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aulo\Documents\Projetos-R\COVID and vascular\Data\"/>
    </mc:Choice>
  </mc:AlternateContent>
  <xr:revisionPtr revIDLastSave="0" documentId="13_ncr:1_{3C920788-DDD1-42AC-81FE-C1DFC04218C0}" xr6:coauthVersionLast="47" xr6:coauthVersionMax="47" xr10:uidLastSave="{00000000-0000-0000-0000-000000000000}"/>
  <bookViews>
    <workbookView xWindow="-120" yWindow="-120" windowWidth="20730" windowHeight="11160" activeTab="2" xr2:uid="{00000000-000D-0000-FFFF-FFFF00000000}"/>
  </bookViews>
  <sheets>
    <sheet name="Edited_spreadsheet" sheetId="1" r:id="rId1"/>
    <sheet name="Edited_spreadsheet_included" sheetId="2" r:id="rId2"/>
    <sheet name="Edited_spreadsheet_Saulo" sheetId="7" r:id="rId3"/>
    <sheet name="Spreadsheet_analysis" sheetId="5" r:id="rId4"/>
    <sheet name="Spreadsheed_final_paul" sheetId="6" r:id="rId5"/>
    <sheet name="Full spreadsheet final " sheetId="3" r:id="rId6"/>
    <sheet name="LEGENDS" sheetId="4" r:id="rId7"/>
  </sheets>
  <definedNames>
    <definedName name="_xlnm._FilterDatabase" localSheetId="2" hidden="1">Edited_spreadsheet_Saulo!$A$2:$BG$2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D139" i="7" l="1"/>
  <c r="BD101" i="7"/>
  <c r="BD4" i="7"/>
  <c r="BD83" i="7"/>
  <c r="BD127" i="7"/>
  <c r="BD36" i="7"/>
  <c r="BD77" i="7"/>
  <c r="BD35" i="7"/>
  <c r="BD115" i="7"/>
  <c r="BD108" i="7"/>
  <c r="BD95" i="7"/>
  <c r="BD74" i="7"/>
  <c r="BD114" i="7"/>
  <c r="BD80" i="7"/>
  <c r="BD113" i="7"/>
  <c r="BD126" i="7"/>
  <c r="BD66" i="7"/>
  <c r="BD11" i="7"/>
  <c r="BD134" i="7"/>
  <c r="BD41" i="7"/>
  <c r="AL41" i="7"/>
  <c r="AD41" i="7"/>
  <c r="AL192" i="7"/>
  <c r="AD192" i="7"/>
  <c r="BD107" i="7"/>
  <c r="AD107" i="7"/>
  <c r="BD54" i="7"/>
  <c r="AL54" i="7"/>
  <c r="AD54" i="7"/>
  <c r="BD196" i="7"/>
  <c r="AL196" i="7"/>
  <c r="AD196" i="7"/>
  <c r="BD106" i="7"/>
  <c r="AL106" i="7"/>
  <c r="AD106" i="7"/>
  <c r="AL181" i="7"/>
  <c r="AD181" i="7"/>
  <c r="BD21" i="7"/>
  <c r="AL21" i="7"/>
  <c r="AD21" i="7"/>
  <c r="BD70" i="7"/>
  <c r="AL70" i="7"/>
  <c r="AD70" i="7"/>
  <c r="BD40" i="7"/>
  <c r="AL40" i="7"/>
  <c r="AD40" i="7"/>
  <c r="BD60" i="7"/>
  <c r="AL60" i="7"/>
  <c r="AD60" i="7"/>
  <c r="BD30" i="7"/>
  <c r="AL30" i="7"/>
  <c r="BD186" i="7"/>
  <c r="AL186" i="7"/>
  <c r="BD179" i="7"/>
  <c r="AL179" i="7"/>
  <c r="AD179" i="7"/>
  <c r="BD138" i="7"/>
  <c r="AL138" i="7"/>
  <c r="AD138" i="7"/>
  <c r="BD185" i="7"/>
  <c r="AL185" i="7"/>
  <c r="AD185" i="7"/>
  <c r="BD3" i="7"/>
  <c r="AL3" i="7"/>
  <c r="AD3" i="7"/>
  <c r="BD48" i="7"/>
  <c r="AL48" i="7"/>
  <c r="AD48" i="7"/>
  <c r="BD57" i="7"/>
  <c r="AL57" i="7"/>
  <c r="AD57" i="7"/>
  <c r="BD112" i="7"/>
  <c r="AL112" i="7"/>
  <c r="AD112" i="7"/>
  <c r="BD65" i="7"/>
  <c r="AL65" i="7"/>
  <c r="AL100" i="7"/>
  <c r="AD100" i="7"/>
  <c r="BD13" i="7"/>
  <c r="AL13" i="7"/>
  <c r="AD13" i="7"/>
  <c r="BD178" i="7"/>
  <c r="AL178" i="7"/>
  <c r="AD178" i="7"/>
  <c r="BD125" i="7"/>
  <c r="AL125" i="7"/>
  <c r="AD125" i="7"/>
  <c r="BD206" i="7"/>
  <c r="AL206" i="7"/>
  <c r="BD24" i="7"/>
  <c r="AL24" i="7"/>
  <c r="AD24" i="7"/>
  <c r="AL59" i="7"/>
  <c r="BD6" i="7"/>
  <c r="AL6" i="7"/>
  <c r="BD169" i="7"/>
  <c r="AL169" i="7"/>
  <c r="AD169" i="7"/>
  <c r="BD89" i="7"/>
  <c r="AL89" i="7"/>
  <c r="AL212" i="7"/>
  <c r="AD212" i="7"/>
  <c r="AL200" i="7"/>
  <c r="AD200" i="7"/>
  <c r="BD25" i="7"/>
  <c r="AL25" i="7"/>
  <c r="BD124" i="7"/>
  <c r="AL124" i="7"/>
  <c r="AD124" i="7"/>
  <c r="BD175" i="7"/>
  <c r="AL175" i="7"/>
  <c r="AD175" i="7"/>
  <c r="BD58" i="7"/>
  <c r="AL58" i="7"/>
  <c r="AD58" i="7"/>
  <c r="BD14" i="7"/>
  <c r="AL14" i="7"/>
  <c r="AD14" i="7"/>
  <c r="BD52" i="7"/>
  <c r="AL52" i="7"/>
  <c r="AD52" i="7"/>
  <c r="BD39" i="7"/>
  <c r="AL39" i="7"/>
  <c r="AD39" i="7"/>
  <c r="BD123" i="7"/>
  <c r="AL123" i="7"/>
  <c r="AD123" i="7"/>
  <c r="BD133" i="7"/>
  <c r="AL133" i="7"/>
  <c r="BD93" i="7"/>
  <c r="AL93" i="7"/>
  <c r="BD88" i="7"/>
  <c r="AL88" i="7"/>
  <c r="AL23" i="7"/>
  <c r="AD23" i="7"/>
  <c r="BD132" i="7"/>
  <c r="AL132" i="7"/>
  <c r="BD199" i="7"/>
  <c r="AL199" i="7"/>
  <c r="AD199" i="7"/>
  <c r="BD155" i="7"/>
  <c r="AL155" i="7"/>
  <c r="AD155" i="7"/>
  <c r="AL73" i="7"/>
  <c r="AD73" i="7"/>
  <c r="BD92" i="7"/>
  <c r="AL92" i="7"/>
  <c r="AD92" i="7"/>
  <c r="BD122" i="7"/>
  <c r="AL122" i="7"/>
  <c r="BD111" i="7"/>
  <c r="AL111" i="7"/>
  <c r="AD111" i="7"/>
  <c r="AL191" i="7"/>
  <c r="AD191" i="7"/>
  <c r="BD110" i="7"/>
  <c r="AL110" i="7"/>
  <c r="AD110" i="7"/>
  <c r="BD99" i="7"/>
  <c r="AL99" i="7"/>
  <c r="AD99" i="7"/>
  <c r="BD167" i="7"/>
  <c r="AL167" i="7"/>
  <c r="AD167" i="7"/>
  <c r="BD198" i="7"/>
  <c r="AL198" i="7"/>
  <c r="AL195" i="7"/>
  <c r="BD109" i="7"/>
  <c r="AL109" i="7"/>
  <c r="AD109" i="7"/>
  <c r="BD47" i="7"/>
  <c r="AL47" i="7"/>
  <c r="BD17" i="7"/>
  <c r="AL17" i="7"/>
  <c r="BD121" i="7"/>
  <c r="AL121" i="7"/>
  <c r="AL69" i="7"/>
  <c r="AD69" i="7"/>
  <c r="BD120" i="7"/>
  <c r="AL120" i="7"/>
  <c r="AD120" i="7"/>
  <c r="BD68" i="7"/>
  <c r="AL68" i="7"/>
  <c r="BD5" i="7"/>
  <c r="AL5" i="7"/>
  <c r="AD5" i="7"/>
  <c r="BD190" i="7"/>
  <c r="AL190" i="7"/>
  <c r="BD105" i="7"/>
  <c r="AL105" i="7"/>
  <c r="BD64" i="7"/>
  <c r="AL64" i="7"/>
  <c r="AL98" i="7"/>
  <c r="AD98" i="7"/>
  <c r="BD22" i="7"/>
  <c r="AL22" i="7"/>
  <c r="BD46" i="7"/>
  <c r="AL46" i="7"/>
  <c r="AD46" i="7"/>
  <c r="AL61" i="7"/>
  <c r="AD61" i="7"/>
  <c r="BD154" i="7"/>
  <c r="AL154" i="7"/>
  <c r="BD162" i="7"/>
  <c r="AL162" i="7"/>
  <c r="AD162" i="7"/>
  <c r="BD51" i="7"/>
  <c r="AL51" i="7"/>
  <c r="AD51" i="7"/>
  <c r="BD153" i="7"/>
  <c r="AL153" i="7"/>
  <c r="BD131" i="7"/>
  <c r="AL131" i="7"/>
  <c r="AD131" i="7"/>
  <c r="BD137" i="7"/>
  <c r="AL137" i="7"/>
  <c r="AD137" i="7"/>
  <c r="BD177" i="7"/>
  <c r="AL177" i="7"/>
  <c r="AD177" i="7"/>
  <c r="BD202" i="7"/>
  <c r="AL202" i="7"/>
  <c r="BD152" i="7"/>
  <c r="AL152" i="7"/>
  <c r="AD152" i="7"/>
  <c r="BD161" i="7"/>
  <c r="AL161" i="7"/>
  <c r="AD161" i="7"/>
  <c r="BD119" i="7"/>
  <c r="AL119" i="7"/>
  <c r="AD119" i="7"/>
  <c r="BD43" i="7"/>
  <c r="AL43" i="7"/>
  <c r="BD10" i="7"/>
  <c r="AL10" i="7"/>
  <c r="AD10" i="7"/>
  <c r="BD144" i="7"/>
  <c r="AL144" i="7"/>
  <c r="AD144" i="7"/>
  <c r="BD63" i="7"/>
  <c r="AL63" i="7"/>
  <c r="AD63" i="7"/>
  <c r="BD189" i="7"/>
  <c r="AL189" i="7"/>
  <c r="BD166" i="7"/>
  <c r="AL166" i="7"/>
  <c r="AD166" i="7"/>
  <c r="AL165" i="7"/>
  <c r="BD118" i="7"/>
  <c r="AL118" i="7"/>
  <c r="AD118" i="7"/>
  <c r="BD182" i="7"/>
  <c r="AL182" i="7"/>
  <c r="AD182" i="7"/>
  <c r="BD151" i="7"/>
  <c r="AL151" i="7"/>
  <c r="AD151" i="7"/>
  <c r="BD53" i="7"/>
  <c r="AL53" i="7"/>
  <c r="AD53" i="7"/>
  <c r="BD50" i="7"/>
  <c r="AL50" i="7"/>
  <c r="AD50" i="7"/>
  <c r="BD91" i="7"/>
  <c r="AL91" i="7"/>
  <c r="AD91" i="7"/>
  <c r="BD188" i="7"/>
  <c r="AL188" i="7"/>
  <c r="AD188" i="7"/>
  <c r="BD130" i="7"/>
  <c r="AL130" i="7"/>
  <c r="AD130" i="7"/>
  <c r="BD150" i="7"/>
  <c r="AL150" i="7"/>
  <c r="BD78" i="7"/>
  <c r="AL78" i="7"/>
  <c r="BD8" i="7"/>
  <c r="AL8" i="7"/>
  <c r="BD16" i="7"/>
  <c r="AL16" i="7"/>
  <c r="AD16" i="7"/>
  <c r="BD164" i="7"/>
  <c r="AL164" i="7"/>
  <c r="BD210" i="7"/>
  <c r="AL210" i="7"/>
  <c r="AD210" i="7"/>
  <c r="AL62" i="7"/>
  <c r="AD62" i="7"/>
  <c r="AL160" i="7"/>
  <c r="AD160" i="7"/>
  <c r="AL29" i="7"/>
  <c r="AD29" i="7"/>
  <c r="BD136" i="7"/>
  <c r="AL136" i="7"/>
  <c r="AD136" i="7"/>
  <c r="BD194" i="7"/>
  <c r="AL194" i="7"/>
  <c r="AD194" i="7"/>
  <c r="BD174" i="7"/>
  <c r="AL174" i="7"/>
  <c r="AD174" i="7"/>
  <c r="BD67" i="7"/>
  <c r="AL67" i="7"/>
  <c r="BD173" i="7"/>
  <c r="AL173" i="7"/>
  <c r="AD173" i="7"/>
  <c r="BD207" i="7"/>
  <c r="AL207" i="7"/>
  <c r="AD207" i="7"/>
  <c r="BD56" i="7"/>
  <c r="AL56" i="7"/>
  <c r="AL205" i="7"/>
  <c r="AD205" i="7"/>
  <c r="BD87" i="7"/>
  <c r="AL87" i="7"/>
  <c r="BD209" i="7"/>
  <c r="AL209" i="7"/>
  <c r="BD12" i="7"/>
  <c r="AL12" i="7"/>
  <c r="BD149" i="7"/>
  <c r="AL149" i="7"/>
  <c r="BD201" i="7"/>
  <c r="AL201" i="7"/>
  <c r="BD28" i="7"/>
  <c r="AL28" i="7"/>
  <c r="BD129" i="7"/>
  <c r="AL129" i="7"/>
  <c r="AD129" i="7"/>
  <c r="AL27" i="7"/>
  <c r="AD27" i="7"/>
  <c r="BD128" i="7"/>
  <c r="AL128" i="7"/>
  <c r="BD20" i="7"/>
  <c r="AL20" i="7"/>
  <c r="BD172" i="7"/>
  <c r="AL172" i="7"/>
  <c r="AD172" i="7"/>
  <c r="AL86" i="7"/>
  <c r="BD143" i="7"/>
  <c r="AL143" i="7"/>
  <c r="BD104" i="7"/>
  <c r="AL104" i="7"/>
  <c r="AD104" i="7"/>
  <c r="AL15" i="7"/>
  <c r="AD15" i="7"/>
  <c r="BD76" i="7"/>
  <c r="AL76" i="7"/>
  <c r="BD45" i="7"/>
  <c r="AL45" i="7"/>
  <c r="AL208" i="7"/>
  <c r="AD208" i="7"/>
  <c r="BD34" i="7"/>
  <c r="AL34" i="7"/>
  <c r="AD34" i="7"/>
  <c r="BD159" i="7"/>
  <c r="AL159" i="7"/>
  <c r="AD159" i="7"/>
  <c r="AL72" i="7"/>
  <c r="AD72" i="7"/>
  <c r="BD158" i="7"/>
  <c r="AL158" i="7"/>
  <c r="AD158" i="7"/>
  <c r="BD203" i="7"/>
  <c r="AL203" i="7"/>
  <c r="BD213" i="7"/>
  <c r="AL213" i="7"/>
  <c r="BD163" i="7"/>
  <c r="AL163" i="7"/>
  <c r="AD163" i="7"/>
  <c r="BD26" i="7"/>
  <c r="AL26" i="7"/>
  <c r="BD103" i="7"/>
  <c r="AL103" i="7"/>
  <c r="BD38" i="7"/>
  <c r="AL38" i="7"/>
  <c r="AD38" i="7"/>
  <c r="AL135" i="7"/>
  <c r="AD135" i="7"/>
  <c r="BD187" i="7"/>
  <c r="AL187" i="7"/>
  <c r="AD187" i="7"/>
  <c r="BD102" i="7"/>
  <c r="AL102" i="7"/>
  <c r="AD102" i="7"/>
  <c r="BD71" i="7"/>
  <c r="AL71" i="7"/>
  <c r="BD33" i="7"/>
  <c r="AL33" i="7"/>
  <c r="BD85" i="7"/>
  <c r="AL85" i="7"/>
  <c r="BD117" i="7"/>
  <c r="AL117" i="7"/>
  <c r="BD44" i="7"/>
  <c r="AL44" i="7"/>
  <c r="BD84" i="7"/>
  <c r="AL84" i="7"/>
  <c r="BD171" i="7"/>
  <c r="AL171" i="7"/>
  <c r="AD171" i="7"/>
  <c r="BD157" i="7"/>
  <c r="AL157" i="7"/>
  <c r="AD157" i="7"/>
  <c r="AL18" i="7"/>
  <c r="AD18" i="7"/>
  <c r="BD176" i="7"/>
  <c r="AL176" i="7"/>
  <c r="AD176" i="7"/>
  <c r="BD97" i="7"/>
  <c r="AL97" i="7"/>
  <c r="AL184" i="7"/>
  <c r="AD184" i="7"/>
  <c r="BD82" i="7"/>
  <c r="AL82" i="7"/>
  <c r="AD82" i="7"/>
  <c r="BD204" i="7"/>
  <c r="AL204" i="7"/>
  <c r="BD183" i="7"/>
  <c r="AL183" i="7"/>
  <c r="AL9" i="7"/>
  <c r="BD148" i="7"/>
  <c r="AL148" i="7"/>
  <c r="BD180" i="7"/>
  <c r="AL180" i="7"/>
  <c r="AD180" i="7"/>
  <c r="AL147" i="7"/>
  <c r="AD147" i="7"/>
  <c r="AL90" i="7"/>
  <c r="AD90" i="7"/>
  <c r="AL197" i="7"/>
  <c r="AD197" i="7"/>
  <c r="BD31" i="7"/>
  <c r="AL31" i="7"/>
  <c r="AD31" i="7"/>
  <c r="BD142" i="7"/>
  <c r="AL142" i="7"/>
  <c r="BD141" i="7"/>
  <c r="AL141" i="7"/>
  <c r="BD49" i="7"/>
  <c r="AL49" i="7"/>
  <c r="AL75" i="7"/>
  <c r="BD32" i="7"/>
  <c r="AL32" i="7"/>
  <c r="AD32" i="7"/>
  <c r="BD168" i="7"/>
  <c r="AL168" i="7"/>
  <c r="AD168" i="7"/>
  <c r="AL96" i="7"/>
  <c r="AL55" i="7"/>
  <c r="AD55" i="7"/>
  <c r="AL170" i="7"/>
  <c r="BD42" i="7"/>
  <c r="AL42" i="7"/>
  <c r="AD42" i="7"/>
  <c r="BD19" i="7"/>
  <c r="AL19" i="7"/>
  <c r="AD19" i="7"/>
  <c r="BD193" i="7"/>
  <c r="AL193" i="7"/>
  <c r="AD193" i="7"/>
  <c r="BD37" i="7"/>
  <c r="AL37" i="7"/>
  <c r="AD37" i="7"/>
  <c r="BD146" i="7"/>
  <c r="AL146" i="7"/>
  <c r="AD146" i="7"/>
  <c r="AL145" i="7"/>
  <c r="AD145" i="7"/>
  <c r="DJ163" i="2" l="1"/>
  <c r="DJ5" i="2"/>
  <c r="DJ6" i="2"/>
  <c r="DJ7" i="2"/>
  <c r="DJ8" i="2"/>
  <c r="DJ12" i="2"/>
  <c r="DJ13" i="2"/>
  <c r="DJ15" i="2"/>
  <c r="DJ16" i="2"/>
  <c r="DJ17" i="2"/>
  <c r="DJ18" i="2"/>
  <c r="DJ22" i="2"/>
  <c r="DJ23" i="2"/>
  <c r="DJ25" i="2"/>
  <c r="DJ26" i="2"/>
  <c r="DJ27" i="2"/>
  <c r="DJ29" i="2"/>
  <c r="DJ30" i="2"/>
  <c r="DJ32" i="2"/>
  <c r="DJ33" i="2"/>
  <c r="DJ34" i="2"/>
  <c r="DJ35" i="2"/>
  <c r="DJ36" i="2"/>
  <c r="DJ37" i="2"/>
  <c r="DJ38" i="2"/>
  <c r="DJ39" i="2"/>
  <c r="DJ40" i="2"/>
  <c r="DJ41" i="2"/>
  <c r="DJ43" i="2"/>
  <c r="DJ44" i="2"/>
  <c r="DJ45" i="2"/>
  <c r="DJ46" i="2"/>
  <c r="DJ47" i="2"/>
  <c r="DJ48" i="2"/>
  <c r="DJ49" i="2"/>
  <c r="DJ51" i="2"/>
  <c r="DJ52" i="2"/>
  <c r="DJ54" i="2"/>
  <c r="DJ55" i="2"/>
  <c r="DJ57" i="2"/>
  <c r="DJ58" i="2"/>
  <c r="DJ60" i="2"/>
  <c r="DJ61" i="2"/>
  <c r="DJ62" i="2"/>
  <c r="DJ64" i="2"/>
  <c r="DJ65" i="2"/>
  <c r="DJ66" i="2"/>
  <c r="DJ67" i="2"/>
  <c r="DJ68" i="2"/>
  <c r="DJ69" i="2"/>
  <c r="DJ70" i="2"/>
  <c r="DJ72" i="2"/>
  <c r="DJ73" i="2"/>
  <c r="DJ74" i="2"/>
  <c r="DJ75" i="2"/>
  <c r="DJ76" i="2"/>
  <c r="DJ77" i="2"/>
  <c r="DJ78" i="2"/>
  <c r="DJ82" i="2"/>
  <c r="DJ83" i="2"/>
  <c r="DJ84" i="2"/>
  <c r="DJ85" i="2"/>
  <c r="DJ86" i="2"/>
  <c r="DJ87" i="2"/>
  <c r="DJ88" i="2"/>
  <c r="DJ89" i="2"/>
  <c r="DJ90" i="2"/>
  <c r="DJ91" i="2"/>
  <c r="DJ92" i="2"/>
  <c r="DJ93" i="2"/>
  <c r="DJ94" i="2"/>
  <c r="DJ95" i="2"/>
  <c r="DJ97" i="2"/>
  <c r="DJ98" i="2"/>
  <c r="DJ99" i="2"/>
  <c r="DJ100" i="2"/>
  <c r="DJ101" i="2"/>
  <c r="DJ102" i="2"/>
  <c r="DJ103" i="2"/>
  <c r="DJ104" i="2"/>
  <c r="DJ105" i="2"/>
  <c r="DJ106" i="2"/>
  <c r="DJ107" i="2"/>
  <c r="DJ108" i="2"/>
  <c r="DJ109" i="2"/>
  <c r="DJ110" i="2"/>
  <c r="DJ111" i="2"/>
  <c r="DJ112" i="2"/>
  <c r="DJ113" i="2"/>
  <c r="DJ115" i="2"/>
  <c r="DJ116" i="2"/>
  <c r="DJ118" i="2"/>
  <c r="DJ119" i="2"/>
  <c r="DJ120" i="2"/>
  <c r="DJ121" i="2"/>
  <c r="DJ122" i="2"/>
  <c r="DJ123" i="2"/>
  <c r="DJ125" i="2"/>
  <c r="DJ126" i="2"/>
  <c r="DJ127" i="2"/>
  <c r="DJ128" i="2"/>
  <c r="DJ130" i="2"/>
  <c r="DJ131" i="2"/>
  <c r="DJ132" i="2"/>
  <c r="DJ133" i="2"/>
  <c r="DJ135" i="2"/>
  <c r="DJ136" i="2"/>
  <c r="DJ137" i="2"/>
  <c r="DJ139" i="2"/>
  <c r="DJ140" i="2"/>
  <c r="DJ141" i="2"/>
  <c r="DJ143" i="2"/>
  <c r="DJ144" i="2"/>
  <c r="DJ145" i="2"/>
  <c r="DJ146" i="2"/>
  <c r="DJ147" i="2"/>
  <c r="DJ148" i="2"/>
  <c r="DJ149" i="2"/>
  <c r="DJ150" i="2"/>
  <c r="DJ151" i="2"/>
  <c r="DJ152" i="2"/>
  <c r="DJ153" i="2"/>
  <c r="DJ156" i="2"/>
  <c r="DJ157" i="2"/>
  <c r="DJ158" i="2"/>
  <c r="DJ160" i="2"/>
  <c r="DJ161" i="2"/>
  <c r="DJ162" i="2"/>
  <c r="DJ164" i="2"/>
  <c r="DJ166" i="2"/>
  <c r="DJ167" i="2"/>
  <c r="DJ168" i="2"/>
  <c r="DJ169" i="2"/>
  <c r="DJ170" i="2"/>
  <c r="DJ171" i="2"/>
  <c r="DJ172" i="2"/>
  <c r="DJ173" i="2"/>
  <c r="DJ174" i="2"/>
  <c r="DJ175" i="2"/>
  <c r="DJ176" i="2"/>
  <c r="DJ177" i="2"/>
  <c r="DJ178" i="2"/>
  <c r="DJ179" i="2"/>
  <c r="DJ181" i="2"/>
  <c r="DJ182" i="2"/>
  <c r="DJ183" i="2"/>
  <c r="DJ184" i="2"/>
  <c r="DJ186" i="2"/>
  <c r="DJ188" i="2"/>
  <c r="DJ189" i="2"/>
  <c r="DJ190" i="2"/>
  <c r="DJ192" i="2"/>
  <c r="DJ194" i="2"/>
  <c r="DJ195" i="2"/>
  <c r="DJ196" i="2"/>
  <c r="DJ198" i="2"/>
  <c r="DJ199" i="2"/>
  <c r="DJ200" i="2"/>
  <c r="DJ201" i="2"/>
  <c r="DJ203" i="2"/>
  <c r="DJ204" i="2"/>
  <c r="DJ205" i="2"/>
  <c r="DJ207" i="2"/>
  <c r="DJ209" i="2"/>
  <c r="DJ210" i="2"/>
  <c r="DJ211" i="2"/>
  <c r="DJ212" i="2"/>
  <c r="DJ4" i="2"/>
  <c r="CK217" i="2" l="1"/>
  <c r="CK218" i="2"/>
  <c r="CK219" i="2"/>
  <c r="CK220" i="2"/>
  <c r="CK221" i="2"/>
  <c r="CK222" i="2"/>
  <c r="CK223" i="2"/>
  <c r="CK224" i="2"/>
  <c r="CK225" i="2"/>
  <c r="DI217" i="2" l="1"/>
  <c r="DI218" i="2"/>
  <c r="DI219" i="2"/>
  <c r="DI220" i="2"/>
  <c r="DI221" i="2"/>
  <c r="DI222" i="2"/>
  <c r="DI223" i="2"/>
  <c r="DI224" i="2"/>
  <c r="DI225" i="2"/>
  <c r="F208" i="2"/>
  <c r="F207" i="2"/>
  <c r="DL218" i="2"/>
  <c r="DL224" i="2" s="1"/>
  <c r="DL221" i="2"/>
  <c r="DL222" i="2"/>
  <c r="DL223" i="2"/>
  <c r="DL217" i="2" l="1"/>
  <c r="DL220" i="2"/>
  <c r="DL219" i="2"/>
  <c r="DL225" i="2"/>
  <c r="C221" i="2"/>
  <c r="D221" i="2"/>
  <c r="E221" i="2"/>
  <c r="G221" i="2"/>
  <c r="H221" i="2"/>
  <c r="I221" i="2"/>
  <c r="J221" i="2"/>
  <c r="K221" i="2"/>
  <c r="L221" i="2"/>
  <c r="M221" i="2"/>
  <c r="N221" i="2"/>
  <c r="O221" i="2"/>
  <c r="P221" i="2"/>
  <c r="Q221" i="2"/>
  <c r="R221" i="2"/>
  <c r="S221" i="2"/>
  <c r="T221" i="2"/>
  <c r="U221" i="2"/>
  <c r="V221" i="2"/>
  <c r="W221" i="2"/>
  <c r="X221" i="2"/>
  <c r="Y221" i="2"/>
  <c r="Z221" i="2"/>
  <c r="AA221" i="2"/>
  <c r="AB221" i="2"/>
  <c r="AC221" i="2"/>
  <c r="AD221" i="2"/>
  <c r="AF221" i="2"/>
  <c r="AG221" i="2"/>
  <c r="AH221" i="2"/>
  <c r="AI221" i="2"/>
  <c r="AJ221" i="2"/>
  <c r="AK221" i="2"/>
  <c r="AL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L221" i="2"/>
  <c r="CM221" i="2"/>
  <c r="CN221" i="2"/>
  <c r="CP221" i="2"/>
  <c r="CQ221" i="2"/>
  <c r="CR221" i="2"/>
  <c r="CT221" i="2"/>
  <c r="CU221" i="2"/>
  <c r="CV221" i="2"/>
  <c r="CX221" i="2"/>
  <c r="CY221" i="2"/>
  <c r="CZ221" i="2"/>
  <c r="DA221" i="2"/>
  <c r="DB221" i="2"/>
  <c r="DC221" i="2"/>
  <c r="DD221" i="2"/>
  <c r="DE221" i="2"/>
  <c r="DF221" i="2"/>
  <c r="DG221" i="2"/>
  <c r="DH221" i="2"/>
  <c r="DM221" i="2"/>
  <c r="C222" i="2"/>
  <c r="D222" i="2"/>
  <c r="E222" i="2"/>
  <c r="G222" i="2"/>
  <c r="H222" i="2"/>
  <c r="I222" i="2"/>
  <c r="J222" i="2"/>
  <c r="K222" i="2"/>
  <c r="L222" i="2"/>
  <c r="M222" i="2"/>
  <c r="N222" i="2"/>
  <c r="O222" i="2"/>
  <c r="P222" i="2"/>
  <c r="Q222" i="2"/>
  <c r="R222" i="2"/>
  <c r="S222" i="2"/>
  <c r="T222" i="2"/>
  <c r="U222" i="2"/>
  <c r="V222" i="2"/>
  <c r="W222" i="2"/>
  <c r="X222" i="2"/>
  <c r="Y222" i="2"/>
  <c r="Z222" i="2"/>
  <c r="AA222" i="2"/>
  <c r="AB222" i="2"/>
  <c r="AC222" i="2"/>
  <c r="AD222" i="2"/>
  <c r="AF222" i="2"/>
  <c r="AG222" i="2"/>
  <c r="AH222" i="2"/>
  <c r="AI222" i="2"/>
  <c r="AJ222" i="2"/>
  <c r="AK222" i="2"/>
  <c r="AL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L222" i="2"/>
  <c r="CM222" i="2"/>
  <c r="CN222" i="2"/>
  <c r="CP222" i="2"/>
  <c r="CQ222" i="2"/>
  <c r="CR222" i="2"/>
  <c r="CT222" i="2"/>
  <c r="CU222" i="2"/>
  <c r="CV222" i="2"/>
  <c r="CX222" i="2"/>
  <c r="CY222" i="2"/>
  <c r="CZ222" i="2"/>
  <c r="DA222" i="2"/>
  <c r="DB222" i="2"/>
  <c r="DC222" i="2"/>
  <c r="DD222" i="2"/>
  <c r="DE222" i="2"/>
  <c r="DF222" i="2"/>
  <c r="DG222" i="2"/>
  <c r="DH222" i="2"/>
  <c r="DK222" i="2"/>
  <c r="DM222" i="2"/>
  <c r="C223" i="2"/>
  <c r="D223" i="2"/>
  <c r="E223" i="2"/>
  <c r="G223" i="2"/>
  <c r="H223" i="2"/>
  <c r="I223" i="2"/>
  <c r="J223" i="2"/>
  <c r="K223" i="2"/>
  <c r="L223" i="2"/>
  <c r="M223" i="2"/>
  <c r="N223" i="2"/>
  <c r="O223" i="2"/>
  <c r="P223" i="2"/>
  <c r="Q223" i="2"/>
  <c r="R223" i="2"/>
  <c r="S223" i="2"/>
  <c r="T223" i="2"/>
  <c r="U223" i="2"/>
  <c r="V223" i="2"/>
  <c r="W223" i="2"/>
  <c r="X223" i="2"/>
  <c r="Y223" i="2"/>
  <c r="Z223" i="2"/>
  <c r="AA223" i="2"/>
  <c r="AB223" i="2"/>
  <c r="AC223" i="2"/>
  <c r="AD223" i="2"/>
  <c r="AF223" i="2"/>
  <c r="AG223" i="2"/>
  <c r="AH223" i="2"/>
  <c r="AI223" i="2"/>
  <c r="AJ223" i="2"/>
  <c r="AK223" i="2"/>
  <c r="AL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L223" i="2"/>
  <c r="CM223" i="2"/>
  <c r="CN223" i="2"/>
  <c r="CP223" i="2"/>
  <c r="CQ223" i="2"/>
  <c r="CR223" i="2"/>
  <c r="CT223" i="2"/>
  <c r="CU223" i="2"/>
  <c r="CV223" i="2"/>
  <c r="CX223" i="2"/>
  <c r="CY223" i="2"/>
  <c r="CZ223" i="2"/>
  <c r="DA223" i="2"/>
  <c r="DB223" i="2"/>
  <c r="DC223" i="2"/>
  <c r="DD223" i="2"/>
  <c r="DE223" i="2"/>
  <c r="DF223" i="2"/>
  <c r="DG223" i="2"/>
  <c r="DM223" i="2"/>
  <c r="DM217" i="2" s="1"/>
  <c r="C224" i="2"/>
  <c r="D224" i="2"/>
  <c r="E224" i="2"/>
  <c r="G224" i="2"/>
  <c r="H224" i="2"/>
  <c r="I224" i="2"/>
  <c r="J224" i="2"/>
  <c r="K224" i="2"/>
  <c r="L224" i="2"/>
  <c r="M224" i="2"/>
  <c r="N224" i="2"/>
  <c r="O224" i="2"/>
  <c r="P224" i="2"/>
  <c r="Q224" i="2"/>
  <c r="R224" i="2"/>
  <c r="S224" i="2"/>
  <c r="T224" i="2"/>
  <c r="U224" i="2"/>
  <c r="V224" i="2"/>
  <c r="W224" i="2"/>
  <c r="X224" i="2"/>
  <c r="Y224" i="2"/>
  <c r="Z224" i="2"/>
  <c r="AA224" i="2"/>
  <c r="AB224" i="2"/>
  <c r="AC224" i="2"/>
  <c r="AD224" i="2"/>
  <c r="AF224" i="2"/>
  <c r="AG224" i="2"/>
  <c r="AH224" i="2"/>
  <c r="AI224" i="2"/>
  <c r="AJ224" i="2"/>
  <c r="AK224" i="2"/>
  <c r="AL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L224" i="2"/>
  <c r="CM224" i="2"/>
  <c r="CN224" i="2"/>
  <c r="CP224" i="2"/>
  <c r="CQ224" i="2"/>
  <c r="CR224" i="2"/>
  <c r="CT224" i="2"/>
  <c r="CU224" i="2"/>
  <c r="CV224" i="2"/>
  <c r="CX224" i="2"/>
  <c r="CY224" i="2"/>
  <c r="CZ224" i="2"/>
  <c r="DA224" i="2"/>
  <c r="DB224" i="2"/>
  <c r="DC224" i="2"/>
  <c r="DD224" i="2"/>
  <c r="DE224" i="2"/>
  <c r="DF224" i="2"/>
  <c r="DG224" i="2"/>
  <c r="DH224" i="2"/>
  <c r="DM224" i="2"/>
  <c r="C225" i="2"/>
  <c r="D225" i="2"/>
  <c r="E225" i="2"/>
  <c r="G225" i="2"/>
  <c r="H225" i="2"/>
  <c r="I225" i="2"/>
  <c r="J225" i="2"/>
  <c r="K225" i="2"/>
  <c r="L225" i="2"/>
  <c r="M225" i="2"/>
  <c r="N225" i="2"/>
  <c r="O225" i="2"/>
  <c r="P225" i="2"/>
  <c r="Q225" i="2"/>
  <c r="R225" i="2"/>
  <c r="S225" i="2"/>
  <c r="T225" i="2"/>
  <c r="U225" i="2"/>
  <c r="V225" i="2"/>
  <c r="W225" i="2"/>
  <c r="X225" i="2"/>
  <c r="Y225" i="2"/>
  <c r="Z225" i="2"/>
  <c r="AA225" i="2"/>
  <c r="AB225" i="2"/>
  <c r="AC225" i="2"/>
  <c r="AD225" i="2"/>
  <c r="AF225" i="2"/>
  <c r="AG225" i="2"/>
  <c r="AH225" i="2"/>
  <c r="AI225" i="2"/>
  <c r="AJ225" i="2"/>
  <c r="AK225" i="2"/>
  <c r="AL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L225" i="2"/>
  <c r="CM225" i="2"/>
  <c r="CN225" i="2"/>
  <c r="CP225" i="2"/>
  <c r="CQ225" i="2"/>
  <c r="CR225" i="2"/>
  <c r="CT225" i="2"/>
  <c r="CU225" i="2"/>
  <c r="CV225" i="2"/>
  <c r="CX225" i="2"/>
  <c r="CY225" i="2"/>
  <c r="CZ225" i="2"/>
  <c r="DA225" i="2"/>
  <c r="DB225" i="2"/>
  <c r="DC225" i="2"/>
  <c r="DD225" i="2"/>
  <c r="DE225" i="2"/>
  <c r="DF225" i="2"/>
  <c r="DG225" i="2"/>
  <c r="DH225" i="2"/>
  <c r="DM225" i="2"/>
  <c r="B225" i="2"/>
  <c r="B224" i="2"/>
  <c r="B223" i="2"/>
  <c r="B222" i="2"/>
  <c r="B221" i="2"/>
  <c r="C217" i="2"/>
  <c r="D217" i="2"/>
  <c r="E217" i="2"/>
  <c r="G217" i="2"/>
  <c r="H217" i="2"/>
  <c r="I217" i="2"/>
  <c r="J217" i="2"/>
  <c r="K217" i="2"/>
  <c r="L217" i="2"/>
  <c r="M217" i="2"/>
  <c r="N217" i="2"/>
  <c r="O217" i="2"/>
  <c r="P217" i="2"/>
  <c r="Q217" i="2"/>
  <c r="R217" i="2"/>
  <c r="S217" i="2"/>
  <c r="T217" i="2"/>
  <c r="U217" i="2"/>
  <c r="V217" i="2"/>
  <c r="W217" i="2"/>
  <c r="X217" i="2"/>
  <c r="Y217" i="2"/>
  <c r="Z217" i="2"/>
  <c r="AA217" i="2"/>
  <c r="AB217" i="2"/>
  <c r="AC217" i="2"/>
  <c r="AD217" i="2"/>
  <c r="AF217" i="2"/>
  <c r="AG217" i="2"/>
  <c r="AH217" i="2"/>
  <c r="AI217" i="2"/>
  <c r="AJ217" i="2"/>
  <c r="AK217" i="2"/>
  <c r="AL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L217" i="2"/>
  <c r="CM217" i="2"/>
  <c r="CN217" i="2"/>
  <c r="CP217" i="2"/>
  <c r="CQ217" i="2"/>
  <c r="CR217" i="2"/>
  <c r="CT217" i="2"/>
  <c r="CU217" i="2"/>
  <c r="CV217" i="2"/>
  <c r="CX217" i="2"/>
  <c r="CY217" i="2"/>
  <c r="CZ217" i="2"/>
  <c r="DA217" i="2"/>
  <c r="DB217" i="2"/>
  <c r="DC217" i="2"/>
  <c r="DD217" i="2"/>
  <c r="DE217" i="2"/>
  <c r="DF217" i="2"/>
  <c r="DG217" i="2"/>
  <c r="C218" i="2"/>
  <c r="D218" i="2"/>
  <c r="E218" i="2"/>
  <c r="G218" i="2"/>
  <c r="H218" i="2"/>
  <c r="I218" i="2"/>
  <c r="J218" i="2"/>
  <c r="K218" i="2"/>
  <c r="L218" i="2"/>
  <c r="M218" i="2"/>
  <c r="N218" i="2"/>
  <c r="O218" i="2"/>
  <c r="P218" i="2"/>
  <c r="Q218" i="2"/>
  <c r="R218" i="2"/>
  <c r="S218" i="2"/>
  <c r="T218" i="2"/>
  <c r="U218" i="2"/>
  <c r="V218" i="2"/>
  <c r="W218" i="2"/>
  <c r="X218" i="2"/>
  <c r="Y218" i="2"/>
  <c r="Z218" i="2"/>
  <c r="AA218" i="2"/>
  <c r="AB218" i="2"/>
  <c r="AC218" i="2"/>
  <c r="AD218" i="2"/>
  <c r="AF218" i="2"/>
  <c r="AG218" i="2"/>
  <c r="AH218" i="2"/>
  <c r="AI218" i="2"/>
  <c r="AJ218" i="2"/>
  <c r="AK218" i="2"/>
  <c r="AL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L218" i="2"/>
  <c r="CM218" i="2"/>
  <c r="CN218" i="2"/>
  <c r="CP218" i="2"/>
  <c r="CQ218" i="2"/>
  <c r="CR218" i="2"/>
  <c r="CT218" i="2"/>
  <c r="CU218" i="2"/>
  <c r="CV218" i="2"/>
  <c r="CX218" i="2"/>
  <c r="CY218" i="2"/>
  <c r="CZ218" i="2"/>
  <c r="DA218" i="2"/>
  <c r="DB218" i="2"/>
  <c r="DC218" i="2"/>
  <c r="DD218" i="2"/>
  <c r="DE218" i="2"/>
  <c r="DF218" i="2"/>
  <c r="DG218" i="2"/>
  <c r="DH218" i="2"/>
  <c r="DH223" i="2" s="1"/>
  <c r="DK218" i="2"/>
  <c r="DK221" i="2" s="1"/>
  <c r="DM218" i="2"/>
  <c r="C219" i="2"/>
  <c r="D219" i="2"/>
  <c r="E219" i="2"/>
  <c r="G219" i="2"/>
  <c r="H219" i="2"/>
  <c r="I219" i="2"/>
  <c r="J219" i="2"/>
  <c r="K219" i="2"/>
  <c r="L219" i="2"/>
  <c r="M219" i="2"/>
  <c r="N219" i="2"/>
  <c r="O219" i="2"/>
  <c r="P219" i="2"/>
  <c r="Q219" i="2"/>
  <c r="R219" i="2"/>
  <c r="S219" i="2"/>
  <c r="T219" i="2"/>
  <c r="U219" i="2"/>
  <c r="V219" i="2"/>
  <c r="W219" i="2"/>
  <c r="X219" i="2"/>
  <c r="Y219" i="2"/>
  <c r="Z219" i="2"/>
  <c r="AA219" i="2"/>
  <c r="AB219" i="2"/>
  <c r="AC219" i="2"/>
  <c r="AD219" i="2"/>
  <c r="AF219" i="2"/>
  <c r="AG219" i="2"/>
  <c r="AH219" i="2"/>
  <c r="AI219" i="2"/>
  <c r="AJ219" i="2"/>
  <c r="AK219" i="2"/>
  <c r="AL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L219" i="2"/>
  <c r="CM219" i="2"/>
  <c r="CN219" i="2"/>
  <c r="CP219" i="2"/>
  <c r="CQ219" i="2"/>
  <c r="CR219" i="2"/>
  <c r="CT219" i="2"/>
  <c r="CU219" i="2"/>
  <c r="CV219" i="2"/>
  <c r="CX219" i="2"/>
  <c r="CY219" i="2"/>
  <c r="CZ219" i="2"/>
  <c r="DA219" i="2"/>
  <c r="DB219" i="2"/>
  <c r="DC219" i="2"/>
  <c r="DD219" i="2"/>
  <c r="DE219" i="2"/>
  <c r="DF219" i="2"/>
  <c r="DG219" i="2"/>
  <c r="C220" i="2"/>
  <c r="D220" i="2"/>
  <c r="E220" i="2"/>
  <c r="G220" i="2"/>
  <c r="H220" i="2"/>
  <c r="I220" i="2"/>
  <c r="J220" i="2"/>
  <c r="K220" i="2"/>
  <c r="L220" i="2"/>
  <c r="M220" i="2"/>
  <c r="N220" i="2"/>
  <c r="O220" i="2"/>
  <c r="P220" i="2"/>
  <c r="Q220" i="2"/>
  <c r="R220" i="2"/>
  <c r="S220" i="2"/>
  <c r="T220" i="2"/>
  <c r="U220" i="2"/>
  <c r="V220" i="2"/>
  <c r="W220" i="2"/>
  <c r="X220" i="2"/>
  <c r="Y220" i="2"/>
  <c r="Z220" i="2"/>
  <c r="AA220" i="2"/>
  <c r="AB220" i="2"/>
  <c r="AC220" i="2"/>
  <c r="AD220" i="2"/>
  <c r="AF220" i="2"/>
  <c r="AG220" i="2"/>
  <c r="AH220" i="2"/>
  <c r="AI220" i="2"/>
  <c r="AJ220" i="2"/>
  <c r="AK220" i="2"/>
  <c r="AL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L220" i="2"/>
  <c r="CM220" i="2"/>
  <c r="CN220" i="2"/>
  <c r="CP220" i="2"/>
  <c r="CQ220" i="2"/>
  <c r="CR220" i="2"/>
  <c r="CT220" i="2"/>
  <c r="CU220" i="2"/>
  <c r="CV220" i="2"/>
  <c r="CX220" i="2"/>
  <c r="CY220" i="2"/>
  <c r="CZ220" i="2"/>
  <c r="DA220" i="2"/>
  <c r="DB220" i="2"/>
  <c r="DC220" i="2"/>
  <c r="DD220" i="2"/>
  <c r="DE220" i="2"/>
  <c r="DF220" i="2"/>
  <c r="DG220" i="2"/>
  <c r="DM220" i="2"/>
  <c r="B220" i="2"/>
  <c r="B219" i="2"/>
  <c r="B218" i="2"/>
  <c r="B217" i="2"/>
  <c r="DH219" i="2" l="1"/>
  <c r="DH217" i="2"/>
  <c r="DK224" i="2"/>
  <c r="DH220" i="2"/>
  <c r="DM219" i="2"/>
  <c r="DK223" i="2"/>
  <c r="DK220" i="2" s="1"/>
  <c r="DK225" i="2"/>
  <c r="F213" i="2"/>
  <c r="F212" i="2"/>
  <c r="F211" i="2"/>
  <c r="F210" i="2"/>
  <c r="F209"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DK217" i="2" l="1"/>
  <c r="DK219" i="2"/>
  <c r="CT213" i="5"/>
  <c r="CP213" i="5"/>
  <c r="CL213" i="5"/>
  <c r="CT212" i="5"/>
  <c r="CP212" i="5"/>
  <c r="CL212" i="5"/>
  <c r="CT211" i="5"/>
  <c r="CP211" i="5"/>
  <c r="CL211" i="5"/>
  <c r="CT210" i="5"/>
  <c r="CP210" i="5"/>
  <c r="CL210" i="5"/>
  <c r="CT209" i="5"/>
  <c r="CP209" i="5"/>
  <c r="CL209" i="5"/>
  <c r="CT207" i="5"/>
  <c r="CP207" i="5"/>
  <c r="CL207" i="5"/>
  <c r="CT206" i="5"/>
  <c r="CP206" i="5"/>
  <c r="CL206" i="5"/>
  <c r="CT205" i="5"/>
  <c r="CP205" i="5"/>
  <c r="CL205" i="5"/>
  <c r="CT204" i="5"/>
  <c r="CP204" i="5"/>
  <c r="CL204" i="5"/>
  <c r="CT203" i="5"/>
  <c r="CP203" i="5"/>
  <c r="CL203" i="5"/>
  <c r="CT202" i="5"/>
  <c r="CP202" i="5"/>
  <c r="CL202" i="5"/>
  <c r="CT201" i="5"/>
  <c r="CP201" i="5"/>
  <c r="CL201" i="5"/>
  <c r="CT200" i="5"/>
  <c r="CP200" i="5"/>
  <c r="CL200" i="5"/>
  <c r="CT199" i="5"/>
  <c r="CP199" i="5"/>
  <c r="CL199" i="5"/>
  <c r="CT198" i="5"/>
  <c r="CP198" i="5"/>
  <c r="CL198" i="5"/>
  <c r="CT197" i="5"/>
  <c r="CP197" i="5"/>
  <c r="CL197" i="5"/>
  <c r="CT196" i="5"/>
  <c r="CP196" i="5"/>
  <c r="CL196" i="5"/>
  <c r="CT195" i="5"/>
  <c r="CP195" i="5"/>
  <c r="CL195" i="5"/>
  <c r="CT194" i="5"/>
  <c r="CP194" i="5"/>
  <c r="CL194" i="5"/>
  <c r="CT193" i="5"/>
  <c r="CP193" i="5"/>
  <c r="CL193" i="5"/>
  <c r="CT192" i="5"/>
  <c r="CP192" i="5"/>
  <c r="CL192" i="5"/>
  <c r="CT191" i="5"/>
  <c r="CP191" i="5"/>
  <c r="CL191" i="5"/>
  <c r="CT190" i="5"/>
  <c r="CP190" i="5"/>
  <c r="CL190" i="5"/>
  <c r="CT189" i="5"/>
  <c r="CP189" i="5"/>
  <c r="CL189" i="5"/>
  <c r="CT187" i="5"/>
  <c r="CP187" i="5"/>
  <c r="CL187" i="5"/>
  <c r="CT186" i="5"/>
  <c r="CP186" i="5"/>
  <c r="CL186" i="5"/>
  <c r="AK186" i="5"/>
  <c r="AC186" i="5"/>
  <c r="CT185" i="5"/>
  <c r="CP185" i="5"/>
  <c r="CL185" i="5"/>
  <c r="AK185" i="5"/>
  <c r="AC185" i="5"/>
  <c r="CT184" i="5"/>
  <c r="CP184" i="5"/>
  <c r="CL184" i="5"/>
  <c r="AC184" i="5"/>
  <c r="CT183" i="5"/>
  <c r="CP183" i="5"/>
  <c r="CL183" i="5"/>
  <c r="AK183" i="5"/>
  <c r="AC183" i="5"/>
  <c r="CT182" i="5"/>
  <c r="CP182" i="5"/>
  <c r="CL182" i="5"/>
  <c r="AK182" i="5"/>
  <c r="AC182" i="5"/>
  <c r="CT181" i="5"/>
  <c r="CP181" i="5"/>
  <c r="CL181" i="5"/>
  <c r="AK181" i="5"/>
  <c r="AC181" i="5"/>
  <c r="CT180" i="5"/>
  <c r="CP180" i="5"/>
  <c r="CL180" i="5"/>
  <c r="AK180" i="5"/>
  <c r="AC180" i="5"/>
  <c r="CT179" i="5"/>
  <c r="CP179" i="5"/>
  <c r="CL179" i="5"/>
  <c r="AK179" i="5"/>
  <c r="AC179" i="5"/>
  <c r="CT178" i="5"/>
  <c r="CP178" i="5"/>
  <c r="CL178" i="5"/>
  <c r="AK178" i="5"/>
  <c r="AC178" i="5"/>
  <c r="CT177" i="5"/>
  <c r="CP177" i="5"/>
  <c r="CL177" i="5"/>
  <c r="AK177" i="5"/>
  <c r="AC177" i="5"/>
  <c r="CT176" i="5"/>
  <c r="CP176" i="5"/>
  <c r="CL176" i="5"/>
  <c r="AK176" i="5"/>
  <c r="AC176" i="5"/>
  <c r="CT175" i="5"/>
  <c r="CP175" i="5"/>
  <c r="CL175" i="5"/>
  <c r="AK175" i="5"/>
  <c r="CT174" i="5"/>
  <c r="CP174" i="5"/>
  <c r="CL174" i="5"/>
  <c r="AK174" i="5"/>
  <c r="CT173" i="5"/>
  <c r="CP173" i="5"/>
  <c r="CL173" i="5"/>
  <c r="AK173" i="5"/>
  <c r="AC173" i="5"/>
  <c r="CT172" i="5"/>
  <c r="CP172" i="5"/>
  <c r="CL172" i="5"/>
  <c r="AK172" i="5"/>
  <c r="AC172" i="5"/>
  <c r="CT171" i="5"/>
  <c r="CP171" i="5"/>
  <c r="CL171" i="5"/>
  <c r="AK171" i="5"/>
  <c r="AC171" i="5"/>
  <c r="CT170" i="5"/>
  <c r="CP170" i="5"/>
  <c r="CL170" i="5"/>
  <c r="AK170" i="5"/>
  <c r="AC170" i="5"/>
  <c r="CT169" i="5"/>
  <c r="CP169" i="5"/>
  <c r="CL169" i="5"/>
  <c r="AK169" i="5"/>
  <c r="AC169" i="5"/>
  <c r="CT168" i="5"/>
  <c r="CP168" i="5"/>
  <c r="CL168" i="5"/>
  <c r="AK168" i="5"/>
  <c r="AC168" i="5"/>
  <c r="CT167" i="5"/>
  <c r="CP167" i="5"/>
  <c r="CL167" i="5"/>
  <c r="AK167" i="5"/>
  <c r="AC167" i="5"/>
  <c r="CT166" i="5"/>
  <c r="CP166" i="5"/>
  <c r="CL166" i="5"/>
  <c r="AK166" i="5"/>
  <c r="CT165" i="5"/>
  <c r="CP165" i="5"/>
  <c r="CL165" i="5"/>
  <c r="AK165" i="5"/>
  <c r="AC165" i="5"/>
  <c r="CT164" i="5"/>
  <c r="CP164" i="5"/>
  <c r="CL164" i="5"/>
  <c r="AK164" i="5"/>
  <c r="AC164" i="5"/>
  <c r="CT163" i="5"/>
  <c r="CP163" i="5"/>
  <c r="CL163" i="5"/>
  <c r="AK163" i="5"/>
  <c r="AC163" i="5"/>
  <c r="CT162" i="5"/>
  <c r="CP162" i="5"/>
  <c r="CL162" i="5"/>
  <c r="AK162" i="5"/>
  <c r="AC162" i="5"/>
  <c r="CT161" i="5"/>
  <c r="CP161" i="5"/>
  <c r="CL161" i="5"/>
  <c r="AK161" i="5"/>
  <c r="CT160" i="5"/>
  <c r="CP160" i="5"/>
  <c r="CL160" i="5"/>
  <c r="AK160" i="5"/>
  <c r="AC160" i="5"/>
  <c r="CT159" i="5"/>
  <c r="CP159" i="5"/>
  <c r="CL159" i="5"/>
  <c r="AK159" i="5"/>
  <c r="CT158" i="5"/>
  <c r="CP158" i="5"/>
  <c r="CL158" i="5"/>
  <c r="AK158" i="5"/>
  <c r="CT157" i="5"/>
  <c r="CP157" i="5"/>
  <c r="CL157" i="5"/>
  <c r="AK157" i="5"/>
  <c r="AC157" i="5"/>
  <c r="CT156" i="5"/>
  <c r="CP156" i="5"/>
  <c r="CL156" i="5"/>
  <c r="AK156" i="5"/>
  <c r="CT155" i="5"/>
  <c r="CP155" i="5"/>
  <c r="CL155" i="5"/>
  <c r="AK155" i="5"/>
  <c r="AC155" i="5"/>
  <c r="CT154" i="5"/>
  <c r="CP154" i="5"/>
  <c r="CL154" i="5"/>
  <c r="AK154" i="5"/>
  <c r="AC154" i="5"/>
  <c r="CT153" i="5"/>
  <c r="CP153" i="5"/>
  <c r="CL153" i="5"/>
  <c r="AK153" i="5"/>
  <c r="CT152" i="5"/>
  <c r="CP152" i="5"/>
  <c r="CL152" i="5"/>
  <c r="AK152" i="5"/>
  <c r="AC152" i="5"/>
  <c r="CT151" i="5"/>
  <c r="CP151" i="5"/>
  <c r="CL151" i="5"/>
  <c r="AK151" i="5"/>
  <c r="AC151" i="5"/>
  <c r="CT150" i="5"/>
  <c r="CP150" i="5"/>
  <c r="CL150" i="5"/>
  <c r="AK150" i="5"/>
  <c r="AC150" i="5"/>
  <c r="CT149" i="5"/>
  <c r="CP149" i="5"/>
  <c r="CL149" i="5"/>
  <c r="AK149" i="5"/>
  <c r="AC149" i="5"/>
  <c r="AK148" i="5"/>
  <c r="AC148" i="5"/>
  <c r="CT147" i="5"/>
  <c r="CP147" i="5"/>
  <c r="CL147" i="5"/>
  <c r="AK147" i="5"/>
  <c r="AC147" i="5"/>
  <c r="CT146" i="5"/>
  <c r="CP146" i="5"/>
  <c r="CL146" i="5"/>
  <c r="AK146" i="5"/>
  <c r="AC146" i="5"/>
  <c r="CT145" i="5"/>
  <c r="CP145" i="5"/>
  <c r="CL145" i="5"/>
  <c r="AK145" i="5"/>
  <c r="CT144" i="5"/>
  <c r="CP144" i="5"/>
  <c r="CL144" i="5"/>
  <c r="AK144" i="5"/>
  <c r="CT143" i="5"/>
  <c r="CP143" i="5"/>
  <c r="CL143" i="5"/>
  <c r="AK143" i="5"/>
  <c r="AK142" i="5"/>
  <c r="AC142" i="5"/>
  <c r="AK141" i="5"/>
  <c r="CT140" i="5"/>
  <c r="CP140" i="5"/>
  <c r="CL140" i="5"/>
  <c r="AK140" i="5"/>
  <c r="AC140" i="5"/>
  <c r="CT139" i="5"/>
  <c r="CP139" i="5"/>
  <c r="CL139" i="5"/>
  <c r="AK139" i="5"/>
  <c r="AC139" i="5"/>
  <c r="CT138" i="5"/>
  <c r="CP138" i="5"/>
  <c r="CL138" i="5"/>
  <c r="AK138" i="5"/>
  <c r="AC138" i="5"/>
  <c r="CT137" i="5"/>
  <c r="CP137" i="5"/>
  <c r="CL137" i="5"/>
  <c r="AK137" i="5"/>
  <c r="AC137" i="5"/>
  <c r="CT136" i="5"/>
  <c r="CP136" i="5"/>
  <c r="CL136" i="5"/>
  <c r="AK136" i="5"/>
  <c r="CT135" i="5"/>
  <c r="CP135" i="5"/>
  <c r="CL135" i="5"/>
  <c r="AK135" i="5"/>
  <c r="AC135" i="5"/>
  <c r="CT134" i="5"/>
  <c r="CP134" i="5"/>
  <c r="CL134" i="5"/>
  <c r="AK134" i="5"/>
  <c r="AC134" i="5"/>
  <c r="CT133" i="5"/>
  <c r="CP133" i="5"/>
  <c r="CL133" i="5"/>
  <c r="AK133" i="5"/>
  <c r="AC133" i="5"/>
  <c r="CT132" i="5"/>
  <c r="CP132" i="5"/>
  <c r="CL132" i="5"/>
  <c r="AK132" i="5"/>
  <c r="AC132" i="5"/>
  <c r="CT131" i="5"/>
  <c r="CP131" i="5"/>
  <c r="CL131" i="5"/>
  <c r="AK131" i="5"/>
  <c r="AC131" i="5"/>
  <c r="CT130" i="5"/>
  <c r="CP130" i="5"/>
  <c r="CL130" i="5"/>
  <c r="AK130" i="5"/>
  <c r="CT129" i="5"/>
  <c r="CP129" i="5"/>
  <c r="CL129" i="5"/>
  <c r="AK129" i="5"/>
  <c r="CT128" i="5"/>
  <c r="CP128" i="5"/>
  <c r="CL128" i="5"/>
  <c r="AK128" i="5"/>
  <c r="AC128" i="5"/>
  <c r="CT127" i="5"/>
  <c r="CP127" i="5"/>
  <c r="CL127" i="5"/>
  <c r="AK127" i="5"/>
  <c r="CT126" i="5"/>
  <c r="CP126" i="5"/>
  <c r="CL126" i="5"/>
  <c r="AK126" i="5"/>
  <c r="CT125" i="5"/>
  <c r="CP125" i="5"/>
  <c r="CL125" i="5"/>
  <c r="AK125" i="5"/>
  <c r="CT124" i="5"/>
  <c r="CP124" i="5"/>
  <c r="CL124" i="5"/>
  <c r="AK124" i="5"/>
  <c r="AC124" i="5"/>
  <c r="CT123" i="5"/>
  <c r="CP123" i="5"/>
  <c r="CL123" i="5"/>
  <c r="AK123" i="5"/>
  <c r="AC123" i="5"/>
  <c r="CT122" i="5"/>
  <c r="CP122" i="5"/>
  <c r="CL122" i="5"/>
  <c r="AK122" i="5"/>
  <c r="CT121" i="5"/>
  <c r="CP121" i="5"/>
  <c r="CL121" i="5"/>
  <c r="AK121" i="5"/>
  <c r="AC121" i="5"/>
  <c r="CT120" i="5"/>
  <c r="CP120" i="5"/>
  <c r="CL120" i="5"/>
  <c r="AK120" i="5"/>
  <c r="CT119" i="5"/>
  <c r="CP119" i="5"/>
  <c r="CL119" i="5"/>
  <c r="AK119" i="5"/>
  <c r="CT118" i="5"/>
  <c r="CP118" i="5"/>
  <c r="CL118" i="5"/>
  <c r="AK118" i="5"/>
  <c r="CT117" i="5"/>
  <c r="CP117" i="5"/>
  <c r="CL117" i="5"/>
  <c r="AK117" i="5"/>
  <c r="AC117" i="5"/>
  <c r="CT116" i="5"/>
  <c r="CP116" i="5"/>
  <c r="CL116" i="5"/>
  <c r="AK116" i="5"/>
  <c r="AK115" i="5"/>
  <c r="AC115" i="5"/>
  <c r="AK114" i="5"/>
  <c r="AC114" i="5"/>
  <c r="CT113" i="5"/>
  <c r="CP113" i="5"/>
  <c r="CL113" i="5"/>
  <c r="AK113" i="5"/>
  <c r="CT112" i="5"/>
  <c r="CP112" i="5"/>
  <c r="CL112" i="5"/>
  <c r="AK112" i="5"/>
  <c r="AC112" i="5"/>
  <c r="CT111" i="5"/>
  <c r="CP111" i="5"/>
  <c r="CL111" i="5"/>
  <c r="AK111" i="5"/>
  <c r="AC111" i="5"/>
  <c r="CT110" i="5"/>
  <c r="CP110" i="5"/>
  <c r="CL110" i="5"/>
  <c r="AK110" i="5"/>
  <c r="CT109" i="5"/>
  <c r="CP109" i="5"/>
  <c r="CL109" i="5"/>
  <c r="AK109" i="5"/>
  <c r="AC109" i="5"/>
  <c r="CT108" i="5"/>
  <c r="CP108" i="5"/>
  <c r="CL108" i="5"/>
  <c r="AK108" i="5"/>
  <c r="AC108" i="5"/>
  <c r="CT107" i="5"/>
  <c r="CP107" i="5"/>
  <c r="CL107" i="5"/>
  <c r="AK107" i="5"/>
  <c r="AC107" i="5"/>
  <c r="CT106" i="5"/>
  <c r="CP106" i="5"/>
  <c r="CL106" i="5"/>
  <c r="AK106" i="5"/>
  <c r="CT105" i="5"/>
  <c r="CP105" i="5"/>
  <c r="CL105" i="5"/>
  <c r="AK105" i="5"/>
  <c r="AC105" i="5"/>
  <c r="CT104" i="5"/>
  <c r="CP104" i="5"/>
  <c r="CL104" i="5"/>
  <c r="AK104" i="5"/>
  <c r="AC104" i="5"/>
  <c r="CT103" i="5"/>
  <c r="CP103" i="5"/>
  <c r="CL103" i="5"/>
  <c r="AK103" i="5"/>
  <c r="AC103" i="5"/>
  <c r="CT102" i="5"/>
  <c r="CP102" i="5"/>
  <c r="CL102" i="5"/>
  <c r="AK102" i="5"/>
  <c r="CT101" i="5"/>
  <c r="CP101" i="5"/>
  <c r="CL101" i="5"/>
  <c r="AK101" i="5"/>
  <c r="AC101" i="5"/>
  <c r="CT100" i="5"/>
  <c r="CP100" i="5"/>
  <c r="CL100" i="5"/>
  <c r="AK100" i="5"/>
  <c r="AC100" i="5"/>
  <c r="CT99" i="5"/>
  <c r="CP99" i="5"/>
  <c r="CL99" i="5"/>
  <c r="AK99" i="5"/>
  <c r="AC99" i="5"/>
  <c r="CT98" i="5"/>
  <c r="CP98" i="5"/>
  <c r="CL98" i="5"/>
  <c r="AK98" i="5"/>
  <c r="AK97" i="5"/>
  <c r="AC97" i="5"/>
  <c r="CT96" i="5"/>
  <c r="CP96" i="5"/>
  <c r="CL96" i="5"/>
  <c r="AK96" i="5"/>
  <c r="CT95" i="5"/>
  <c r="CP95" i="5"/>
  <c r="CL95" i="5"/>
  <c r="AK95" i="5"/>
  <c r="AC95" i="5"/>
  <c r="CT94" i="5"/>
  <c r="CP94" i="5"/>
  <c r="CL94" i="5"/>
  <c r="AK94" i="5"/>
  <c r="AC94" i="5"/>
  <c r="CT93" i="5"/>
  <c r="CP93" i="5"/>
  <c r="CL93" i="5"/>
  <c r="AK93" i="5"/>
  <c r="AC93" i="5"/>
  <c r="CT92" i="5"/>
  <c r="CP92" i="5"/>
  <c r="CL92" i="5"/>
  <c r="AK92" i="5"/>
  <c r="AC92" i="5"/>
  <c r="CT91" i="5"/>
  <c r="CP91" i="5"/>
  <c r="CL91" i="5"/>
  <c r="AK91" i="5"/>
  <c r="AC91" i="5"/>
  <c r="CT90" i="5"/>
  <c r="CP90" i="5"/>
  <c r="CL90" i="5"/>
  <c r="AK90" i="5"/>
  <c r="AC90" i="5"/>
  <c r="CT89" i="5"/>
  <c r="CP89" i="5"/>
  <c r="CL89" i="5"/>
  <c r="AK89" i="5"/>
  <c r="AC89" i="5"/>
  <c r="CT88" i="5"/>
  <c r="CP88" i="5"/>
  <c r="CL88" i="5"/>
  <c r="AK88" i="5"/>
  <c r="AC88" i="5"/>
  <c r="CT87" i="5"/>
  <c r="CP87" i="5"/>
  <c r="CL87" i="5"/>
  <c r="AK87" i="5"/>
  <c r="CT86" i="5"/>
  <c r="CP86" i="5"/>
  <c r="CL86" i="5"/>
  <c r="AK86" i="5"/>
  <c r="CT85" i="5"/>
  <c r="CP85" i="5"/>
  <c r="CL85" i="5"/>
  <c r="AK85" i="5"/>
  <c r="CT84" i="5"/>
  <c r="CP84" i="5"/>
  <c r="CL84" i="5"/>
  <c r="AK84" i="5"/>
  <c r="AC84" i="5"/>
  <c r="CT83" i="5"/>
  <c r="CP83" i="5"/>
  <c r="CL83" i="5"/>
  <c r="AK83" i="5"/>
  <c r="AK82" i="5"/>
  <c r="AC82" i="5"/>
  <c r="AK81" i="5"/>
  <c r="AC81" i="5"/>
  <c r="CT80" i="5"/>
  <c r="CP80" i="5"/>
  <c r="CL80" i="5"/>
  <c r="AK80" i="5"/>
  <c r="AC80" i="5"/>
  <c r="CT79" i="5"/>
  <c r="CP79" i="5"/>
  <c r="CL79" i="5"/>
  <c r="AK79" i="5"/>
  <c r="AC79" i="5"/>
  <c r="CT78" i="5"/>
  <c r="CP78" i="5"/>
  <c r="CL78" i="5"/>
  <c r="AK78" i="5"/>
  <c r="AC78" i="5"/>
  <c r="AK77" i="5"/>
  <c r="AC77" i="5"/>
  <c r="CT76" i="5"/>
  <c r="CP76" i="5"/>
  <c r="CL76" i="5"/>
  <c r="AK76" i="5"/>
  <c r="AC76" i="5"/>
  <c r="CT75" i="5"/>
  <c r="CP75" i="5"/>
  <c r="CL75" i="5"/>
  <c r="AK75" i="5"/>
  <c r="CT74" i="5"/>
  <c r="CP74" i="5"/>
  <c r="CL74" i="5"/>
  <c r="AK74" i="5"/>
  <c r="AC74" i="5"/>
  <c r="CT73" i="5"/>
  <c r="CP73" i="5"/>
  <c r="CL73" i="5"/>
  <c r="AK73" i="5"/>
  <c r="AC73" i="5"/>
  <c r="CT72" i="5"/>
  <c r="CP72" i="5"/>
  <c r="CL72" i="5"/>
  <c r="AK72" i="5"/>
  <c r="CT71" i="5"/>
  <c r="CP71" i="5"/>
  <c r="CL71" i="5"/>
  <c r="AK71" i="5"/>
  <c r="AC71" i="5"/>
  <c r="AK70" i="5"/>
  <c r="AK69" i="5"/>
  <c r="CT68" i="5"/>
  <c r="CP68" i="5"/>
  <c r="CL68" i="5"/>
  <c r="AK68" i="5"/>
  <c r="CT67" i="5"/>
  <c r="CP67" i="5"/>
  <c r="CL67" i="5"/>
  <c r="AK67" i="5"/>
  <c r="CT66" i="5"/>
  <c r="CP66" i="5"/>
  <c r="CL66" i="5"/>
  <c r="AK66" i="5"/>
  <c r="AK65" i="5"/>
  <c r="CT64" i="5"/>
  <c r="CP64" i="5"/>
  <c r="CL64" i="5"/>
  <c r="AK64" i="5"/>
  <c r="AC64" i="5"/>
  <c r="CT63" i="5"/>
  <c r="CP63" i="5"/>
  <c r="CL63" i="5"/>
  <c r="AK63" i="5"/>
  <c r="AC63" i="5"/>
  <c r="CT62" i="5"/>
  <c r="CP62" i="5"/>
  <c r="CL62" i="5"/>
  <c r="AK62" i="5"/>
  <c r="CT61" i="5"/>
  <c r="CP61" i="5"/>
  <c r="CL61" i="5"/>
  <c r="AK61" i="5"/>
  <c r="AK60" i="5"/>
  <c r="AC60" i="5"/>
  <c r="CT59" i="5"/>
  <c r="CP59" i="5"/>
  <c r="CL59" i="5"/>
  <c r="AK59" i="5"/>
  <c r="CT58" i="5"/>
  <c r="CP58" i="5"/>
  <c r="CL58" i="5"/>
  <c r="AK58" i="5"/>
  <c r="CT57" i="5"/>
  <c r="CP57" i="5"/>
  <c r="CL57" i="5"/>
  <c r="AK57" i="5"/>
  <c r="AC57" i="5"/>
  <c r="CT56" i="5"/>
  <c r="CP56" i="5"/>
  <c r="CL56" i="5"/>
  <c r="AK56" i="5"/>
  <c r="AC56" i="5"/>
  <c r="AK55" i="5"/>
  <c r="AK54" i="5"/>
  <c r="CT53" i="5"/>
  <c r="CP53" i="5"/>
  <c r="CL53" i="5"/>
  <c r="AK53" i="5"/>
  <c r="AC53" i="5"/>
  <c r="CT52" i="5"/>
  <c r="CP52" i="5"/>
  <c r="CL52" i="5"/>
  <c r="AK52" i="5"/>
  <c r="AC52" i="5"/>
  <c r="CT51" i="5"/>
  <c r="CP51" i="5"/>
  <c r="CL51" i="5"/>
  <c r="AK51" i="5"/>
  <c r="AC51" i="5"/>
  <c r="CT50" i="5"/>
  <c r="CP50" i="5"/>
  <c r="CL50" i="5"/>
  <c r="AK50" i="5"/>
  <c r="AC50" i="5"/>
  <c r="CT49" i="5"/>
  <c r="CP49" i="5"/>
  <c r="CL49" i="5"/>
  <c r="AK49" i="5"/>
  <c r="AC49" i="5"/>
  <c r="CT48" i="5"/>
  <c r="CP48" i="5"/>
  <c r="CL48" i="5"/>
  <c r="AK48" i="5"/>
  <c r="CT47" i="5"/>
  <c r="CP47" i="5"/>
  <c r="CL47" i="5"/>
  <c r="AK47" i="5"/>
  <c r="CT46" i="5"/>
  <c r="CP46" i="5"/>
  <c r="CL46" i="5"/>
  <c r="AK46" i="5"/>
  <c r="AC46" i="5"/>
  <c r="CT45" i="5"/>
  <c r="CP45" i="5"/>
  <c r="CL45" i="5"/>
  <c r="AK45" i="5"/>
  <c r="CT44" i="5"/>
  <c r="CP44" i="5"/>
  <c r="CL44" i="5"/>
  <c r="AK44" i="5"/>
  <c r="CT43" i="5"/>
  <c r="CP43" i="5"/>
  <c r="CL43" i="5"/>
  <c r="AK43" i="5"/>
  <c r="AC43" i="5"/>
  <c r="CT42" i="5"/>
  <c r="CP42" i="5"/>
  <c r="CL42" i="5"/>
  <c r="AK42" i="5"/>
  <c r="AC42" i="5"/>
  <c r="AK41" i="5"/>
  <c r="AC41" i="5"/>
  <c r="AK40" i="5"/>
  <c r="AC40" i="5"/>
  <c r="CT39" i="5"/>
  <c r="CP39" i="5"/>
  <c r="CL39" i="5"/>
  <c r="AK39" i="5"/>
  <c r="CT38" i="5"/>
  <c r="CP38" i="5"/>
  <c r="CL38" i="5"/>
  <c r="AK38" i="5"/>
  <c r="CT37" i="5"/>
  <c r="CP37" i="5"/>
  <c r="CL37" i="5"/>
  <c r="AK37" i="5"/>
  <c r="CT36" i="5"/>
  <c r="CP36" i="5"/>
  <c r="CL36" i="5"/>
  <c r="AK36" i="5"/>
  <c r="CT35" i="5"/>
  <c r="CP35" i="5"/>
  <c r="CL35" i="5"/>
  <c r="AK35" i="5"/>
  <c r="CT34" i="5"/>
  <c r="CP34" i="5"/>
  <c r="CL34" i="5"/>
  <c r="AK34" i="5"/>
  <c r="CT33" i="5"/>
  <c r="CP33" i="5"/>
  <c r="CL33" i="5"/>
  <c r="AK33" i="5"/>
  <c r="AC33" i="5"/>
  <c r="CT32" i="5"/>
  <c r="CP32" i="5"/>
  <c r="CL32" i="5"/>
  <c r="AK32" i="5"/>
  <c r="AC32" i="5"/>
  <c r="CT31" i="5"/>
  <c r="CP31" i="5"/>
  <c r="CL31" i="5"/>
  <c r="AK31" i="5"/>
  <c r="AC31" i="5"/>
  <c r="CT30" i="5"/>
  <c r="CP30" i="5"/>
  <c r="CL30" i="5"/>
  <c r="AK30" i="5"/>
  <c r="AC30" i="5"/>
  <c r="AK29" i="5"/>
  <c r="AK28" i="5"/>
  <c r="AC28" i="5"/>
  <c r="AK27" i="5"/>
  <c r="AC27" i="5"/>
  <c r="CT26" i="5"/>
  <c r="CP26" i="5"/>
  <c r="CL26" i="5"/>
  <c r="AK26" i="5"/>
  <c r="CT25" i="5"/>
  <c r="CP25" i="5"/>
  <c r="CL25" i="5"/>
  <c r="AK25" i="5"/>
  <c r="CT24" i="5"/>
  <c r="CP24" i="5"/>
  <c r="CL24" i="5"/>
  <c r="AK24" i="5"/>
  <c r="CT23" i="5"/>
  <c r="CP23" i="5"/>
  <c r="CL23" i="5"/>
  <c r="AK23" i="5"/>
  <c r="CT22" i="5"/>
  <c r="CP22" i="5"/>
  <c r="CL22" i="5"/>
  <c r="AK22" i="5"/>
  <c r="AC22" i="5"/>
  <c r="CT21" i="5"/>
  <c r="CP21" i="5"/>
  <c r="CL21" i="5"/>
  <c r="AK21" i="5"/>
  <c r="AC21" i="5"/>
  <c r="CT20" i="5"/>
  <c r="CP20" i="5"/>
  <c r="CL20" i="5"/>
  <c r="AK20" i="5"/>
  <c r="AC20" i="5"/>
  <c r="CT19" i="5"/>
  <c r="CP19" i="5"/>
  <c r="CL19" i="5"/>
  <c r="AK19" i="5"/>
  <c r="AC19" i="5"/>
  <c r="CT18" i="5"/>
  <c r="CP18" i="5"/>
  <c r="CL18" i="5"/>
  <c r="AK18" i="5"/>
  <c r="AC18" i="5"/>
  <c r="CT17" i="5"/>
  <c r="CP17" i="5"/>
  <c r="CL17" i="5"/>
  <c r="AK17" i="5"/>
  <c r="AK16" i="5"/>
  <c r="CT15" i="5"/>
  <c r="CP15" i="5"/>
  <c r="CL15" i="5"/>
  <c r="AK15" i="5"/>
  <c r="CT14" i="5"/>
  <c r="CP14" i="5"/>
  <c r="CL14" i="5"/>
  <c r="AK14" i="5"/>
  <c r="CT13" i="5"/>
  <c r="CP13" i="5"/>
  <c r="CL13" i="5"/>
  <c r="AK13" i="5"/>
  <c r="AC13" i="5"/>
  <c r="AK12" i="5"/>
  <c r="AC12" i="5"/>
  <c r="CT11" i="5"/>
  <c r="CP11" i="5"/>
  <c r="CL11" i="5"/>
  <c r="AK11" i="5"/>
  <c r="AK10" i="5"/>
  <c r="AC10" i="5"/>
  <c r="CT9" i="5"/>
  <c r="CP9" i="5"/>
  <c r="CL9" i="5"/>
  <c r="AK9" i="5"/>
  <c r="CT8" i="5"/>
  <c r="CP8" i="5"/>
  <c r="CL8" i="5"/>
  <c r="AK8" i="5"/>
  <c r="AC8" i="5"/>
  <c r="AK7" i="5"/>
  <c r="AC7" i="5"/>
  <c r="CT6" i="5"/>
  <c r="CP6" i="5"/>
  <c r="CL6" i="5"/>
  <c r="AK6" i="5"/>
  <c r="AC6" i="5"/>
  <c r="CT5" i="5"/>
  <c r="CP5" i="5"/>
  <c r="CL5" i="5"/>
  <c r="AK5" i="5"/>
  <c r="AC5" i="5"/>
  <c r="CT4" i="5"/>
  <c r="CP4" i="5"/>
  <c r="CL4" i="5"/>
  <c r="AK4" i="5"/>
  <c r="AC4" i="5"/>
  <c r="CT3" i="5"/>
  <c r="CP3" i="5"/>
  <c r="CL3" i="5"/>
  <c r="AK3" i="5"/>
  <c r="AC3" i="5"/>
  <c r="E3" i="5"/>
  <c r="CW213" i="2"/>
  <c r="CS213" i="2"/>
  <c r="CO213" i="2"/>
  <c r="CW212" i="2"/>
  <c r="CS212" i="2"/>
  <c r="CO212" i="2"/>
  <c r="CW211" i="2"/>
  <c r="CS211" i="2"/>
  <c r="CO211" i="2"/>
  <c r="CW210" i="2"/>
  <c r="CS210" i="2"/>
  <c r="CO210" i="2"/>
  <c r="CW209" i="2"/>
  <c r="CS209" i="2"/>
  <c r="CO209" i="2"/>
  <c r="CW207" i="2"/>
  <c r="CS207" i="2"/>
  <c r="CO207" i="2"/>
  <c r="CW206" i="2"/>
  <c r="CS206" i="2"/>
  <c r="CO206" i="2"/>
  <c r="CW205" i="2"/>
  <c r="CS205" i="2"/>
  <c r="CO205" i="2"/>
  <c r="CW204" i="2"/>
  <c r="CS204" i="2"/>
  <c r="CO204" i="2"/>
  <c r="CW203" i="2"/>
  <c r="CS203" i="2"/>
  <c r="CO203" i="2"/>
  <c r="CW202" i="2"/>
  <c r="CS202" i="2"/>
  <c r="CO202" i="2"/>
  <c r="CW201" i="2"/>
  <c r="CS201" i="2"/>
  <c r="CO201" i="2"/>
  <c r="CW200" i="2"/>
  <c r="CS200" i="2"/>
  <c r="CO200" i="2"/>
  <c r="CW199" i="2"/>
  <c r="CS199" i="2"/>
  <c r="CO199" i="2"/>
  <c r="CW198" i="2"/>
  <c r="CS198" i="2"/>
  <c r="CO198" i="2"/>
  <c r="CW197" i="2"/>
  <c r="CS197" i="2"/>
  <c r="CO197" i="2"/>
  <c r="CW196" i="2"/>
  <c r="CS196" i="2"/>
  <c r="CO196" i="2"/>
  <c r="CW195" i="2"/>
  <c r="CS195" i="2"/>
  <c r="CO195" i="2"/>
  <c r="CW194" i="2"/>
  <c r="CS194" i="2"/>
  <c r="CO194" i="2"/>
  <c r="CW193" i="2"/>
  <c r="CS193" i="2"/>
  <c r="CO193" i="2"/>
  <c r="CW192" i="2"/>
  <c r="CS192" i="2"/>
  <c r="CO192" i="2"/>
  <c r="CW191" i="2"/>
  <c r="CS191" i="2"/>
  <c r="CO191" i="2"/>
  <c r="CW190" i="2"/>
  <c r="CS190" i="2"/>
  <c r="CO190" i="2"/>
  <c r="CW189" i="2"/>
  <c r="CS189" i="2"/>
  <c r="CO189" i="2"/>
  <c r="CW187" i="2"/>
  <c r="CS187" i="2"/>
  <c r="CO187" i="2"/>
  <c r="CW186" i="2"/>
  <c r="CS186" i="2"/>
  <c r="CO186" i="2"/>
  <c r="AM186" i="2"/>
  <c r="AE186" i="2"/>
  <c r="CW185" i="2"/>
  <c r="CS185" i="2"/>
  <c r="CO185" i="2"/>
  <c r="AM185" i="2"/>
  <c r="AE185" i="2"/>
  <c r="CW184" i="2"/>
  <c r="CS184" i="2"/>
  <c r="CO184" i="2"/>
  <c r="AE184" i="2"/>
  <c r="CW183" i="2"/>
  <c r="CS183" i="2"/>
  <c r="CO183" i="2"/>
  <c r="AM183" i="2"/>
  <c r="AE183" i="2"/>
  <c r="CW182" i="2"/>
  <c r="CS182" i="2"/>
  <c r="CO182" i="2"/>
  <c r="AM182" i="2"/>
  <c r="AE182" i="2"/>
  <c r="CW181" i="2"/>
  <c r="CS181" i="2"/>
  <c r="CO181" i="2"/>
  <c r="AM181" i="2"/>
  <c r="AE181" i="2"/>
  <c r="CW180" i="2"/>
  <c r="CS180" i="2"/>
  <c r="CO180" i="2"/>
  <c r="AM180" i="2"/>
  <c r="AE180" i="2"/>
  <c r="CW179" i="2"/>
  <c r="CS179" i="2"/>
  <c r="CO179" i="2"/>
  <c r="AM179" i="2"/>
  <c r="AE179" i="2"/>
  <c r="CW178" i="2"/>
  <c r="CS178" i="2"/>
  <c r="CO178" i="2"/>
  <c r="AM178" i="2"/>
  <c r="AE178" i="2"/>
  <c r="CW177" i="2"/>
  <c r="CS177" i="2"/>
  <c r="CO177" i="2"/>
  <c r="AM177" i="2"/>
  <c r="AE177" i="2"/>
  <c r="CW176" i="2"/>
  <c r="CS176" i="2"/>
  <c r="CO176" i="2"/>
  <c r="AM176" i="2"/>
  <c r="AE176" i="2"/>
  <c r="CW175" i="2"/>
  <c r="CS175" i="2"/>
  <c r="CO175" i="2"/>
  <c r="AM175" i="2"/>
  <c r="CW174" i="2"/>
  <c r="CS174" i="2"/>
  <c r="CO174" i="2"/>
  <c r="AM174" i="2"/>
  <c r="CW173" i="2"/>
  <c r="CS173" i="2"/>
  <c r="CO173" i="2"/>
  <c r="AM173" i="2"/>
  <c r="AE173" i="2"/>
  <c r="CW172" i="2"/>
  <c r="CS172" i="2"/>
  <c r="CO172" i="2"/>
  <c r="AM172" i="2"/>
  <c r="AE172" i="2"/>
  <c r="CW171" i="2"/>
  <c r="CS171" i="2"/>
  <c r="CO171" i="2"/>
  <c r="AM171" i="2"/>
  <c r="AE171" i="2"/>
  <c r="CW170" i="2"/>
  <c r="CS170" i="2"/>
  <c r="CO170" i="2"/>
  <c r="AM170" i="2"/>
  <c r="AE170" i="2"/>
  <c r="CW169" i="2"/>
  <c r="CS169" i="2"/>
  <c r="CO169" i="2"/>
  <c r="AM169" i="2"/>
  <c r="AE169" i="2"/>
  <c r="CW168" i="2"/>
  <c r="CS168" i="2"/>
  <c r="CO168" i="2"/>
  <c r="AM168" i="2"/>
  <c r="AE168" i="2"/>
  <c r="CW167" i="2"/>
  <c r="CS167" i="2"/>
  <c r="CO167" i="2"/>
  <c r="AM167" i="2"/>
  <c r="AE167" i="2"/>
  <c r="CW166" i="2"/>
  <c r="CS166" i="2"/>
  <c r="CO166" i="2"/>
  <c r="AM166" i="2"/>
  <c r="CW165" i="2"/>
  <c r="CS165" i="2"/>
  <c r="CO165" i="2"/>
  <c r="AM165" i="2"/>
  <c r="AE165" i="2"/>
  <c r="CW164" i="2"/>
  <c r="CS164" i="2"/>
  <c r="CO164" i="2"/>
  <c r="AM164" i="2"/>
  <c r="AE164" i="2"/>
  <c r="CW163" i="2"/>
  <c r="CS163" i="2"/>
  <c r="CO163" i="2"/>
  <c r="AM163" i="2"/>
  <c r="AE163" i="2"/>
  <c r="CW162" i="2"/>
  <c r="CS162" i="2"/>
  <c r="CO162" i="2"/>
  <c r="AM162" i="2"/>
  <c r="AE162" i="2"/>
  <c r="CW161" i="2"/>
  <c r="CS161" i="2"/>
  <c r="CO161" i="2"/>
  <c r="AM161" i="2"/>
  <c r="CW160" i="2"/>
  <c r="CS160" i="2"/>
  <c r="CO160" i="2"/>
  <c r="AM160" i="2"/>
  <c r="AE160" i="2"/>
  <c r="CW159" i="2"/>
  <c r="CS159" i="2"/>
  <c r="CO159" i="2"/>
  <c r="AM159" i="2"/>
  <c r="CW158" i="2"/>
  <c r="CS158" i="2"/>
  <c r="CO158" i="2"/>
  <c r="AM158" i="2"/>
  <c r="CW157" i="2"/>
  <c r="CS157" i="2"/>
  <c r="CO157" i="2"/>
  <c r="AM157" i="2"/>
  <c r="AE157" i="2"/>
  <c r="CW156" i="2"/>
  <c r="CS156" i="2"/>
  <c r="CO156" i="2"/>
  <c r="AM156" i="2"/>
  <c r="CW155" i="2"/>
  <c r="CS155" i="2"/>
  <c r="CO155" i="2"/>
  <c r="AM155" i="2"/>
  <c r="AE155" i="2"/>
  <c r="CW154" i="2"/>
  <c r="CS154" i="2"/>
  <c r="CO154" i="2"/>
  <c r="AM154" i="2"/>
  <c r="AE154" i="2"/>
  <c r="CW153" i="2"/>
  <c r="CS153" i="2"/>
  <c r="CO153" i="2"/>
  <c r="AM153" i="2"/>
  <c r="CW152" i="2"/>
  <c r="CS152" i="2"/>
  <c r="CO152" i="2"/>
  <c r="AM152" i="2"/>
  <c r="AE152" i="2"/>
  <c r="CW151" i="2"/>
  <c r="CS151" i="2"/>
  <c r="CO151" i="2"/>
  <c r="AM151" i="2"/>
  <c r="AE151" i="2"/>
  <c r="CW150" i="2"/>
  <c r="CS150" i="2"/>
  <c r="CO150" i="2"/>
  <c r="AM150" i="2"/>
  <c r="AE150" i="2"/>
  <c r="CW149" i="2"/>
  <c r="CS149" i="2"/>
  <c r="CO149" i="2"/>
  <c r="AM149" i="2"/>
  <c r="AE149" i="2"/>
  <c r="AM148" i="2"/>
  <c r="AE148" i="2"/>
  <c r="CW147" i="2"/>
  <c r="CS147" i="2"/>
  <c r="CO147" i="2"/>
  <c r="AM147" i="2"/>
  <c r="AE147" i="2"/>
  <c r="CW146" i="2"/>
  <c r="CS146" i="2"/>
  <c r="CO146" i="2"/>
  <c r="AM146" i="2"/>
  <c r="AE146" i="2"/>
  <c r="CW145" i="2"/>
  <c r="CS145" i="2"/>
  <c r="CO145" i="2"/>
  <c r="AM145" i="2"/>
  <c r="CW144" i="2"/>
  <c r="CS144" i="2"/>
  <c r="CO144" i="2"/>
  <c r="AM144" i="2"/>
  <c r="CW143" i="2"/>
  <c r="CS143" i="2"/>
  <c r="CO143" i="2"/>
  <c r="AM143" i="2"/>
  <c r="AM142" i="2"/>
  <c r="AE142" i="2"/>
  <c r="AM141" i="2"/>
  <c r="CW140" i="2"/>
  <c r="CS140" i="2"/>
  <c r="CO140" i="2"/>
  <c r="AM140" i="2"/>
  <c r="AE140" i="2"/>
  <c r="CW139" i="2"/>
  <c r="CS139" i="2"/>
  <c r="CO139" i="2"/>
  <c r="AM139" i="2"/>
  <c r="AE139" i="2"/>
  <c r="CW138" i="2"/>
  <c r="CS138" i="2"/>
  <c r="CO138" i="2"/>
  <c r="AM138" i="2"/>
  <c r="AE138" i="2"/>
  <c r="CW137" i="2"/>
  <c r="CS137" i="2"/>
  <c r="CO137" i="2"/>
  <c r="AM137" i="2"/>
  <c r="AE137" i="2"/>
  <c r="CW136" i="2"/>
  <c r="CS136" i="2"/>
  <c r="CO136" i="2"/>
  <c r="AM136" i="2"/>
  <c r="CW135" i="2"/>
  <c r="CS135" i="2"/>
  <c r="CO135" i="2"/>
  <c r="AM135" i="2"/>
  <c r="AE135" i="2"/>
  <c r="CW134" i="2"/>
  <c r="CS134" i="2"/>
  <c r="CO134" i="2"/>
  <c r="AM134" i="2"/>
  <c r="AE134" i="2"/>
  <c r="CW133" i="2"/>
  <c r="CS133" i="2"/>
  <c r="CO133" i="2"/>
  <c r="AM133" i="2"/>
  <c r="AE133" i="2"/>
  <c r="CW132" i="2"/>
  <c r="CS132" i="2"/>
  <c r="CO132" i="2"/>
  <c r="AM132" i="2"/>
  <c r="AE132" i="2"/>
  <c r="CW131" i="2"/>
  <c r="CS131" i="2"/>
  <c r="CO131" i="2"/>
  <c r="AM131" i="2"/>
  <c r="AE131" i="2"/>
  <c r="CW130" i="2"/>
  <c r="CS130" i="2"/>
  <c r="CO130" i="2"/>
  <c r="AM130" i="2"/>
  <c r="CW129" i="2"/>
  <c r="CS129" i="2"/>
  <c r="CO129" i="2"/>
  <c r="AM129" i="2"/>
  <c r="CW128" i="2"/>
  <c r="CS128" i="2"/>
  <c r="CO128" i="2"/>
  <c r="AM128" i="2"/>
  <c r="AE128" i="2"/>
  <c r="CW127" i="2"/>
  <c r="CS127" i="2"/>
  <c r="CO127" i="2"/>
  <c r="AM127" i="2"/>
  <c r="CW126" i="2"/>
  <c r="CS126" i="2"/>
  <c r="CO126" i="2"/>
  <c r="AM126" i="2"/>
  <c r="CW125" i="2"/>
  <c r="CS125" i="2"/>
  <c r="CO125" i="2"/>
  <c r="AM125" i="2"/>
  <c r="CW124" i="2"/>
  <c r="CS124" i="2"/>
  <c r="CO124" i="2"/>
  <c r="AM124" i="2"/>
  <c r="AE124" i="2"/>
  <c r="CW123" i="2"/>
  <c r="CS123" i="2"/>
  <c r="CO123" i="2"/>
  <c r="AM123" i="2"/>
  <c r="AE123" i="2"/>
  <c r="CW122" i="2"/>
  <c r="CS122" i="2"/>
  <c r="CO122" i="2"/>
  <c r="AM122" i="2"/>
  <c r="CW121" i="2"/>
  <c r="CS121" i="2"/>
  <c r="CO121" i="2"/>
  <c r="AM121" i="2"/>
  <c r="AE121" i="2"/>
  <c r="CW120" i="2"/>
  <c r="CS120" i="2"/>
  <c r="CO120" i="2"/>
  <c r="AM120" i="2"/>
  <c r="CW119" i="2"/>
  <c r="CS119" i="2"/>
  <c r="CO119" i="2"/>
  <c r="AM119" i="2"/>
  <c r="CW118" i="2"/>
  <c r="CS118" i="2"/>
  <c r="CO118" i="2"/>
  <c r="AM118" i="2"/>
  <c r="CW117" i="2"/>
  <c r="CS117" i="2"/>
  <c r="CO117" i="2"/>
  <c r="AM117" i="2"/>
  <c r="AE117" i="2"/>
  <c r="CW116" i="2"/>
  <c r="CS116" i="2"/>
  <c r="CO116" i="2"/>
  <c r="AM116" i="2"/>
  <c r="AM115" i="2"/>
  <c r="AE115" i="2"/>
  <c r="AM114" i="2"/>
  <c r="AE114" i="2"/>
  <c r="CW113" i="2"/>
  <c r="CS113" i="2"/>
  <c r="CO113" i="2"/>
  <c r="AM113" i="2"/>
  <c r="CW112" i="2"/>
  <c r="CS112" i="2"/>
  <c r="CO112" i="2"/>
  <c r="AM112" i="2"/>
  <c r="AE112" i="2"/>
  <c r="CW111" i="2"/>
  <c r="CS111" i="2"/>
  <c r="CO111" i="2"/>
  <c r="AM111" i="2"/>
  <c r="AE111" i="2"/>
  <c r="CW110" i="2"/>
  <c r="CS110" i="2"/>
  <c r="CO110" i="2"/>
  <c r="AM110" i="2"/>
  <c r="CW109" i="2"/>
  <c r="CS109" i="2"/>
  <c r="CO109" i="2"/>
  <c r="AM109" i="2"/>
  <c r="AE109" i="2"/>
  <c r="CW108" i="2"/>
  <c r="CS108" i="2"/>
  <c r="CO108" i="2"/>
  <c r="AM108" i="2"/>
  <c r="AE108" i="2"/>
  <c r="CW107" i="2"/>
  <c r="CS107" i="2"/>
  <c r="CO107" i="2"/>
  <c r="AM107" i="2"/>
  <c r="AE107" i="2"/>
  <c r="CW106" i="2"/>
  <c r="CS106" i="2"/>
  <c r="CO106" i="2"/>
  <c r="AM106" i="2"/>
  <c r="CW105" i="2"/>
  <c r="CS105" i="2"/>
  <c r="CO105" i="2"/>
  <c r="AM105" i="2"/>
  <c r="AE105" i="2"/>
  <c r="CW104" i="2"/>
  <c r="CS104" i="2"/>
  <c r="CO104" i="2"/>
  <c r="AM104" i="2"/>
  <c r="AE104" i="2"/>
  <c r="CW103" i="2"/>
  <c r="CS103" i="2"/>
  <c r="CO103" i="2"/>
  <c r="AM103" i="2"/>
  <c r="AE103" i="2"/>
  <c r="CW102" i="2"/>
  <c r="CS102" i="2"/>
  <c r="CO102" i="2"/>
  <c r="AM102" i="2"/>
  <c r="CW101" i="2"/>
  <c r="CS101" i="2"/>
  <c r="CO101" i="2"/>
  <c r="AM101" i="2"/>
  <c r="AE101" i="2"/>
  <c r="CW100" i="2"/>
  <c r="CS100" i="2"/>
  <c r="CO100" i="2"/>
  <c r="AM100" i="2"/>
  <c r="AE100" i="2"/>
  <c r="CW99" i="2"/>
  <c r="CS99" i="2"/>
  <c r="CO99" i="2"/>
  <c r="AM99" i="2"/>
  <c r="AE99" i="2"/>
  <c r="CW98" i="2"/>
  <c r="CS98" i="2"/>
  <c r="CO98" i="2"/>
  <c r="AM98" i="2"/>
  <c r="AM97" i="2"/>
  <c r="AE97" i="2"/>
  <c r="CW96" i="2"/>
  <c r="CS96" i="2"/>
  <c r="CO96" i="2"/>
  <c r="AM96" i="2"/>
  <c r="CW95" i="2"/>
  <c r="CS95" i="2"/>
  <c r="CO95" i="2"/>
  <c r="AM95" i="2"/>
  <c r="AE95" i="2"/>
  <c r="CW94" i="2"/>
  <c r="CS94" i="2"/>
  <c r="CO94" i="2"/>
  <c r="AM94" i="2"/>
  <c r="AE94" i="2"/>
  <c r="CW93" i="2"/>
  <c r="CS93" i="2"/>
  <c r="CO93" i="2"/>
  <c r="AM93" i="2"/>
  <c r="AE93" i="2"/>
  <c r="CW92" i="2"/>
  <c r="CS92" i="2"/>
  <c r="CO92" i="2"/>
  <c r="AM92" i="2"/>
  <c r="AE92" i="2"/>
  <c r="CW91" i="2"/>
  <c r="CS91" i="2"/>
  <c r="CO91" i="2"/>
  <c r="AM91" i="2"/>
  <c r="AE91" i="2"/>
  <c r="CW90" i="2"/>
  <c r="CS90" i="2"/>
  <c r="CO90" i="2"/>
  <c r="AM90" i="2"/>
  <c r="AE90" i="2"/>
  <c r="CW89" i="2"/>
  <c r="CS89" i="2"/>
  <c r="CO89" i="2"/>
  <c r="AM89" i="2"/>
  <c r="AE89" i="2"/>
  <c r="CW88" i="2"/>
  <c r="CS88" i="2"/>
  <c r="CO88" i="2"/>
  <c r="AM88" i="2"/>
  <c r="AE88" i="2"/>
  <c r="CW87" i="2"/>
  <c r="CS87" i="2"/>
  <c r="CO87" i="2"/>
  <c r="AM87" i="2"/>
  <c r="CW86" i="2"/>
  <c r="CS86" i="2"/>
  <c r="CO86" i="2"/>
  <c r="AM86" i="2"/>
  <c r="CW85" i="2"/>
  <c r="CS85" i="2"/>
  <c r="CO85" i="2"/>
  <c r="AM85" i="2"/>
  <c r="CW84" i="2"/>
  <c r="CS84" i="2"/>
  <c r="CO84" i="2"/>
  <c r="AM84" i="2"/>
  <c r="AE84" i="2"/>
  <c r="CW83" i="2"/>
  <c r="CS83" i="2"/>
  <c r="CO83" i="2"/>
  <c r="AM83" i="2"/>
  <c r="AM82" i="2"/>
  <c r="AE82" i="2"/>
  <c r="AM81" i="2"/>
  <c r="AE81" i="2"/>
  <c r="CW80" i="2"/>
  <c r="CS80" i="2"/>
  <c r="CO80" i="2"/>
  <c r="AM80" i="2"/>
  <c r="AE80" i="2"/>
  <c r="CW79" i="2"/>
  <c r="CS79" i="2"/>
  <c r="CO79" i="2"/>
  <c r="AM79" i="2"/>
  <c r="AE79" i="2"/>
  <c r="CW78" i="2"/>
  <c r="CS78" i="2"/>
  <c r="CO78" i="2"/>
  <c r="AM78" i="2"/>
  <c r="AE78" i="2"/>
  <c r="AM77" i="2"/>
  <c r="AE77" i="2"/>
  <c r="CW76" i="2"/>
  <c r="CS76" i="2"/>
  <c r="CO76" i="2"/>
  <c r="AM76" i="2"/>
  <c r="AE76" i="2"/>
  <c r="CW75" i="2"/>
  <c r="CS75" i="2"/>
  <c r="CO75" i="2"/>
  <c r="AM75" i="2"/>
  <c r="CW74" i="2"/>
  <c r="CS74" i="2"/>
  <c r="CO74" i="2"/>
  <c r="AM74" i="2"/>
  <c r="AE74" i="2"/>
  <c r="CW73" i="2"/>
  <c r="CS73" i="2"/>
  <c r="CO73" i="2"/>
  <c r="AM73" i="2"/>
  <c r="AE73" i="2"/>
  <c r="CW72" i="2"/>
  <c r="CS72" i="2"/>
  <c r="CO72" i="2"/>
  <c r="AM72" i="2"/>
  <c r="CW71" i="2"/>
  <c r="CS71" i="2"/>
  <c r="CO71" i="2"/>
  <c r="AM71" i="2"/>
  <c r="AE71" i="2"/>
  <c r="AM70" i="2"/>
  <c r="AM69" i="2"/>
  <c r="CW68" i="2"/>
  <c r="CS68" i="2"/>
  <c r="CO68" i="2"/>
  <c r="AM68" i="2"/>
  <c r="CW67" i="2"/>
  <c r="CS67" i="2"/>
  <c r="CO67" i="2"/>
  <c r="AM67" i="2"/>
  <c r="CW66" i="2"/>
  <c r="CS66" i="2"/>
  <c r="CO66" i="2"/>
  <c r="AM66" i="2"/>
  <c r="AM65" i="2"/>
  <c r="CW64" i="2"/>
  <c r="CS64" i="2"/>
  <c r="CO64" i="2"/>
  <c r="AM64" i="2"/>
  <c r="AE64" i="2"/>
  <c r="CW63" i="2"/>
  <c r="CS63" i="2"/>
  <c r="CO63" i="2"/>
  <c r="AM63" i="2"/>
  <c r="AE63" i="2"/>
  <c r="CW62" i="2"/>
  <c r="CS62" i="2"/>
  <c r="CO62" i="2"/>
  <c r="AM62" i="2"/>
  <c r="CW61" i="2"/>
  <c r="CS61" i="2"/>
  <c r="CO61" i="2"/>
  <c r="AM61" i="2"/>
  <c r="AM60" i="2"/>
  <c r="AE60" i="2"/>
  <c r="CW59" i="2"/>
  <c r="CS59" i="2"/>
  <c r="CO59" i="2"/>
  <c r="AM59" i="2"/>
  <c r="CW58" i="2"/>
  <c r="CS58" i="2"/>
  <c r="CO58" i="2"/>
  <c r="AM58" i="2"/>
  <c r="CW57" i="2"/>
  <c r="CS57" i="2"/>
  <c r="CO57" i="2"/>
  <c r="AM57" i="2"/>
  <c r="AE57" i="2"/>
  <c r="CW56" i="2"/>
  <c r="CS56" i="2"/>
  <c r="CO56" i="2"/>
  <c r="AM56" i="2"/>
  <c r="AE56" i="2"/>
  <c r="AM55" i="2"/>
  <c r="AM54" i="2"/>
  <c r="CW53" i="2"/>
  <c r="CS53" i="2"/>
  <c r="CO53" i="2"/>
  <c r="AM53" i="2"/>
  <c r="AE53" i="2"/>
  <c r="CW52" i="2"/>
  <c r="CS52" i="2"/>
  <c r="CO52" i="2"/>
  <c r="AM52" i="2"/>
  <c r="AE52" i="2"/>
  <c r="CW51" i="2"/>
  <c r="CS51" i="2"/>
  <c r="CO51" i="2"/>
  <c r="AM51" i="2"/>
  <c r="AE51" i="2"/>
  <c r="CW50" i="2"/>
  <c r="CS50" i="2"/>
  <c r="CO50" i="2"/>
  <c r="AM50" i="2"/>
  <c r="AE50" i="2"/>
  <c r="CW49" i="2"/>
  <c r="CS49" i="2"/>
  <c r="CO49" i="2"/>
  <c r="AM49" i="2"/>
  <c r="AE49" i="2"/>
  <c r="CW48" i="2"/>
  <c r="CS48" i="2"/>
  <c r="CO48" i="2"/>
  <c r="AM48" i="2"/>
  <c r="CW47" i="2"/>
  <c r="CS47" i="2"/>
  <c r="CO47" i="2"/>
  <c r="AM47" i="2"/>
  <c r="CW46" i="2"/>
  <c r="CS46" i="2"/>
  <c r="CO46" i="2"/>
  <c r="AM46" i="2"/>
  <c r="AE46" i="2"/>
  <c r="CW45" i="2"/>
  <c r="CS45" i="2"/>
  <c r="CO45" i="2"/>
  <c r="AM45" i="2"/>
  <c r="CW44" i="2"/>
  <c r="CS44" i="2"/>
  <c r="CO44" i="2"/>
  <c r="AM44" i="2"/>
  <c r="CW43" i="2"/>
  <c r="CS43" i="2"/>
  <c r="CO43" i="2"/>
  <c r="AM43" i="2"/>
  <c r="AE43" i="2"/>
  <c r="CW42" i="2"/>
  <c r="CS42" i="2"/>
  <c r="CO42" i="2"/>
  <c r="AM42" i="2"/>
  <c r="AE42" i="2"/>
  <c r="AM41" i="2"/>
  <c r="AE41" i="2"/>
  <c r="AM40" i="2"/>
  <c r="AE40" i="2"/>
  <c r="CW39" i="2"/>
  <c r="CS39" i="2"/>
  <c r="CO39" i="2"/>
  <c r="AM39" i="2"/>
  <c r="CW38" i="2"/>
  <c r="CS38" i="2"/>
  <c r="CO38" i="2"/>
  <c r="AM38" i="2"/>
  <c r="CW37" i="2"/>
  <c r="CS37" i="2"/>
  <c r="CO37" i="2"/>
  <c r="AM37" i="2"/>
  <c r="CW36" i="2"/>
  <c r="CS36" i="2"/>
  <c r="CO36" i="2"/>
  <c r="AM36" i="2"/>
  <c r="CW35" i="2"/>
  <c r="CS35" i="2"/>
  <c r="CO35" i="2"/>
  <c r="AM35" i="2"/>
  <c r="CW34" i="2"/>
  <c r="CS34" i="2"/>
  <c r="CO34" i="2"/>
  <c r="AM34" i="2"/>
  <c r="CW33" i="2"/>
  <c r="CS33" i="2"/>
  <c r="CO33" i="2"/>
  <c r="AM33" i="2"/>
  <c r="AE33" i="2"/>
  <c r="CW32" i="2"/>
  <c r="CS32" i="2"/>
  <c r="CO32" i="2"/>
  <c r="AM32" i="2"/>
  <c r="AE32" i="2"/>
  <c r="CW31" i="2"/>
  <c r="CS31" i="2"/>
  <c r="CO31" i="2"/>
  <c r="AM31" i="2"/>
  <c r="AE31" i="2"/>
  <c r="CW30" i="2"/>
  <c r="CS30" i="2"/>
  <c r="CO30" i="2"/>
  <c r="AM30" i="2"/>
  <c r="AE30" i="2"/>
  <c r="AM29" i="2"/>
  <c r="AM28" i="2"/>
  <c r="AE28" i="2"/>
  <c r="AM27" i="2"/>
  <c r="AE27" i="2"/>
  <c r="CW26" i="2"/>
  <c r="CS26" i="2"/>
  <c r="CO26" i="2"/>
  <c r="AM26" i="2"/>
  <c r="CW25" i="2"/>
  <c r="CS25" i="2"/>
  <c r="CO25" i="2"/>
  <c r="AM25" i="2"/>
  <c r="CW24" i="2"/>
  <c r="CS24" i="2"/>
  <c r="CO24" i="2"/>
  <c r="AM24" i="2"/>
  <c r="CW23" i="2"/>
  <c r="CS23" i="2"/>
  <c r="CO23" i="2"/>
  <c r="AM23" i="2"/>
  <c r="CW22" i="2"/>
  <c r="CS22" i="2"/>
  <c r="CO22" i="2"/>
  <c r="AM22" i="2"/>
  <c r="AE22" i="2"/>
  <c r="CW21" i="2"/>
  <c r="CS21" i="2"/>
  <c r="CO21" i="2"/>
  <c r="AM21" i="2"/>
  <c r="AE21" i="2"/>
  <c r="CW20" i="2"/>
  <c r="CS20" i="2"/>
  <c r="CO20" i="2"/>
  <c r="AM20" i="2"/>
  <c r="AE20" i="2"/>
  <c r="CW19" i="2"/>
  <c r="CS19" i="2"/>
  <c r="CO19" i="2"/>
  <c r="AM19" i="2"/>
  <c r="AE19" i="2"/>
  <c r="CW18" i="2"/>
  <c r="CS18" i="2"/>
  <c r="CO18" i="2"/>
  <c r="AM18" i="2"/>
  <c r="AE18" i="2"/>
  <c r="CW17" i="2"/>
  <c r="CS17" i="2"/>
  <c r="CO17" i="2"/>
  <c r="AM17" i="2"/>
  <c r="AM16" i="2"/>
  <c r="CW15" i="2"/>
  <c r="CS15" i="2"/>
  <c r="CO15" i="2"/>
  <c r="AM15" i="2"/>
  <c r="CW14" i="2"/>
  <c r="CS14" i="2"/>
  <c r="CO14" i="2"/>
  <c r="AM14" i="2"/>
  <c r="CW13" i="2"/>
  <c r="CS13" i="2"/>
  <c r="CO13" i="2"/>
  <c r="AM13" i="2"/>
  <c r="AE13" i="2"/>
  <c r="AM12" i="2"/>
  <c r="AE12" i="2"/>
  <c r="CW11" i="2"/>
  <c r="CS11" i="2"/>
  <c r="CO11" i="2"/>
  <c r="AM11" i="2"/>
  <c r="AM10" i="2"/>
  <c r="AE10" i="2"/>
  <c r="CW9" i="2"/>
  <c r="CS9" i="2"/>
  <c r="CO9" i="2"/>
  <c r="AM9" i="2"/>
  <c r="CW8" i="2"/>
  <c r="CS8" i="2"/>
  <c r="CO8" i="2"/>
  <c r="AM8" i="2"/>
  <c r="AE8" i="2"/>
  <c r="AM7" i="2"/>
  <c r="AE7" i="2"/>
  <c r="CW6" i="2"/>
  <c r="CS6" i="2"/>
  <c r="CO6" i="2"/>
  <c r="AM6" i="2"/>
  <c r="AE6" i="2"/>
  <c r="CW5" i="2"/>
  <c r="CS5" i="2"/>
  <c r="CO5" i="2"/>
  <c r="AM5" i="2"/>
  <c r="AE5" i="2"/>
  <c r="CW4" i="2"/>
  <c r="CS4" i="2"/>
  <c r="CO4" i="2"/>
  <c r="AM4" i="2"/>
  <c r="AE4" i="2"/>
  <c r="CW3" i="2"/>
  <c r="CS3" i="2"/>
  <c r="CO3" i="2"/>
  <c r="AM3" i="2"/>
  <c r="AE3" i="2"/>
  <c r="F3" i="2"/>
  <c r="F217" i="2" l="1"/>
  <c r="F218" i="2"/>
  <c r="F219" i="2"/>
  <c r="F220" i="2"/>
  <c r="F221" i="2"/>
  <c r="F222" i="2"/>
  <c r="F223" i="2"/>
  <c r="F224" i="2"/>
  <c r="F225" i="2"/>
  <c r="AE217" i="2"/>
  <c r="AE218" i="2"/>
  <c r="AE219" i="2"/>
  <c r="AE220" i="2"/>
  <c r="AE221" i="2"/>
  <c r="AE222" i="2"/>
  <c r="AE223" i="2"/>
  <c r="AE224" i="2"/>
  <c r="AE225" i="2"/>
  <c r="AM217" i="2"/>
  <c r="AM218" i="2"/>
  <c r="AM219" i="2"/>
  <c r="AM220" i="2"/>
  <c r="AM221" i="2"/>
  <c r="AM222" i="2"/>
  <c r="AM223" i="2"/>
  <c r="AM224" i="2"/>
  <c r="AM225" i="2"/>
  <c r="CO221" i="2"/>
  <c r="CO222" i="2"/>
  <c r="CO223" i="2"/>
  <c r="CO224" i="2"/>
  <c r="CO225" i="2"/>
  <c r="CO217" i="2"/>
  <c r="CO218" i="2"/>
  <c r="CO219" i="2"/>
  <c r="CO220" i="2"/>
  <c r="CS220" i="2"/>
  <c r="CS217" i="2"/>
  <c r="CS218" i="2"/>
  <c r="CS219" i="2"/>
  <c r="CS221" i="2"/>
  <c r="CS222" i="2"/>
  <c r="CS223" i="2"/>
  <c r="CS224" i="2"/>
  <c r="CS225" i="2"/>
  <c r="CW221" i="2"/>
  <c r="CW222" i="2"/>
  <c r="CW223" i="2"/>
  <c r="CW224" i="2"/>
  <c r="CW225" i="2"/>
  <c r="CW217" i="2"/>
  <c r="CW218" i="2"/>
  <c r="CW219" i="2"/>
  <c r="CW220" i="2"/>
  <c r="CW260" i="1"/>
  <c r="CW261" i="1"/>
  <c r="CW262" i="1"/>
  <c r="CW263" i="1"/>
  <c r="CW264" i="1"/>
  <c r="CS260" i="1"/>
  <c r="CS261" i="1"/>
  <c r="CS262" i="1"/>
  <c r="CS263" i="1"/>
  <c r="CS264" i="1"/>
  <c r="CO260" i="1"/>
  <c r="CO261" i="1"/>
  <c r="CO262" i="1"/>
  <c r="CO263" i="1"/>
  <c r="CO264" i="1"/>
  <c r="CW258" i="1" l="1"/>
  <c r="CS258" i="1"/>
  <c r="CO258" i="1"/>
  <c r="CW257" i="1"/>
  <c r="CS257" i="1"/>
  <c r="CO257" i="1"/>
  <c r="CW256" i="1"/>
  <c r="CS256" i="1"/>
  <c r="CO256" i="1"/>
  <c r="CW255" i="1"/>
  <c r="CS255" i="1"/>
  <c r="CO255" i="1"/>
  <c r="CW254" i="1"/>
  <c r="CS254" i="1"/>
  <c r="CO254" i="1"/>
  <c r="CW253" i="1"/>
  <c r="CS253" i="1"/>
  <c r="CO253" i="1"/>
  <c r="CW252" i="1"/>
  <c r="CS252" i="1"/>
  <c r="CO252" i="1"/>
  <c r="CW251" i="1"/>
  <c r="CS251" i="1"/>
  <c r="CO251" i="1"/>
  <c r="CW250" i="1"/>
  <c r="CS250" i="1"/>
  <c r="CO250" i="1"/>
  <c r="CW249" i="1"/>
  <c r="CS249" i="1"/>
  <c r="CO249" i="1"/>
  <c r="CW248" i="1"/>
  <c r="CS248" i="1"/>
  <c r="CO248" i="1"/>
  <c r="CW247" i="1"/>
  <c r="CS247" i="1"/>
  <c r="CO247" i="1"/>
  <c r="CW246" i="1"/>
  <c r="CS246" i="1"/>
  <c r="CO246" i="1"/>
  <c r="CW245" i="1"/>
  <c r="CS245" i="1"/>
  <c r="CO245" i="1"/>
  <c r="CW244" i="1"/>
  <c r="CS244" i="1"/>
  <c r="CO244" i="1"/>
  <c r="CW243" i="1"/>
  <c r="CS243" i="1"/>
  <c r="CO243" i="1"/>
  <c r="CW242" i="1"/>
  <c r="CS242" i="1"/>
  <c r="CO242" i="1"/>
  <c r="CW241" i="1"/>
  <c r="CS241" i="1"/>
  <c r="CO241" i="1"/>
  <c r="CW240" i="1"/>
  <c r="CS240" i="1"/>
  <c r="CO240" i="1"/>
  <c r="CW239" i="1"/>
  <c r="CS239" i="1"/>
  <c r="CO239" i="1"/>
  <c r="CW238" i="1"/>
  <c r="CS238" i="1"/>
  <c r="CO238" i="1"/>
  <c r="CW236" i="1"/>
  <c r="CS236" i="1"/>
  <c r="CO236" i="1"/>
  <c r="CW235" i="1"/>
  <c r="CS235" i="1"/>
  <c r="CO235" i="1"/>
  <c r="CW234" i="1"/>
  <c r="CS234" i="1"/>
  <c r="CO234" i="1"/>
  <c r="CW233" i="1"/>
  <c r="CS233" i="1"/>
  <c r="CO233" i="1"/>
  <c r="CW232" i="1"/>
  <c r="CS232" i="1"/>
  <c r="CO232" i="1"/>
  <c r="CW231" i="1"/>
  <c r="CS231" i="1"/>
  <c r="CO231" i="1"/>
  <c r="CW230" i="1"/>
  <c r="CS230" i="1"/>
  <c r="CO230" i="1"/>
  <c r="CW229" i="1"/>
  <c r="CS229" i="1"/>
  <c r="CO229" i="1"/>
  <c r="CW228" i="1"/>
  <c r="CS228" i="1"/>
  <c r="CO228" i="1"/>
  <c r="CW227" i="1"/>
  <c r="CS227" i="1"/>
  <c r="CO227" i="1"/>
  <c r="CW226" i="1"/>
  <c r="CS226" i="1"/>
  <c r="CO226" i="1"/>
  <c r="CW225" i="1"/>
  <c r="CS225" i="1"/>
  <c r="CO225" i="1"/>
  <c r="CW224" i="1"/>
  <c r="CS224" i="1"/>
  <c r="CO224" i="1"/>
  <c r="CW223" i="1"/>
  <c r="CS223" i="1"/>
  <c r="CO223" i="1"/>
  <c r="CW222" i="1"/>
  <c r="CS222" i="1"/>
  <c r="CO222" i="1"/>
  <c r="CW221" i="1"/>
  <c r="CS221" i="1"/>
  <c r="CO221" i="1"/>
  <c r="CW220" i="1"/>
  <c r="CS220" i="1"/>
  <c r="CO220" i="1"/>
  <c r="CW219" i="1"/>
  <c r="CS219" i="1"/>
  <c r="CO219" i="1"/>
  <c r="CW218" i="1"/>
  <c r="CS218" i="1"/>
  <c r="CO218" i="1"/>
  <c r="CW217" i="1"/>
  <c r="CS217" i="1"/>
  <c r="CO217" i="1"/>
  <c r="CW216" i="1"/>
  <c r="CS216" i="1"/>
  <c r="CO216" i="1"/>
  <c r="CW215" i="1"/>
  <c r="CS215" i="1"/>
  <c r="CO215" i="1"/>
  <c r="CW214" i="1"/>
  <c r="CS214" i="1"/>
  <c r="CO214" i="1"/>
  <c r="CW213" i="1"/>
  <c r="CS213" i="1"/>
  <c r="CO213" i="1"/>
  <c r="CW212" i="1"/>
  <c r="CS212" i="1"/>
  <c r="CO212" i="1"/>
  <c r="CW211" i="1"/>
  <c r="CS211" i="1"/>
  <c r="CO211" i="1"/>
  <c r="CW210" i="1"/>
  <c r="CS210" i="1"/>
  <c r="CO210" i="1"/>
  <c r="CW209" i="1"/>
  <c r="CS209" i="1"/>
  <c r="CO209" i="1"/>
  <c r="CW208" i="1"/>
  <c r="CS208" i="1"/>
  <c r="CO208" i="1"/>
  <c r="CW207" i="1"/>
  <c r="CS207" i="1"/>
  <c r="CO207" i="1"/>
  <c r="CW206" i="1"/>
  <c r="CS206" i="1"/>
  <c r="CO206" i="1"/>
  <c r="CW205" i="1"/>
  <c r="CS205" i="1"/>
  <c r="CO205" i="1"/>
  <c r="CW204" i="1"/>
  <c r="CS204" i="1"/>
  <c r="CO204" i="1"/>
  <c r="CW203" i="1"/>
  <c r="CS203" i="1"/>
  <c r="CO203" i="1"/>
  <c r="CW202" i="1"/>
  <c r="CS202" i="1"/>
  <c r="CO202" i="1"/>
  <c r="CW201" i="1"/>
  <c r="CS201" i="1"/>
  <c r="CO201" i="1"/>
  <c r="CW200" i="1"/>
  <c r="CS200" i="1"/>
  <c r="CO200" i="1"/>
  <c r="CW199" i="1"/>
  <c r="CS199" i="1"/>
  <c r="CO199" i="1"/>
  <c r="CW198" i="1"/>
  <c r="CS198" i="1"/>
  <c r="CO198" i="1"/>
  <c r="CW197" i="1"/>
  <c r="CS197" i="1"/>
  <c r="CO197" i="1"/>
  <c r="CW196" i="1"/>
  <c r="CS196" i="1"/>
  <c r="CO196" i="1"/>
  <c r="CW195" i="1"/>
  <c r="CS195" i="1"/>
  <c r="CO195" i="1"/>
  <c r="CW194" i="1"/>
  <c r="CS194" i="1"/>
  <c r="CO194" i="1"/>
  <c r="CW192" i="1"/>
  <c r="CS192" i="1"/>
  <c r="CO192" i="1"/>
  <c r="CW191" i="1"/>
  <c r="CS191" i="1"/>
  <c r="CO191" i="1"/>
  <c r="CW190" i="1"/>
  <c r="CS190" i="1"/>
  <c r="CO190" i="1"/>
  <c r="CW189" i="1"/>
  <c r="CS189" i="1"/>
  <c r="CO189" i="1"/>
  <c r="CW188" i="1"/>
  <c r="CS188" i="1"/>
  <c r="CO188" i="1"/>
  <c r="CW186" i="1"/>
  <c r="CS186" i="1"/>
  <c r="CO186" i="1"/>
  <c r="CW184" i="1"/>
  <c r="CS184" i="1"/>
  <c r="CO184" i="1"/>
  <c r="CW183" i="1"/>
  <c r="CS183" i="1"/>
  <c r="CO183" i="1"/>
  <c r="CW182" i="1"/>
  <c r="CS182" i="1"/>
  <c r="CO182" i="1"/>
  <c r="CW181" i="1"/>
  <c r="CS181" i="1"/>
  <c r="CO181" i="1"/>
  <c r="CW180" i="1"/>
  <c r="CS180" i="1"/>
  <c r="CO180" i="1"/>
  <c r="CW179" i="1"/>
  <c r="CS179" i="1"/>
  <c r="CO179" i="1"/>
  <c r="CW178" i="1"/>
  <c r="CS178" i="1"/>
  <c r="CO178" i="1"/>
  <c r="CW177" i="1"/>
  <c r="CS177" i="1"/>
  <c r="CO177" i="1"/>
  <c r="CW176" i="1"/>
  <c r="CS176" i="1"/>
  <c r="CO176" i="1"/>
  <c r="CW175" i="1"/>
  <c r="CS175" i="1"/>
  <c r="CO175" i="1"/>
  <c r="CW174" i="1"/>
  <c r="CS174" i="1"/>
  <c r="CO174" i="1"/>
  <c r="CW173" i="1"/>
  <c r="CS173" i="1"/>
  <c r="CO173" i="1"/>
  <c r="CW172" i="1"/>
  <c r="CS172" i="1"/>
  <c r="CO172" i="1"/>
  <c r="CW171" i="1"/>
  <c r="CS171" i="1"/>
  <c r="CO171" i="1"/>
  <c r="CW170" i="1"/>
  <c r="CS170" i="1"/>
  <c r="CO170" i="1"/>
  <c r="CW169" i="1"/>
  <c r="CS169" i="1"/>
  <c r="CO169" i="1"/>
  <c r="CW168" i="1"/>
  <c r="CS168" i="1"/>
  <c r="CO168" i="1"/>
  <c r="CW167" i="1"/>
  <c r="CS167" i="1"/>
  <c r="CO167" i="1"/>
  <c r="CW166" i="1"/>
  <c r="CS166" i="1"/>
  <c r="CO166" i="1"/>
  <c r="CW165" i="1"/>
  <c r="CS165" i="1"/>
  <c r="CO165" i="1"/>
  <c r="CW164" i="1"/>
  <c r="CS164" i="1"/>
  <c r="CO164" i="1"/>
  <c r="CW163" i="1"/>
  <c r="CS163" i="1"/>
  <c r="CO163" i="1"/>
  <c r="CW162" i="1"/>
  <c r="CS162" i="1"/>
  <c r="CO162" i="1"/>
  <c r="CW161" i="1"/>
  <c r="CS161" i="1"/>
  <c r="CO161" i="1"/>
  <c r="CW160" i="1"/>
  <c r="CS160" i="1"/>
  <c r="CO160" i="1"/>
  <c r="CW159" i="1"/>
  <c r="CS159" i="1"/>
  <c r="CO159" i="1"/>
  <c r="CW158" i="1"/>
  <c r="CS158" i="1"/>
  <c r="CO158" i="1"/>
  <c r="CW157" i="1"/>
  <c r="CS157" i="1"/>
  <c r="CO157" i="1"/>
  <c r="CW156" i="1"/>
  <c r="CS156" i="1"/>
  <c r="CO156" i="1"/>
  <c r="CW155" i="1"/>
  <c r="CS155" i="1"/>
  <c r="CO155" i="1"/>
  <c r="CW154" i="1"/>
  <c r="CS154" i="1"/>
  <c r="CO154" i="1"/>
  <c r="CW153" i="1"/>
  <c r="CS153" i="1"/>
  <c r="CO153" i="1"/>
  <c r="CW152" i="1"/>
  <c r="CS152" i="1"/>
  <c r="CO152" i="1"/>
  <c r="CW151" i="1"/>
  <c r="CS151" i="1"/>
  <c r="CO151" i="1"/>
  <c r="CW150" i="1"/>
  <c r="CS150" i="1"/>
  <c r="CO150" i="1"/>
  <c r="CW149" i="1"/>
  <c r="CS149" i="1"/>
  <c r="CO149" i="1"/>
  <c r="CW148" i="1"/>
  <c r="CS148" i="1"/>
  <c r="CO148" i="1"/>
  <c r="CW147" i="1"/>
  <c r="CS147" i="1"/>
  <c r="CO147" i="1"/>
  <c r="CW146" i="1"/>
  <c r="CS146" i="1"/>
  <c r="CO146" i="1"/>
  <c r="CW145" i="1"/>
  <c r="CS145" i="1"/>
  <c r="CO145" i="1"/>
  <c r="CW142" i="1"/>
  <c r="CS142" i="1"/>
  <c r="CO142" i="1"/>
  <c r="CW141" i="1"/>
  <c r="CS141" i="1"/>
  <c r="CO141" i="1"/>
  <c r="CW140" i="1"/>
  <c r="CS140" i="1"/>
  <c r="CO140" i="1"/>
  <c r="CW139" i="1"/>
  <c r="CS139" i="1"/>
  <c r="CO139" i="1"/>
  <c r="CW138" i="1"/>
  <c r="CS138" i="1"/>
  <c r="CO138" i="1"/>
  <c r="CW137" i="1"/>
  <c r="CS137" i="1"/>
  <c r="CO137" i="1"/>
  <c r="CW136" i="1"/>
  <c r="CS136" i="1"/>
  <c r="CO136" i="1"/>
  <c r="CW135" i="1"/>
  <c r="CS135" i="1"/>
  <c r="CO135" i="1"/>
  <c r="CW134" i="1"/>
  <c r="CS134" i="1"/>
  <c r="CO134" i="1"/>
  <c r="CW133" i="1"/>
  <c r="CS133" i="1"/>
  <c r="CO133" i="1"/>
  <c r="CW132" i="1"/>
  <c r="CS132" i="1"/>
  <c r="CO132" i="1"/>
  <c r="CW131" i="1"/>
  <c r="CS131" i="1"/>
  <c r="CO131" i="1"/>
  <c r="CW130" i="1"/>
  <c r="CS130" i="1"/>
  <c r="CO130" i="1"/>
  <c r="CW129" i="1"/>
  <c r="CS129" i="1"/>
  <c r="CO129" i="1"/>
  <c r="CW128" i="1"/>
  <c r="CS128" i="1"/>
  <c r="CO128" i="1"/>
  <c r="CW127" i="1"/>
  <c r="CS127" i="1"/>
  <c r="CO127" i="1"/>
  <c r="CW125" i="1"/>
  <c r="CS125" i="1"/>
  <c r="CO125" i="1"/>
  <c r="CW124" i="1"/>
  <c r="CS124" i="1"/>
  <c r="CO124" i="1"/>
  <c r="CW123" i="1"/>
  <c r="CS123" i="1"/>
  <c r="CO123" i="1"/>
  <c r="CW122" i="1"/>
  <c r="CS122" i="1"/>
  <c r="CO122" i="1"/>
  <c r="CW121" i="1"/>
  <c r="CS121" i="1"/>
  <c r="CO121" i="1"/>
  <c r="CW120" i="1"/>
  <c r="CS120" i="1"/>
  <c r="CO120" i="1"/>
  <c r="CW119" i="1"/>
  <c r="CS119" i="1"/>
  <c r="CO119" i="1"/>
  <c r="CW118" i="1"/>
  <c r="CS118" i="1"/>
  <c r="CO118" i="1"/>
  <c r="CW117" i="1"/>
  <c r="CS117" i="1"/>
  <c r="CO117" i="1"/>
  <c r="CW116" i="1"/>
  <c r="CS116" i="1"/>
  <c r="CO116" i="1"/>
  <c r="CW115" i="1"/>
  <c r="CS115" i="1"/>
  <c r="CO115" i="1"/>
  <c r="CW114" i="1"/>
  <c r="CS114" i="1"/>
  <c r="CO114" i="1"/>
  <c r="CW113" i="1"/>
  <c r="CS113" i="1"/>
  <c r="CO113" i="1"/>
  <c r="CW112" i="1"/>
  <c r="CS112" i="1"/>
  <c r="CO112" i="1"/>
  <c r="CW111" i="1"/>
  <c r="CS111" i="1"/>
  <c r="CO111" i="1"/>
  <c r="CW110" i="1"/>
  <c r="CS110" i="1"/>
  <c r="CO110" i="1"/>
  <c r="CW109" i="1"/>
  <c r="CS109" i="1"/>
  <c r="CO109" i="1"/>
  <c r="CW108" i="1"/>
  <c r="CS108" i="1"/>
  <c r="CO108" i="1"/>
  <c r="CW107" i="1"/>
  <c r="CS107" i="1"/>
  <c r="CO107" i="1"/>
  <c r="CW106" i="1"/>
  <c r="CS106" i="1"/>
  <c r="CO106" i="1"/>
  <c r="CW105" i="1"/>
  <c r="CS105" i="1"/>
  <c r="CO105" i="1"/>
  <c r="CW104" i="1"/>
  <c r="CS104" i="1"/>
  <c r="CO104" i="1"/>
  <c r="CW103" i="1"/>
  <c r="CS103" i="1"/>
  <c r="CO103" i="1"/>
  <c r="CW100" i="1"/>
  <c r="CS100" i="1"/>
  <c r="CO100" i="1"/>
  <c r="CW98" i="1"/>
  <c r="CS98" i="1"/>
  <c r="CO98" i="1"/>
  <c r="CW97" i="1"/>
  <c r="CS97" i="1"/>
  <c r="CO97" i="1"/>
  <c r="CW96" i="1"/>
  <c r="CS96" i="1"/>
  <c r="CO96" i="1"/>
  <c r="CW94" i="1"/>
  <c r="CS94" i="1"/>
  <c r="CO94" i="1"/>
  <c r="CW93" i="1"/>
  <c r="CS93" i="1"/>
  <c r="CO93" i="1"/>
  <c r="CW92" i="1"/>
  <c r="CS92" i="1"/>
  <c r="CO92" i="1"/>
  <c r="CW91" i="1"/>
  <c r="CS91" i="1"/>
  <c r="CO91" i="1"/>
  <c r="CW90" i="1"/>
  <c r="CS90" i="1"/>
  <c r="CO90" i="1"/>
  <c r="CW89" i="1"/>
  <c r="CS89" i="1"/>
  <c r="CO89" i="1"/>
  <c r="CW88" i="1"/>
  <c r="CS88" i="1"/>
  <c r="CO88" i="1"/>
  <c r="CW87" i="1"/>
  <c r="CS87" i="1"/>
  <c r="CO87" i="1"/>
  <c r="CW86" i="1"/>
  <c r="CS86" i="1"/>
  <c r="CO86" i="1"/>
  <c r="CW83" i="1"/>
  <c r="CS83" i="1"/>
  <c r="CO83" i="1"/>
  <c r="CW82" i="1"/>
  <c r="CS82" i="1"/>
  <c r="CO82" i="1"/>
  <c r="CW80" i="1"/>
  <c r="CS80" i="1"/>
  <c r="CO80" i="1"/>
  <c r="CW79" i="1"/>
  <c r="CS79" i="1"/>
  <c r="CO79" i="1"/>
  <c r="CW78" i="1"/>
  <c r="CS78" i="1"/>
  <c r="CO78" i="1"/>
  <c r="CW77" i="1"/>
  <c r="CS77" i="1"/>
  <c r="CO77" i="1"/>
  <c r="CW76" i="1"/>
  <c r="CS76" i="1"/>
  <c r="CO76" i="1"/>
  <c r="CW74" i="1"/>
  <c r="CS74" i="1"/>
  <c r="CO74" i="1"/>
  <c r="CW72" i="1"/>
  <c r="CS72" i="1"/>
  <c r="CO72" i="1"/>
  <c r="CW71" i="1"/>
  <c r="CS71" i="1"/>
  <c r="CO71" i="1"/>
  <c r="CW70" i="1"/>
  <c r="CS70" i="1"/>
  <c r="CO70" i="1"/>
  <c r="CW69" i="1"/>
  <c r="CS69" i="1"/>
  <c r="CO69" i="1"/>
  <c r="CW67" i="1"/>
  <c r="CS67" i="1"/>
  <c r="CO67" i="1"/>
  <c r="CW66" i="1"/>
  <c r="CS66" i="1"/>
  <c r="CO66" i="1"/>
  <c r="CW65" i="1"/>
  <c r="CS65" i="1"/>
  <c r="CO65" i="1"/>
  <c r="CW64" i="1"/>
  <c r="CS64" i="1"/>
  <c r="CO64" i="1"/>
  <c r="CW63" i="1"/>
  <c r="CS63" i="1"/>
  <c r="CO63" i="1"/>
  <c r="CW61" i="1"/>
  <c r="CS61" i="1"/>
  <c r="CO61" i="1"/>
  <c r="CW59" i="1"/>
  <c r="CS59" i="1"/>
  <c r="CO59" i="1"/>
  <c r="CW58" i="1"/>
  <c r="CS58" i="1"/>
  <c r="CO58" i="1"/>
  <c r="CW57" i="1"/>
  <c r="CS57" i="1"/>
  <c r="CO57" i="1"/>
  <c r="CW56" i="1"/>
  <c r="CS56" i="1"/>
  <c r="CO56" i="1"/>
  <c r="CW55" i="1"/>
  <c r="CS55" i="1"/>
  <c r="CO55" i="1"/>
  <c r="CW54" i="1"/>
  <c r="CS54" i="1"/>
  <c r="CO54" i="1"/>
  <c r="CW53" i="1"/>
  <c r="CS53" i="1"/>
  <c r="CO53" i="1"/>
  <c r="CW52" i="1"/>
  <c r="CS52" i="1"/>
  <c r="CO52" i="1"/>
  <c r="CW51" i="1"/>
  <c r="CS51" i="1"/>
  <c r="CO51" i="1"/>
  <c r="CW50" i="1"/>
  <c r="CS50" i="1"/>
  <c r="CO50" i="1"/>
  <c r="CW49" i="1"/>
  <c r="CS49" i="1"/>
  <c r="CO49" i="1"/>
  <c r="CW48" i="1"/>
  <c r="CS48" i="1"/>
  <c r="CO48" i="1"/>
  <c r="CW47" i="1"/>
  <c r="CS47" i="1"/>
  <c r="CO47" i="1"/>
  <c r="CW44" i="1"/>
  <c r="CS44" i="1"/>
  <c r="CO44" i="1"/>
  <c r="CW43" i="1"/>
  <c r="CS43" i="1"/>
  <c r="CO43" i="1"/>
  <c r="CW42" i="1"/>
  <c r="CS42" i="1"/>
  <c r="CO42" i="1"/>
  <c r="CW41" i="1"/>
  <c r="CS41" i="1"/>
  <c r="CO41" i="1"/>
  <c r="CW40" i="1"/>
  <c r="CS40" i="1"/>
  <c r="CO40" i="1"/>
  <c r="CW39" i="1"/>
  <c r="CS39" i="1"/>
  <c r="CO39" i="1"/>
  <c r="CW38" i="1"/>
  <c r="CS38" i="1"/>
  <c r="CO38" i="1"/>
  <c r="CW37" i="1"/>
  <c r="CS37" i="1"/>
  <c r="CO37" i="1"/>
  <c r="CW36" i="1"/>
  <c r="CS36" i="1"/>
  <c r="CO36" i="1"/>
  <c r="CW35" i="1"/>
  <c r="CS35" i="1"/>
  <c r="CO35" i="1"/>
  <c r="CW34" i="1"/>
  <c r="CS34" i="1"/>
  <c r="CO34" i="1"/>
  <c r="CW31" i="1"/>
  <c r="CS31" i="1"/>
  <c r="CO31" i="1"/>
  <c r="CW29" i="1"/>
  <c r="CS29" i="1"/>
  <c r="CO29" i="1"/>
  <c r="CW28" i="1"/>
  <c r="CS28" i="1"/>
  <c r="CO28" i="1"/>
  <c r="CW27" i="1"/>
  <c r="CS27" i="1"/>
  <c r="CO27" i="1"/>
  <c r="CW26" i="1"/>
  <c r="CS26" i="1"/>
  <c r="CO26" i="1"/>
  <c r="CW24" i="1"/>
  <c r="CS24" i="1"/>
  <c r="CO24" i="1"/>
  <c r="CW23" i="1"/>
  <c r="CS23" i="1"/>
  <c r="CO23" i="1"/>
  <c r="CW22" i="1"/>
  <c r="CS22" i="1"/>
  <c r="CO22" i="1"/>
  <c r="CW21" i="1"/>
  <c r="CS21" i="1"/>
  <c r="CO21" i="1"/>
  <c r="CW20" i="1"/>
  <c r="CS20" i="1"/>
  <c r="CO20" i="1"/>
  <c r="CW19" i="1"/>
  <c r="CS19" i="1"/>
  <c r="CO19" i="1"/>
  <c r="CW18" i="1"/>
  <c r="CS18" i="1"/>
  <c r="CO18" i="1"/>
  <c r="CW16" i="1"/>
  <c r="CS16" i="1"/>
  <c r="CO16" i="1"/>
  <c r="CW15" i="1"/>
  <c r="CS15" i="1"/>
  <c r="CO15" i="1"/>
  <c r="CW14" i="1"/>
  <c r="CS14" i="1"/>
  <c r="CO14" i="1"/>
  <c r="CW12" i="1"/>
  <c r="CS12" i="1"/>
  <c r="CO12" i="1"/>
  <c r="CW10" i="1"/>
  <c r="CS10" i="1"/>
  <c r="CO10" i="1"/>
  <c r="CW9" i="1"/>
  <c r="CS9" i="1"/>
  <c r="CO9" i="1"/>
  <c r="CW8" i="1"/>
  <c r="CS8" i="1"/>
  <c r="CO8" i="1"/>
  <c r="CW6" i="1"/>
  <c r="CS6" i="1"/>
  <c r="CO6" i="1"/>
  <c r="CW5" i="1"/>
  <c r="CS5" i="1"/>
  <c r="CO5" i="1"/>
  <c r="CW4" i="1"/>
  <c r="CS4" i="1"/>
  <c r="CO4" i="1"/>
  <c r="CW3" i="1"/>
  <c r="CS3" i="1"/>
  <c r="CO3" i="1"/>
  <c r="EF246" i="3" l="1"/>
  <c r="EE246" i="3"/>
  <c r="ED246" i="3"/>
  <c r="EC246" i="3"/>
  <c r="EB246" i="3"/>
  <c r="EA246" i="3"/>
  <c r="DZ246" i="3"/>
  <c r="DY246" i="3"/>
  <c r="DX246" i="3"/>
  <c r="DW246" i="3"/>
  <c r="DV246" i="3"/>
  <c r="DU246" i="3"/>
  <c r="DT246" i="3"/>
  <c r="DS246" i="3"/>
  <c r="DR246" i="3"/>
  <c r="DQ246" i="3"/>
  <c r="DP246" i="3"/>
  <c r="DO246" i="3"/>
  <c r="DN246" i="3"/>
  <c r="DM246" i="3"/>
  <c r="DL246" i="3"/>
  <c r="DK246" i="3"/>
  <c r="DJ246" i="3"/>
  <c r="DI246" i="3"/>
  <c r="DH246" i="3"/>
  <c r="DG246" i="3"/>
  <c r="DF246" i="3"/>
  <c r="DE246" i="3"/>
  <c r="DD246" i="3"/>
  <c r="DC246" i="3"/>
  <c r="DB246" i="3"/>
  <c r="DA246" i="3"/>
  <c r="CZ246" i="3"/>
  <c r="CY246" i="3"/>
  <c r="CX246" i="3"/>
  <c r="CW246" i="3"/>
  <c r="CV246" i="3"/>
  <c r="CU246" i="3"/>
  <c r="CT246" i="3"/>
  <c r="CS246" i="3"/>
  <c r="CR246" i="3"/>
  <c r="CQ246" i="3"/>
  <c r="CP246" i="3"/>
  <c r="CO246" i="3"/>
  <c r="CN246" i="3"/>
  <c r="CM246" i="3"/>
  <c r="CL246" i="3"/>
  <c r="CK246" i="3"/>
  <c r="CJ246" i="3"/>
  <c r="CI246" i="3"/>
  <c r="CH246" i="3"/>
  <c r="CG246" i="3"/>
  <c r="CF246" i="3"/>
  <c r="CE246" i="3"/>
  <c r="CD246" i="3"/>
  <c r="CC246" i="3"/>
  <c r="CB246" i="3"/>
  <c r="CA246" i="3"/>
  <c r="BZ246" i="3"/>
  <c r="BY246" i="3"/>
  <c r="BX246" i="3"/>
  <c r="BW246" i="3"/>
  <c r="BV246" i="3"/>
  <c r="BU246" i="3"/>
  <c r="BT246" i="3"/>
  <c r="BS246" i="3"/>
  <c r="BR246" i="3"/>
  <c r="BQ246" i="3"/>
  <c r="BP246" i="3"/>
  <c r="BO246" i="3"/>
  <c r="BN246" i="3"/>
  <c r="BM246" i="3"/>
  <c r="BL246" i="3"/>
  <c r="BK246" i="3"/>
  <c r="BJ246" i="3"/>
  <c r="BI246" i="3"/>
  <c r="BH246" i="3"/>
  <c r="BG246" i="3"/>
  <c r="BF246" i="3"/>
  <c r="BE246" i="3"/>
  <c r="BD246" i="3"/>
  <c r="BC246" i="3"/>
  <c r="BB246" i="3"/>
  <c r="BA246" i="3"/>
  <c r="AZ246" i="3"/>
  <c r="AY246" i="3"/>
  <c r="AX246" i="3"/>
  <c r="AW246" i="3"/>
  <c r="AV246" i="3"/>
  <c r="AU246" i="3"/>
  <c r="AT246" i="3"/>
  <c r="AS246" i="3"/>
  <c r="AR246" i="3"/>
  <c r="AQ246" i="3"/>
  <c r="AP246" i="3"/>
  <c r="AO246" i="3"/>
  <c r="AN246" i="3"/>
  <c r="AL246" i="3"/>
  <c r="AJ246" i="3"/>
  <c r="AI246" i="3"/>
  <c r="AH246" i="3"/>
  <c r="AG246" i="3"/>
  <c r="AF246" i="3"/>
  <c r="AE246" i="3"/>
  <c r="AD246" i="3"/>
  <c r="AC246" i="3"/>
  <c r="AB246" i="3"/>
  <c r="AA246" i="3"/>
  <c r="Y246" i="3"/>
  <c r="X246" i="3"/>
  <c r="W246" i="3"/>
  <c r="V246" i="3"/>
  <c r="U246" i="3"/>
  <c r="T246" i="3"/>
  <c r="S246" i="3"/>
  <c r="R246" i="3"/>
  <c r="Q246" i="3"/>
  <c r="P246" i="3"/>
  <c r="O246" i="3"/>
  <c r="N246" i="3"/>
  <c r="M246" i="3"/>
  <c r="L246" i="3"/>
  <c r="K246" i="3"/>
  <c r="J246" i="3"/>
  <c r="I246" i="3"/>
  <c r="H246" i="3"/>
  <c r="G246" i="3"/>
  <c r="EF245" i="3"/>
  <c r="EE245" i="3"/>
  <c r="ED245" i="3"/>
  <c r="EC245" i="3"/>
  <c r="EB245" i="3"/>
  <c r="EA245" i="3"/>
  <c r="DZ245" i="3"/>
  <c r="DY245" i="3"/>
  <c r="DX245" i="3"/>
  <c r="DW245" i="3"/>
  <c r="DV245" i="3"/>
  <c r="DU245" i="3"/>
  <c r="DT245" i="3"/>
  <c r="DS245" i="3"/>
  <c r="DR245" i="3"/>
  <c r="DQ245" i="3"/>
  <c r="DP245" i="3"/>
  <c r="DO245" i="3"/>
  <c r="DN245" i="3"/>
  <c r="DM245" i="3"/>
  <c r="DL245" i="3"/>
  <c r="DK245" i="3"/>
  <c r="DJ245" i="3"/>
  <c r="DI245" i="3"/>
  <c r="DH245" i="3"/>
  <c r="DG245" i="3"/>
  <c r="DF245" i="3"/>
  <c r="DE245" i="3"/>
  <c r="DD245" i="3"/>
  <c r="DC245" i="3"/>
  <c r="DB245" i="3"/>
  <c r="DA245" i="3"/>
  <c r="CZ245" i="3"/>
  <c r="CY245" i="3"/>
  <c r="CX245" i="3"/>
  <c r="CW245" i="3"/>
  <c r="CV245" i="3"/>
  <c r="CU245" i="3"/>
  <c r="CT245" i="3"/>
  <c r="CS245" i="3"/>
  <c r="CR245" i="3"/>
  <c r="CQ245" i="3"/>
  <c r="CP245" i="3"/>
  <c r="CO245" i="3"/>
  <c r="CN245" i="3"/>
  <c r="CM245" i="3"/>
  <c r="CL245" i="3"/>
  <c r="CK245" i="3"/>
  <c r="CJ245" i="3"/>
  <c r="CI245" i="3"/>
  <c r="CH245" i="3"/>
  <c r="CG245" i="3"/>
  <c r="CF245" i="3"/>
  <c r="CE245" i="3"/>
  <c r="CD245" i="3"/>
  <c r="CC245" i="3"/>
  <c r="CB245" i="3"/>
  <c r="CA245" i="3"/>
  <c r="BZ245" i="3"/>
  <c r="BY245" i="3"/>
  <c r="BX245" i="3"/>
  <c r="BW245" i="3"/>
  <c r="BV245" i="3"/>
  <c r="BU245" i="3"/>
  <c r="BT245" i="3"/>
  <c r="BS245" i="3"/>
  <c r="BR245" i="3"/>
  <c r="BQ245" i="3"/>
  <c r="BP245" i="3"/>
  <c r="BO245" i="3"/>
  <c r="BN245" i="3"/>
  <c r="BM245" i="3"/>
  <c r="BL245" i="3"/>
  <c r="BK245" i="3"/>
  <c r="BJ245" i="3"/>
  <c r="BI245" i="3"/>
  <c r="BH245" i="3"/>
  <c r="BG245" i="3"/>
  <c r="BF245" i="3"/>
  <c r="BE245" i="3"/>
  <c r="BD245" i="3"/>
  <c r="BC245" i="3"/>
  <c r="BB245" i="3"/>
  <c r="BA245" i="3"/>
  <c r="AZ245" i="3"/>
  <c r="AY245" i="3"/>
  <c r="AX245" i="3"/>
  <c r="AW245" i="3"/>
  <c r="AV245" i="3"/>
  <c r="AU245" i="3"/>
  <c r="AT245" i="3"/>
  <c r="AS245" i="3"/>
  <c r="AR245" i="3"/>
  <c r="AQ245" i="3"/>
  <c r="AP245" i="3"/>
  <c r="AO245" i="3"/>
  <c r="AN245" i="3"/>
  <c r="AL245" i="3"/>
  <c r="AJ245" i="3"/>
  <c r="AI245" i="3"/>
  <c r="AH245" i="3"/>
  <c r="AG245" i="3"/>
  <c r="AF245" i="3"/>
  <c r="AE245" i="3"/>
  <c r="AD245" i="3"/>
  <c r="AC245" i="3"/>
  <c r="AB245" i="3"/>
  <c r="AA245" i="3"/>
  <c r="Y245" i="3"/>
  <c r="X245" i="3"/>
  <c r="W245" i="3"/>
  <c r="V245" i="3"/>
  <c r="U245" i="3"/>
  <c r="T245" i="3"/>
  <c r="S245" i="3"/>
  <c r="R245" i="3"/>
  <c r="Q245" i="3"/>
  <c r="P245" i="3"/>
  <c r="O245" i="3"/>
  <c r="N245" i="3"/>
  <c r="M245" i="3"/>
  <c r="L245" i="3"/>
  <c r="K245" i="3"/>
  <c r="J245" i="3"/>
  <c r="I245" i="3"/>
  <c r="H245" i="3"/>
  <c r="G245" i="3"/>
  <c r="EF244" i="3"/>
  <c r="EE244" i="3"/>
  <c r="ED244" i="3"/>
  <c r="EC244" i="3"/>
  <c r="EB244" i="3"/>
  <c r="EA244" i="3"/>
  <c r="DZ244" i="3"/>
  <c r="DY244" i="3"/>
  <c r="DX244" i="3"/>
  <c r="DW244" i="3"/>
  <c r="DV244" i="3"/>
  <c r="DU244" i="3"/>
  <c r="DT244" i="3"/>
  <c r="DS244" i="3"/>
  <c r="DR244" i="3"/>
  <c r="DQ244" i="3"/>
  <c r="DP244" i="3"/>
  <c r="DO244" i="3"/>
  <c r="DN244" i="3"/>
  <c r="DM244" i="3"/>
  <c r="DL244" i="3"/>
  <c r="DK244" i="3"/>
  <c r="DJ244" i="3"/>
  <c r="DI244" i="3"/>
  <c r="DH244" i="3"/>
  <c r="DG244" i="3"/>
  <c r="DF244" i="3"/>
  <c r="DE244" i="3"/>
  <c r="DD244" i="3"/>
  <c r="DC244" i="3"/>
  <c r="DB244" i="3"/>
  <c r="DA244" i="3"/>
  <c r="CZ244" i="3"/>
  <c r="CY244" i="3"/>
  <c r="CX244" i="3"/>
  <c r="CW244" i="3"/>
  <c r="CV244" i="3"/>
  <c r="CU244" i="3"/>
  <c r="CT244" i="3"/>
  <c r="CS244" i="3"/>
  <c r="CR244" i="3"/>
  <c r="CQ244" i="3"/>
  <c r="CP244" i="3"/>
  <c r="CO244" i="3"/>
  <c r="CN244" i="3"/>
  <c r="CM244" i="3"/>
  <c r="CL244" i="3"/>
  <c r="CK244" i="3"/>
  <c r="CJ244" i="3"/>
  <c r="CI244" i="3"/>
  <c r="CH244" i="3"/>
  <c r="CG244" i="3"/>
  <c r="CF244" i="3"/>
  <c r="CE244" i="3"/>
  <c r="CD244" i="3"/>
  <c r="CC244" i="3"/>
  <c r="CB244" i="3"/>
  <c r="CA244" i="3"/>
  <c r="BZ244" i="3"/>
  <c r="BY244" i="3"/>
  <c r="BX244" i="3"/>
  <c r="BW244" i="3"/>
  <c r="BV244" i="3"/>
  <c r="BU244" i="3"/>
  <c r="BT244" i="3"/>
  <c r="BS244" i="3"/>
  <c r="BR244" i="3"/>
  <c r="BQ244" i="3"/>
  <c r="BP244" i="3"/>
  <c r="BO244" i="3"/>
  <c r="BN244" i="3"/>
  <c r="BM244" i="3"/>
  <c r="BL244" i="3"/>
  <c r="BK244" i="3"/>
  <c r="BJ244" i="3"/>
  <c r="BI244" i="3"/>
  <c r="BH244" i="3"/>
  <c r="BG244" i="3"/>
  <c r="BF244" i="3"/>
  <c r="BE244" i="3"/>
  <c r="BD244" i="3"/>
  <c r="BC244" i="3"/>
  <c r="BB244" i="3"/>
  <c r="BA244" i="3"/>
  <c r="AZ244" i="3"/>
  <c r="AY244" i="3"/>
  <c r="AX244" i="3"/>
  <c r="AW244" i="3"/>
  <c r="AV244" i="3"/>
  <c r="AU244" i="3"/>
  <c r="AT244" i="3"/>
  <c r="AS244" i="3"/>
  <c r="AR244" i="3"/>
  <c r="AQ244" i="3"/>
  <c r="AP244" i="3"/>
  <c r="AO244" i="3"/>
  <c r="AN244" i="3"/>
  <c r="AL244" i="3"/>
  <c r="AJ244" i="3"/>
  <c r="AI244" i="3"/>
  <c r="AH244" i="3"/>
  <c r="AG244" i="3"/>
  <c r="AF244" i="3"/>
  <c r="AE244" i="3"/>
  <c r="AD244" i="3"/>
  <c r="AC244" i="3"/>
  <c r="AB244" i="3"/>
  <c r="AA244" i="3"/>
  <c r="Y244" i="3"/>
  <c r="X244" i="3"/>
  <c r="W244" i="3"/>
  <c r="V244" i="3"/>
  <c r="U244" i="3"/>
  <c r="T244" i="3"/>
  <c r="S244" i="3"/>
  <c r="R244" i="3"/>
  <c r="Q244" i="3"/>
  <c r="P244" i="3"/>
  <c r="O244" i="3"/>
  <c r="N244" i="3"/>
  <c r="M244" i="3"/>
  <c r="L244" i="3"/>
  <c r="K244" i="3"/>
  <c r="J244" i="3"/>
  <c r="I244" i="3"/>
  <c r="H244" i="3"/>
  <c r="G244" i="3"/>
  <c r="EF243" i="3"/>
  <c r="EE243" i="3"/>
  <c r="ED243" i="3"/>
  <c r="EC243" i="3"/>
  <c r="EB243" i="3"/>
  <c r="EA243" i="3"/>
  <c r="DZ243" i="3"/>
  <c r="DY243" i="3"/>
  <c r="DX243" i="3"/>
  <c r="DW243" i="3"/>
  <c r="DV243" i="3"/>
  <c r="DU243" i="3"/>
  <c r="DT243" i="3"/>
  <c r="DS243" i="3"/>
  <c r="DR243" i="3"/>
  <c r="DQ243" i="3"/>
  <c r="DP243" i="3"/>
  <c r="DO243" i="3"/>
  <c r="DN243" i="3"/>
  <c r="DM243" i="3"/>
  <c r="DL243" i="3"/>
  <c r="DK243" i="3"/>
  <c r="DJ243" i="3"/>
  <c r="DI243" i="3"/>
  <c r="DH243" i="3"/>
  <c r="DG243" i="3"/>
  <c r="DF243" i="3"/>
  <c r="DE243" i="3"/>
  <c r="DD243" i="3"/>
  <c r="DC243" i="3"/>
  <c r="DB243" i="3"/>
  <c r="DA243" i="3"/>
  <c r="CZ243" i="3"/>
  <c r="CY243" i="3"/>
  <c r="CX243" i="3"/>
  <c r="CW243" i="3"/>
  <c r="CV243" i="3"/>
  <c r="CU243" i="3"/>
  <c r="CT243" i="3"/>
  <c r="CS243" i="3"/>
  <c r="CR243" i="3"/>
  <c r="CQ243" i="3"/>
  <c r="CP243" i="3"/>
  <c r="CO243" i="3"/>
  <c r="CN243" i="3"/>
  <c r="CM243" i="3"/>
  <c r="CL243" i="3"/>
  <c r="CK243" i="3"/>
  <c r="CJ243" i="3"/>
  <c r="CI243" i="3"/>
  <c r="CH243" i="3"/>
  <c r="CG243" i="3"/>
  <c r="CF243" i="3"/>
  <c r="CE243" i="3"/>
  <c r="CD243" i="3"/>
  <c r="CC243" i="3"/>
  <c r="CB243" i="3"/>
  <c r="CA243" i="3"/>
  <c r="BZ243" i="3"/>
  <c r="BY243" i="3"/>
  <c r="BX243" i="3"/>
  <c r="BW243" i="3"/>
  <c r="BV243" i="3"/>
  <c r="BU243" i="3"/>
  <c r="BT243" i="3"/>
  <c r="BS243" i="3"/>
  <c r="BR243" i="3"/>
  <c r="BQ243" i="3"/>
  <c r="BP243" i="3"/>
  <c r="BO243" i="3"/>
  <c r="BN243" i="3"/>
  <c r="BM243" i="3"/>
  <c r="BL243" i="3"/>
  <c r="BK243" i="3"/>
  <c r="BJ243" i="3"/>
  <c r="BI243" i="3"/>
  <c r="BH243" i="3"/>
  <c r="BG243" i="3"/>
  <c r="BF243" i="3"/>
  <c r="BE243" i="3"/>
  <c r="BD243" i="3"/>
  <c r="BC243" i="3"/>
  <c r="BB243" i="3"/>
  <c r="BA243" i="3"/>
  <c r="AZ243" i="3"/>
  <c r="AY243" i="3"/>
  <c r="AX243" i="3"/>
  <c r="AW243" i="3"/>
  <c r="AV243" i="3"/>
  <c r="AU243" i="3"/>
  <c r="AT243" i="3"/>
  <c r="AS243" i="3"/>
  <c r="AR243" i="3"/>
  <c r="AQ243" i="3"/>
  <c r="AP243" i="3"/>
  <c r="AO243" i="3"/>
  <c r="AN243" i="3"/>
  <c r="AL243" i="3"/>
  <c r="AJ243" i="3"/>
  <c r="AI243" i="3"/>
  <c r="AH243" i="3"/>
  <c r="AG243" i="3"/>
  <c r="AF243" i="3"/>
  <c r="AE243" i="3"/>
  <c r="AD243" i="3"/>
  <c r="AC243" i="3"/>
  <c r="AB243" i="3"/>
  <c r="AA243" i="3"/>
  <c r="Y243" i="3"/>
  <c r="X243" i="3"/>
  <c r="W243" i="3"/>
  <c r="V243" i="3"/>
  <c r="U243" i="3"/>
  <c r="T243" i="3"/>
  <c r="S243" i="3"/>
  <c r="R243" i="3"/>
  <c r="Q243" i="3"/>
  <c r="P243" i="3"/>
  <c r="O243" i="3"/>
  <c r="N243" i="3"/>
  <c r="M243" i="3"/>
  <c r="L243" i="3"/>
  <c r="K243" i="3"/>
  <c r="J243" i="3"/>
  <c r="I243" i="3"/>
  <c r="H243" i="3"/>
  <c r="G243" i="3"/>
  <c r="EF242" i="3"/>
  <c r="EE242" i="3"/>
  <c r="ED242" i="3"/>
  <c r="EC242" i="3"/>
  <c r="EB242" i="3"/>
  <c r="EA242" i="3"/>
  <c r="DZ242" i="3"/>
  <c r="DY242" i="3"/>
  <c r="DX242" i="3"/>
  <c r="DW242" i="3"/>
  <c r="DV242" i="3"/>
  <c r="DU242" i="3"/>
  <c r="DT242" i="3"/>
  <c r="DS242" i="3"/>
  <c r="DR242" i="3"/>
  <c r="DQ242" i="3"/>
  <c r="DP242" i="3"/>
  <c r="DO242" i="3"/>
  <c r="DN242" i="3"/>
  <c r="DM242" i="3"/>
  <c r="DL242" i="3"/>
  <c r="DK242" i="3"/>
  <c r="DJ242" i="3"/>
  <c r="DI242" i="3"/>
  <c r="DH242" i="3"/>
  <c r="DG242" i="3"/>
  <c r="DF242" i="3"/>
  <c r="DE242" i="3"/>
  <c r="DD242" i="3"/>
  <c r="DC242" i="3"/>
  <c r="DB242" i="3"/>
  <c r="DA242" i="3"/>
  <c r="CZ242" i="3"/>
  <c r="CY242" i="3"/>
  <c r="CX242" i="3"/>
  <c r="CW242" i="3"/>
  <c r="CV242" i="3"/>
  <c r="CU242" i="3"/>
  <c r="CT242" i="3"/>
  <c r="CS242" i="3"/>
  <c r="CR242" i="3"/>
  <c r="CQ242" i="3"/>
  <c r="CP242" i="3"/>
  <c r="CO242" i="3"/>
  <c r="CN242" i="3"/>
  <c r="CM242" i="3"/>
  <c r="CL242" i="3"/>
  <c r="CK242" i="3"/>
  <c r="CJ242" i="3"/>
  <c r="CI242" i="3"/>
  <c r="CH242" i="3"/>
  <c r="CG242" i="3"/>
  <c r="CF242" i="3"/>
  <c r="CE242" i="3"/>
  <c r="CD242" i="3"/>
  <c r="CC242" i="3"/>
  <c r="CB242" i="3"/>
  <c r="CA242" i="3"/>
  <c r="BZ242" i="3"/>
  <c r="BY242" i="3"/>
  <c r="BX242" i="3"/>
  <c r="BW242" i="3"/>
  <c r="BV242" i="3"/>
  <c r="BU242" i="3"/>
  <c r="BT242" i="3"/>
  <c r="BS242" i="3"/>
  <c r="BR242" i="3"/>
  <c r="BQ242" i="3"/>
  <c r="BP242" i="3"/>
  <c r="BO242" i="3"/>
  <c r="BN242" i="3"/>
  <c r="BM242" i="3"/>
  <c r="BL242" i="3"/>
  <c r="BK242" i="3"/>
  <c r="BJ242" i="3"/>
  <c r="BI242" i="3"/>
  <c r="BH242" i="3"/>
  <c r="BG242" i="3"/>
  <c r="BF242" i="3"/>
  <c r="BE242" i="3"/>
  <c r="BD242" i="3"/>
  <c r="BC242" i="3"/>
  <c r="BB242" i="3"/>
  <c r="BA242" i="3"/>
  <c r="AZ242" i="3"/>
  <c r="AY242" i="3"/>
  <c r="AX242" i="3"/>
  <c r="AW242" i="3"/>
  <c r="AV242" i="3"/>
  <c r="AU242" i="3"/>
  <c r="AT242" i="3"/>
  <c r="AS242" i="3"/>
  <c r="AR242" i="3"/>
  <c r="AQ242" i="3"/>
  <c r="AP242" i="3"/>
  <c r="AO242" i="3"/>
  <c r="AN242" i="3"/>
  <c r="AL242" i="3"/>
  <c r="AJ242" i="3"/>
  <c r="AI242" i="3"/>
  <c r="AH242" i="3"/>
  <c r="AG242" i="3"/>
  <c r="AF242" i="3"/>
  <c r="AE242" i="3"/>
  <c r="AD242" i="3"/>
  <c r="AC242" i="3"/>
  <c r="AB242" i="3"/>
  <c r="AA242" i="3"/>
  <c r="Y242" i="3"/>
  <c r="X242" i="3"/>
  <c r="W242" i="3"/>
  <c r="V242" i="3"/>
  <c r="U242" i="3"/>
  <c r="T242" i="3"/>
  <c r="S242" i="3"/>
  <c r="R242" i="3"/>
  <c r="Q242" i="3"/>
  <c r="P242" i="3"/>
  <c r="O242" i="3"/>
  <c r="N242" i="3"/>
  <c r="M242" i="3"/>
  <c r="L242" i="3"/>
  <c r="K242" i="3"/>
  <c r="J242" i="3"/>
  <c r="I242" i="3"/>
  <c r="H242" i="3"/>
  <c r="G242" i="3"/>
  <c r="EF241" i="3"/>
  <c r="EE241" i="3"/>
  <c r="ED241" i="3"/>
  <c r="EC241" i="3"/>
  <c r="EB241" i="3"/>
  <c r="EA241" i="3"/>
  <c r="DZ241" i="3"/>
  <c r="DY241" i="3"/>
  <c r="DX241" i="3"/>
  <c r="DW241" i="3"/>
  <c r="DV241" i="3"/>
  <c r="DU241" i="3"/>
  <c r="DT241" i="3"/>
  <c r="DS241" i="3"/>
  <c r="DR241" i="3"/>
  <c r="DQ241" i="3"/>
  <c r="DP241" i="3"/>
  <c r="DO241" i="3"/>
  <c r="DN241" i="3"/>
  <c r="DM241" i="3"/>
  <c r="DL241" i="3"/>
  <c r="DK241" i="3"/>
  <c r="DJ241" i="3"/>
  <c r="DI241" i="3"/>
  <c r="DH241" i="3"/>
  <c r="DG241" i="3"/>
  <c r="DF241" i="3"/>
  <c r="DE241" i="3"/>
  <c r="DD241" i="3"/>
  <c r="DC241" i="3"/>
  <c r="DB241" i="3"/>
  <c r="DA241" i="3"/>
  <c r="CZ241" i="3"/>
  <c r="CY241" i="3"/>
  <c r="CX241" i="3"/>
  <c r="CW241" i="3"/>
  <c r="CV241" i="3"/>
  <c r="CU241" i="3"/>
  <c r="CT241" i="3"/>
  <c r="CS241" i="3"/>
  <c r="CR241" i="3"/>
  <c r="CQ241" i="3"/>
  <c r="CP241" i="3"/>
  <c r="CO241" i="3"/>
  <c r="CN241" i="3"/>
  <c r="CM241" i="3"/>
  <c r="CL241" i="3"/>
  <c r="CK241" i="3"/>
  <c r="CJ241" i="3"/>
  <c r="CI241" i="3"/>
  <c r="CH241" i="3"/>
  <c r="CG241" i="3"/>
  <c r="CF241" i="3"/>
  <c r="CE241" i="3"/>
  <c r="CD241" i="3"/>
  <c r="CC241" i="3"/>
  <c r="CB241" i="3"/>
  <c r="CA241" i="3"/>
  <c r="BZ241" i="3"/>
  <c r="BY241" i="3"/>
  <c r="BX241" i="3"/>
  <c r="BW241" i="3"/>
  <c r="BV241" i="3"/>
  <c r="BU241" i="3"/>
  <c r="BT241" i="3"/>
  <c r="BS241" i="3"/>
  <c r="BR241" i="3"/>
  <c r="BQ241" i="3"/>
  <c r="BP241" i="3"/>
  <c r="BO241" i="3"/>
  <c r="BN241" i="3"/>
  <c r="BM241" i="3"/>
  <c r="BL241" i="3"/>
  <c r="BK241" i="3"/>
  <c r="BJ241" i="3"/>
  <c r="BI241" i="3"/>
  <c r="BH241" i="3"/>
  <c r="BG241" i="3"/>
  <c r="BF241" i="3"/>
  <c r="BE241" i="3"/>
  <c r="BD241" i="3"/>
  <c r="BC241" i="3"/>
  <c r="BB241" i="3"/>
  <c r="BA241" i="3"/>
  <c r="AZ241" i="3"/>
  <c r="AY241" i="3"/>
  <c r="AX241" i="3"/>
  <c r="AW241" i="3"/>
  <c r="AV241" i="3"/>
  <c r="AU241" i="3"/>
  <c r="AT241" i="3"/>
  <c r="AS241" i="3"/>
  <c r="AR241" i="3"/>
  <c r="AQ241" i="3"/>
  <c r="AP241" i="3"/>
  <c r="AO241" i="3"/>
  <c r="AN241" i="3"/>
  <c r="AL241" i="3"/>
  <c r="AJ241" i="3"/>
  <c r="AI241" i="3"/>
  <c r="AH241" i="3"/>
  <c r="AG241" i="3"/>
  <c r="AF241" i="3"/>
  <c r="AE241" i="3"/>
  <c r="AD241" i="3"/>
  <c r="AC241" i="3"/>
  <c r="AB241" i="3"/>
  <c r="AA241" i="3"/>
  <c r="Y241" i="3"/>
  <c r="X241" i="3"/>
  <c r="W241" i="3"/>
  <c r="V241" i="3"/>
  <c r="U241" i="3"/>
  <c r="T241" i="3"/>
  <c r="S241" i="3"/>
  <c r="R241" i="3"/>
  <c r="Q241" i="3"/>
  <c r="P241" i="3"/>
  <c r="O241" i="3"/>
  <c r="N241" i="3"/>
  <c r="M241" i="3"/>
  <c r="L241" i="3"/>
  <c r="K241" i="3"/>
  <c r="J241" i="3"/>
  <c r="I241" i="3"/>
  <c r="H241" i="3"/>
  <c r="G241" i="3"/>
  <c r="EF240" i="3"/>
  <c r="EE240" i="3"/>
  <c r="ED240" i="3"/>
  <c r="EC240" i="3"/>
  <c r="EB240" i="3"/>
  <c r="EA240" i="3"/>
  <c r="DZ240" i="3"/>
  <c r="DY240" i="3"/>
  <c r="DX240" i="3"/>
  <c r="DW240" i="3"/>
  <c r="DV240" i="3"/>
  <c r="DU240" i="3"/>
  <c r="DT240" i="3"/>
  <c r="DS240" i="3"/>
  <c r="DR240" i="3"/>
  <c r="DQ240" i="3"/>
  <c r="DP240" i="3"/>
  <c r="DO240" i="3"/>
  <c r="DN240" i="3"/>
  <c r="DM240" i="3"/>
  <c r="DL240" i="3"/>
  <c r="DK240" i="3"/>
  <c r="DJ240" i="3"/>
  <c r="DI240" i="3"/>
  <c r="DH240" i="3"/>
  <c r="DG240" i="3"/>
  <c r="DF240" i="3"/>
  <c r="DE240" i="3"/>
  <c r="DD240" i="3"/>
  <c r="DC240" i="3"/>
  <c r="DB240" i="3"/>
  <c r="DA240" i="3"/>
  <c r="CZ240" i="3"/>
  <c r="CY240" i="3"/>
  <c r="CX240" i="3"/>
  <c r="CW240" i="3"/>
  <c r="CV240" i="3"/>
  <c r="CU240" i="3"/>
  <c r="CT240" i="3"/>
  <c r="CS240" i="3"/>
  <c r="CR240" i="3"/>
  <c r="CQ240" i="3"/>
  <c r="CP240" i="3"/>
  <c r="CO240" i="3"/>
  <c r="CN240" i="3"/>
  <c r="CM240" i="3"/>
  <c r="CL240" i="3"/>
  <c r="CK240" i="3"/>
  <c r="CJ240" i="3"/>
  <c r="CI240" i="3"/>
  <c r="CH240" i="3"/>
  <c r="CG240" i="3"/>
  <c r="CF240" i="3"/>
  <c r="CE240" i="3"/>
  <c r="CD240" i="3"/>
  <c r="CC240" i="3"/>
  <c r="CB240" i="3"/>
  <c r="CA240" i="3"/>
  <c r="BZ240" i="3"/>
  <c r="BY240" i="3"/>
  <c r="BX240" i="3"/>
  <c r="BW240" i="3"/>
  <c r="BV240" i="3"/>
  <c r="BU240" i="3"/>
  <c r="BT240" i="3"/>
  <c r="BS240" i="3"/>
  <c r="BR240" i="3"/>
  <c r="BQ240" i="3"/>
  <c r="BP240" i="3"/>
  <c r="BO240" i="3"/>
  <c r="BN240" i="3"/>
  <c r="BM240" i="3"/>
  <c r="BL240" i="3"/>
  <c r="BK240" i="3"/>
  <c r="BJ240" i="3"/>
  <c r="BI240" i="3"/>
  <c r="BH240" i="3"/>
  <c r="BG240" i="3"/>
  <c r="BF240" i="3"/>
  <c r="BE240" i="3"/>
  <c r="BD240" i="3"/>
  <c r="BC240" i="3"/>
  <c r="BB240" i="3"/>
  <c r="BA240" i="3"/>
  <c r="AZ240" i="3"/>
  <c r="AY240" i="3"/>
  <c r="AX240" i="3"/>
  <c r="AW240" i="3"/>
  <c r="AV240" i="3"/>
  <c r="AU240" i="3"/>
  <c r="AT240" i="3"/>
  <c r="AS240" i="3"/>
  <c r="AR240" i="3"/>
  <c r="AQ240" i="3"/>
  <c r="AP240" i="3"/>
  <c r="AO240" i="3"/>
  <c r="AN240" i="3"/>
  <c r="AL240" i="3"/>
  <c r="AJ240" i="3"/>
  <c r="AI240" i="3"/>
  <c r="AH240" i="3"/>
  <c r="AG240" i="3"/>
  <c r="AF240" i="3"/>
  <c r="AE240" i="3"/>
  <c r="AD240" i="3"/>
  <c r="AC240" i="3"/>
  <c r="AB240" i="3"/>
  <c r="AA240" i="3"/>
  <c r="Y240" i="3"/>
  <c r="X240" i="3"/>
  <c r="W240" i="3"/>
  <c r="V240" i="3"/>
  <c r="U240" i="3"/>
  <c r="T240" i="3"/>
  <c r="S240" i="3"/>
  <c r="R240" i="3"/>
  <c r="Q240" i="3"/>
  <c r="P240" i="3"/>
  <c r="O240" i="3"/>
  <c r="N240" i="3"/>
  <c r="M240" i="3"/>
  <c r="L240" i="3"/>
  <c r="K240" i="3"/>
  <c r="J240" i="3"/>
  <c r="I240" i="3"/>
  <c r="H240" i="3"/>
  <c r="G240" i="3"/>
  <c r="EF239" i="3"/>
  <c r="EE239" i="3"/>
  <c r="ED239" i="3"/>
  <c r="EC239" i="3"/>
  <c r="EB239" i="3"/>
  <c r="EA239" i="3"/>
  <c r="DZ239" i="3"/>
  <c r="DY239" i="3"/>
  <c r="DX239" i="3"/>
  <c r="DW239" i="3"/>
  <c r="DV239" i="3"/>
  <c r="DU239" i="3"/>
  <c r="DT239" i="3"/>
  <c r="DS239" i="3"/>
  <c r="DR239" i="3"/>
  <c r="DQ239" i="3"/>
  <c r="DP239" i="3"/>
  <c r="DO239" i="3"/>
  <c r="DN239" i="3"/>
  <c r="DM239" i="3"/>
  <c r="DL239" i="3"/>
  <c r="DK239" i="3"/>
  <c r="DJ239" i="3"/>
  <c r="DI239" i="3"/>
  <c r="DH239" i="3"/>
  <c r="DG239" i="3"/>
  <c r="DF239" i="3"/>
  <c r="DE239" i="3"/>
  <c r="DD239" i="3"/>
  <c r="DC239" i="3"/>
  <c r="DB239" i="3"/>
  <c r="DA239" i="3"/>
  <c r="CZ239" i="3"/>
  <c r="CY239" i="3"/>
  <c r="CX239" i="3"/>
  <c r="CW239" i="3"/>
  <c r="CV239" i="3"/>
  <c r="CU239" i="3"/>
  <c r="CT239" i="3"/>
  <c r="CS239" i="3"/>
  <c r="CR239" i="3"/>
  <c r="CQ239" i="3"/>
  <c r="CP239" i="3"/>
  <c r="CO239" i="3"/>
  <c r="CN239" i="3"/>
  <c r="CM239" i="3"/>
  <c r="CL239" i="3"/>
  <c r="CK239" i="3"/>
  <c r="CJ239" i="3"/>
  <c r="CI239" i="3"/>
  <c r="CH239" i="3"/>
  <c r="CG239" i="3"/>
  <c r="CF239" i="3"/>
  <c r="CE239" i="3"/>
  <c r="CD239" i="3"/>
  <c r="CC239" i="3"/>
  <c r="CB239" i="3"/>
  <c r="CA239" i="3"/>
  <c r="BZ239" i="3"/>
  <c r="BY239" i="3"/>
  <c r="BX239" i="3"/>
  <c r="BW239" i="3"/>
  <c r="BV239" i="3"/>
  <c r="BU239" i="3"/>
  <c r="BT239" i="3"/>
  <c r="BS239" i="3"/>
  <c r="BR239" i="3"/>
  <c r="BQ239" i="3"/>
  <c r="BP239" i="3"/>
  <c r="BO239" i="3"/>
  <c r="BN239" i="3"/>
  <c r="BM239" i="3"/>
  <c r="BL239" i="3"/>
  <c r="BK239" i="3"/>
  <c r="BJ239" i="3"/>
  <c r="BI239" i="3"/>
  <c r="BH239" i="3"/>
  <c r="BG239" i="3"/>
  <c r="BF239" i="3"/>
  <c r="BE239" i="3"/>
  <c r="BD239" i="3"/>
  <c r="BC239" i="3"/>
  <c r="BB239" i="3"/>
  <c r="BA239" i="3"/>
  <c r="AZ239" i="3"/>
  <c r="AY239" i="3"/>
  <c r="AX239" i="3"/>
  <c r="AW239" i="3"/>
  <c r="AV239" i="3"/>
  <c r="AU239" i="3"/>
  <c r="AT239" i="3"/>
  <c r="AS239" i="3"/>
  <c r="AR239" i="3"/>
  <c r="AQ239" i="3"/>
  <c r="AP239" i="3"/>
  <c r="AO239" i="3"/>
  <c r="AN239" i="3"/>
  <c r="AL239" i="3"/>
  <c r="AJ239" i="3"/>
  <c r="AI239" i="3"/>
  <c r="AH239" i="3"/>
  <c r="AG239" i="3"/>
  <c r="AF239" i="3"/>
  <c r="AE239" i="3"/>
  <c r="AD239" i="3"/>
  <c r="AC239" i="3"/>
  <c r="AB239" i="3"/>
  <c r="AA239" i="3"/>
  <c r="Y239" i="3"/>
  <c r="X239" i="3"/>
  <c r="W239" i="3"/>
  <c r="V239" i="3"/>
  <c r="U239" i="3"/>
  <c r="T239" i="3"/>
  <c r="S239" i="3"/>
  <c r="R239" i="3"/>
  <c r="Q239" i="3"/>
  <c r="P239" i="3"/>
  <c r="O239" i="3"/>
  <c r="N239" i="3"/>
  <c r="M239" i="3"/>
  <c r="L239" i="3"/>
  <c r="K239" i="3"/>
  <c r="J239" i="3"/>
  <c r="I239" i="3"/>
  <c r="H239" i="3"/>
  <c r="G239" i="3"/>
  <c r="AK236" i="3"/>
  <c r="AK235" i="3"/>
  <c r="Z235" i="3"/>
  <c r="F235" i="3" s="1"/>
  <c r="AK234" i="3"/>
  <c r="Z234" i="3"/>
  <c r="F234" i="3"/>
  <c r="AK233" i="3"/>
  <c r="Z233" i="3"/>
  <c r="F233" i="3" s="1"/>
  <c r="AK232" i="3"/>
  <c r="Z232" i="3"/>
  <c r="F232" i="3"/>
  <c r="AK231" i="3"/>
  <c r="Z231" i="3"/>
  <c r="F231" i="3" s="1"/>
  <c r="AK230" i="3"/>
  <c r="Z230" i="3"/>
  <c r="F230" i="3" s="1"/>
  <c r="AK229" i="3"/>
  <c r="Z229" i="3"/>
  <c r="F229" i="3" s="1"/>
  <c r="AK228" i="3"/>
  <c r="Z228" i="3"/>
  <c r="F228" i="3"/>
  <c r="AK227" i="3"/>
  <c r="Z227" i="3"/>
  <c r="F227" i="3" s="1"/>
  <c r="AK226" i="3"/>
  <c r="Z226" i="3"/>
  <c r="F226" i="3"/>
  <c r="AK225" i="3"/>
  <c r="Z225" i="3"/>
  <c r="F225" i="3"/>
  <c r="AK224" i="3"/>
  <c r="Z224" i="3"/>
  <c r="F224" i="3"/>
  <c r="AK223" i="3"/>
  <c r="Z223" i="3"/>
  <c r="F223" i="3"/>
  <c r="AK222" i="3"/>
  <c r="Z222" i="3"/>
  <c r="F222" i="3"/>
  <c r="AK221" i="3"/>
  <c r="Z221" i="3"/>
  <c r="F221" i="3"/>
  <c r="AK220" i="3"/>
  <c r="Z220" i="3"/>
  <c r="F220" i="3"/>
  <c r="AK219" i="3"/>
  <c r="Z219" i="3"/>
  <c r="F219" i="3"/>
  <c r="AK218" i="3"/>
  <c r="Z218" i="3"/>
  <c r="F218" i="3"/>
  <c r="AK217" i="3"/>
  <c r="Z217" i="3"/>
  <c r="F217" i="3"/>
  <c r="AK216" i="3"/>
  <c r="Z216" i="3"/>
  <c r="F216" i="3"/>
  <c r="AK215" i="3"/>
  <c r="Z215" i="3"/>
  <c r="F215" i="3"/>
  <c r="AK214" i="3"/>
  <c r="Z214" i="3"/>
  <c r="F214" i="3"/>
  <c r="AK213" i="3"/>
  <c r="Z213" i="3"/>
  <c r="F213" i="3"/>
  <c r="AK212" i="3"/>
  <c r="Z212" i="3"/>
  <c r="F212" i="3"/>
  <c r="AK211" i="3"/>
  <c r="Z211" i="3"/>
  <c r="F211" i="3"/>
  <c r="AK210" i="3"/>
  <c r="Z210" i="3"/>
  <c r="F210" i="3"/>
  <c r="AK209" i="3"/>
  <c r="Z209" i="3"/>
  <c r="F209" i="3"/>
  <c r="AK208" i="3"/>
  <c r="Z208" i="3"/>
  <c r="F208" i="3"/>
  <c r="AK207" i="3"/>
  <c r="Z207" i="3"/>
  <c r="F207" i="3"/>
  <c r="AK206" i="3"/>
  <c r="Z206" i="3"/>
  <c r="F206" i="3"/>
  <c r="AK205" i="3"/>
  <c r="Z205" i="3"/>
  <c r="F205" i="3"/>
  <c r="AK204" i="3"/>
  <c r="Z204" i="3"/>
  <c r="F204" i="3"/>
  <c r="AK203" i="3"/>
  <c r="Z203" i="3"/>
  <c r="F203" i="3"/>
  <c r="AK202" i="3"/>
  <c r="Z202" i="3"/>
  <c r="F202" i="3"/>
  <c r="AK201" i="3"/>
  <c r="Z201" i="3"/>
  <c r="F201" i="3"/>
  <c r="AK200" i="3"/>
  <c r="Z200" i="3"/>
  <c r="F200" i="3"/>
  <c r="AK199" i="3"/>
  <c r="Z199" i="3"/>
  <c r="F199" i="3"/>
  <c r="AK198" i="3"/>
  <c r="Z198" i="3"/>
  <c r="F198" i="3"/>
  <c r="AK197" i="3"/>
  <c r="Z197" i="3"/>
  <c r="F197" i="3"/>
  <c r="AK196" i="3"/>
  <c r="Z196" i="3"/>
  <c r="F196" i="3"/>
  <c r="AK195" i="3"/>
  <c r="Z195" i="3"/>
  <c r="F195" i="3"/>
  <c r="AK194" i="3"/>
  <c r="Z194" i="3"/>
  <c r="F194" i="3"/>
  <c r="AK193" i="3"/>
  <c r="Z193" i="3"/>
  <c r="F193" i="3"/>
  <c r="AK192" i="3"/>
  <c r="Z192" i="3"/>
  <c r="F192" i="3"/>
  <c r="AK191" i="3"/>
  <c r="Z191" i="3"/>
  <c r="F191" i="3"/>
  <c r="AK190" i="3"/>
  <c r="Z190" i="3"/>
  <c r="F190" i="3"/>
  <c r="AK189" i="3"/>
  <c r="Z189" i="3"/>
  <c r="F189" i="3"/>
  <c r="AK188" i="3"/>
  <c r="Z188" i="3"/>
  <c r="F188" i="3"/>
  <c r="AK187" i="3"/>
  <c r="Z187" i="3"/>
  <c r="F187" i="3"/>
  <c r="AK186" i="3"/>
  <c r="Z186" i="3"/>
  <c r="F186" i="3"/>
  <c r="AK185" i="3"/>
  <c r="Z185" i="3"/>
  <c r="F185" i="3"/>
  <c r="AK184" i="3"/>
  <c r="Z184" i="3"/>
  <c r="F184" i="3"/>
  <c r="AK183" i="3"/>
  <c r="Z183" i="3"/>
  <c r="F183" i="3"/>
  <c r="AK182" i="3"/>
  <c r="Z182" i="3"/>
  <c r="F182" i="3"/>
  <c r="AK181" i="3"/>
  <c r="Z181" i="3"/>
  <c r="F181" i="3"/>
  <c r="AK180" i="3"/>
  <c r="Z180" i="3"/>
  <c r="F180" i="3"/>
  <c r="AK179" i="3"/>
  <c r="Z179" i="3"/>
  <c r="F179" i="3"/>
  <c r="AK178" i="3"/>
  <c r="Z178" i="3"/>
  <c r="F178" i="3"/>
  <c r="AK177" i="3"/>
  <c r="Z177" i="3"/>
  <c r="F177" i="3"/>
  <c r="AK176" i="3"/>
  <c r="Z176" i="3"/>
  <c r="F176" i="3"/>
  <c r="AK175" i="3"/>
  <c r="Z175" i="3"/>
  <c r="F175" i="3"/>
  <c r="AK174" i="3"/>
  <c r="Z174" i="3"/>
  <c r="F174" i="3"/>
  <c r="AK173" i="3"/>
  <c r="Z173" i="3"/>
  <c r="F173" i="3"/>
  <c r="AK172" i="3"/>
  <c r="Z172" i="3"/>
  <c r="F172" i="3"/>
  <c r="AK171" i="3"/>
  <c r="Z171" i="3"/>
  <c r="F171" i="3"/>
  <c r="AK170" i="3"/>
  <c r="Z170" i="3"/>
  <c r="F170" i="3"/>
  <c r="AK169" i="3"/>
  <c r="Z169" i="3"/>
  <c r="F169" i="3"/>
  <c r="AK168" i="3"/>
  <c r="Z168" i="3"/>
  <c r="F168" i="3"/>
  <c r="AK167" i="3"/>
  <c r="Z167" i="3"/>
  <c r="F167" i="3"/>
  <c r="AK166" i="3"/>
  <c r="Z166" i="3"/>
  <c r="F166" i="3"/>
  <c r="AK165" i="3"/>
  <c r="Z165" i="3"/>
  <c r="F165" i="3"/>
  <c r="AK164" i="3"/>
  <c r="Z164" i="3"/>
  <c r="F164" i="3"/>
  <c r="AK163" i="3"/>
  <c r="Z163" i="3"/>
  <c r="F163" i="3"/>
  <c r="AK162" i="3"/>
  <c r="Z162" i="3"/>
  <c r="F162" i="3"/>
  <c r="AK161" i="3"/>
  <c r="Z161" i="3"/>
  <c r="F161" i="3"/>
  <c r="AK160" i="3"/>
  <c r="Z160" i="3"/>
  <c r="F160" i="3"/>
  <c r="AK159" i="3"/>
  <c r="Z159" i="3"/>
  <c r="F159" i="3"/>
  <c r="AK158" i="3"/>
  <c r="Z158" i="3"/>
  <c r="F158" i="3"/>
  <c r="AK157" i="3"/>
  <c r="Z157" i="3"/>
  <c r="F157" i="3"/>
  <c r="AK156" i="3"/>
  <c r="Z156" i="3"/>
  <c r="F156" i="3"/>
  <c r="AK155" i="3"/>
  <c r="Z155" i="3"/>
  <c r="F155" i="3"/>
  <c r="AK154" i="3"/>
  <c r="Z154" i="3"/>
  <c r="F154" i="3"/>
  <c r="AK153" i="3"/>
  <c r="Z153" i="3"/>
  <c r="F153" i="3"/>
  <c r="AK152" i="3"/>
  <c r="Z152" i="3"/>
  <c r="F152" i="3"/>
  <c r="AK151" i="3"/>
  <c r="Z151" i="3"/>
  <c r="F151" i="3"/>
  <c r="AK150" i="3"/>
  <c r="Z150" i="3"/>
  <c r="F150" i="3"/>
  <c r="AK149" i="3"/>
  <c r="Z149" i="3"/>
  <c r="F149" i="3"/>
  <c r="AK148" i="3"/>
  <c r="Z148" i="3"/>
  <c r="F148" i="3"/>
  <c r="AK147" i="3"/>
  <c r="Z147" i="3"/>
  <c r="F147" i="3"/>
  <c r="AK146" i="3"/>
  <c r="Z146" i="3"/>
  <c r="F146" i="3"/>
  <c r="AK145" i="3"/>
  <c r="Z145" i="3"/>
  <c r="F145" i="3"/>
  <c r="AK144" i="3"/>
  <c r="Z144" i="3"/>
  <c r="F144" i="3"/>
  <c r="AK143" i="3"/>
  <c r="Z143" i="3"/>
  <c r="F143" i="3"/>
  <c r="AK142" i="3"/>
  <c r="Z142" i="3"/>
  <c r="F142" i="3"/>
  <c r="AK141" i="3"/>
  <c r="Z141" i="3"/>
  <c r="F141" i="3"/>
  <c r="AK140" i="3"/>
  <c r="Z140" i="3"/>
  <c r="F140" i="3"/>
  <c r="AK139" i="3"/>
  <c r="Z139" i="3"/>
  <c r="F139" i="3"/>
  <c r="AK138" i="3"/>
  <c r="Z138" i="3"/>
  <c r="F138" i="3"/>
  <c r="AK137" i="3"/>
  <c r="Z137" i="3"/>
  <c r="F137" i="3"/>
  <c r="AK136" i="3"/>
  <c r="Z136" i="3"/>
  <c r="F136" i="3"/>
  <c r="AK135" i="3"/>
  <c r="Z135" i="3"/>
  <c r="F135" i="3"/>
  <c r="AK134" i="3"/>
  <c r="Z134" i="3"/>
  <c r="F134" i="3"/>
  <c r="AK133" i="3"/>
  <c r="Z133" i="3"/>
  <c r="F133" i="3"/>
  <c r="AK132" i="3"/>
  <c r="Z132" i="3"/>
  <c r="F132" i="3"/>
  <c r="AK131" i="3"/>
  <c r="Z131" i="3"/>
  <c r="F131" i="3"/>
  <c r="AK130" i="3"/>
  <c r="Z130" i="3"/>
  <c r="F130" i="3"/>
  <c r="AK129" i="3"/>
  <c r="Z129" i="3"/>
  <c r="F129" i="3"/>
  <c r="AK128" i="3"/>
  <c r="Z128" i="3"/>
  <c r="F128" i="3"/>
  <c r="AK127" i="3"/>
  <c r="Z127" i="3"/>
  <c r="F127" i="3"/>
  <c r="AK126" i="3"/>
  <c r="Z126" i="3"/>
  <c r="F126" i="3"/>
  <c r="AK125" i="3"/>
  <c r="Z125" i="3"/>
  <c r="F125" i="3"/>
  <c r="AK124" i="3"/>
  <c r="Z124" i="3"/>
  <c r="F124" i="3"/>
  <c r="AK123" i="3"/>
  <c r="Z123" i="3"/>
  <c r="F123" i="3"/>
  <c r="AK122" i="3"/>
  <c r="Z122" i="3"/>
  <c r="F122" i="3"/>
  <c r="AK121" i="3"/>
  <c r="Z121" i="3"/>
  <c r="F121" i="3"/>
  <c r="AK120" i="3"/>
  <c r="Z120" i="3"/>
  <c r="F120" i="3"/>
  <c r="AK119" i="3"/>
  <c r="Z119" i="3"/>
  <c r="F119" i="3"/>
  <c r="AK118" i="3"/>
  <c r="Z118" i="3"/>
  <c r="F118" i="3"/>
  <c r="AK117" i="3"/>
  <c r="Z117" i="3"/>
  <c r="F117" i="3"/>
  <c r="AK116" i="3"/>
  <c r="Z116" i="3"/>
  <c r="F116" i="3"/>
  <c r="AK115" i="3"/>
  <c r="Z115" i="3"/>
  <c r="F115" i="3"/>
  <c r="AK114" i="3"/>
  <c r="Z114" i="3"/>
  <c r="F114" i="3"/>
  <c r="AK113" i="3"/>
  <c r="Z113" i="3"/>
  <c r="F113" i="3"/>
  <c r="AK112" i="3"/>
  <c r="Z112" i="3"/>
  <c r="F112" i="3"/>
  <c r="AK111" i="3"/>
  <c r="Z111" i="3"/>
  <c r="F111" i="3"/>
  <c r="AK110" i="3"/>
  <c r="Z110" i="3"/>
  <c r="F110" i="3"/>
  <c r="AK109" i="3"/>
  <c r="Z109" i="3"/>
  <c r="F109" i="3"/>
  <c r="AK108" i="3"/>
  <c r="Z108" i="3"/>
  <c r="F108" i="3"/>
  <c r="AK107" i="3"/>
  <c r="Z107" i="3"/>
  <c r="F107" i="3"/>
  <c r="AK106" i="3"/>
  <c r="Z106" i="3"/>
  <c r="F106" i="3"/>
  <c r="AK105" i="3"/>
  <c r="Z105" i="3"/>
  <c r="F105" i="3"/>
  <c r="AK104" i="3"/>
  <c r="Z104" i="3"/>
  <c r="F104" i="3"/>
  <c r="AK103" i="3"/>
  <c r="Z103" i="3"/>
  <c r="F103" i="3"/>
  <c r="AK102" i="3"/>
  <c r="Z102" i="3"/>
  <c r="F102" i="3"/>
  <c r="AK101" i="3"/>
  <c r="Z101" i="3"/>
  <c r="F101" i="3"/>
  <c r="AK100" i="3"/>
  <c r="Z100" i="3"/>
  <c r="F100" i="3"/>
  <c r="AK99" i="3"/>
  <c r="Z99" i="3"/>
  <c r="F99" i="3"/>
  <c r="AK98" i="3"/>
  <c r="Z98" i="3"/>
  <c r="F98" i="3"/>
  <c r="AK97" i="3"/>
  <c r="Z97" i="3"/>
  <c r="F97" i="3"/>
  <c r="AK96" i="3"/>
  <c r="Z96" i="3"/>
  <c r="F96" i="3"/>
  <c r="AK95" i="3"/>
  <c r="Z95" i="3"/>
  <c r="F95" i="3"/>
  <c r="AK94" i="3"/>
  <c r="Z94" i="3"/>
  <c r="F94" i="3"/>
  <c r="AK93" i="3"/>
  <c r="Z93" i="3"/>
  <c r="F93" i="3"/>
  <c r="AK92" i="3"/>
  <c r="Z92" i="3"/>
  <c r="F92" i="3"/>
  <c r="AK91" i="3"/>
  <c r="Z91" i="3"/>
  <c r="F91" i="3"/>
  <c r="AK90" i="3"/>
  <c r="Z90" i="3"/>
  <c r="F90" i="3"/>
  <c r="AK89" i="3"/>
  <c r="Z89" i="3"/>
  <c r="F89" i="3"/>
  <c r="AK88" i="3"/>
  <c r="Z88" i="3"/>
  <c r="F88" i="3"/>
  <c r="AK87" i="3"/>
  <c r="Z87" i="3"/>
  <c r="F87" i="3"/>
  <c r="AK86" i="3"/>
  <c r="Z86" i="3"/>
  <c r="F86" i="3"/>
  <c r="AK85" i="3"/>
  <c r="Z85" i="3"/>
  <c r="F85" i="3"/>
  <c r="AK84" i="3"/>
  <c r="Z84" i="3"/>
  <c r="F84" i="3"/>
  <c r="AK83" i="3"/>
  <c r="Z83" i="3"/>
  <c r="F83" i="3"/>
  <c r="AK82" i="3"/>
  <c r="Z82" i="3"/>
  <c r="F82" i="3"/>
  <c r="AK81" i="3"/>
  <c r="Z81" i="3"/>
  <c r="F81" i="3"/>
  <c r="AK80" i="3"/>
  <c r="Z80" i="3"/>
  <c r="F80" i="3"/>
  <c r="AK79" i="3"/>
  <c r="Z79" i="3"/>
  <c r="F79" i="3"/>
  <c r="AK78" i="3"/>
  <c r="Z78" i="3"/>
  <c r="F78" i="3"/>
  <c r="AK77" i="3"/>
  <c r="Z77" i="3"/>
  <c r="F77" i="3"/>
  <c r="AK76" i="3"/>
  <c r="Z76" i="3"/>
  <c r="F76" i="3"/>
  <c r="AK75" i="3"/>
  <c r="Z75" i="3"/>
  <c r="F75" i="3"/>
  <c r="AK74" i="3"/>
  <c r="Z74" i="3"/>
  <c r="F74" i="3"/>
  <c r="AK73" i="3"/>
  <c r="Z73" i="3"/>
  <c r="F73" i="3"/>
  <c r="AK72" i="3"/>
  <c r="Z72" i="3"/>
  <c r="F72" i="3"/>
  <c r="AK71" i="3"/>
  <c r="Z71" i="3"/>
  <c r="F71" i="3"/>
  <c r="AK70" i="3"/>
  <c r="Z70" i="3"/>
  <c r="F70" i="3"/>
  <c r="AK69" i="3"/>
  <c r="Z69" i="3"/>
  <c r="F69" i="3"/>
  <c r="AK68" i="3"/>
  <c r="Z68" i="3"/>
  <c r="F68" i="3"/>
  <c r="AK67" i="3"/>
  <c r="Z67" i="3"/>
  <c r="F67" i="3"/>
  <c r="AK66" i="3"/>
  <c r="Z66" i="3"/>
  <c r="F66" i="3"/>
  <c r="AK65" i="3"/>
  <c r="Z65" i="3"/>
  <c r="F65" i="3"/>
  <c r="AK64" i="3"/>
  <c r="Z64" i="3"/>
  <c r="F64" i="3"/>
  <c r="AK63" i="3"/>
  <c r="Z63" i="3"/>
  <c r="F63" i="3"/>
  <c r="AK62" i="3"/>
  <c r="Z62" i="3"/>
  <c r="F62" i="3"/>
  <c r="AK61" i="3"/>
  <c r="Z61" i="3"/>
  <c r="F61" i="3"/>
  <c r="AK60" i="3"/>
  <c r="Z60" i="3"/>
  <c r="F60" i="3"/>
  <c r="AK59" i="3"/>
  <c r="Z59" i="3"/>
  <c r="F59" i="3"/>
  <c r="AK58" i="3"/>
  <c r="Z58" i="3"/>
  <c r="F58" i="3"/>
  <c r="AK57" i="3"/>
  <c r="Z57" i="3"/>
  <c r="F57" i="3"/>
  <c r="AK56" i="3"/>
  <c r="Z56" i="3"/>
  <c r="F56" i="3"/>
  <c r="AK55" i="3"/>
  <c r="Z55" i="3"/>
  <c r="F55" i="3"/>
  <c r="AK54" i="3"/>
  <c r="Z54" i="3"/>
  <c r="F54" i="3"/>
  <c r="AK53" i="3"/>
  <c r="Z53" i="3"/>
  <c r="F53" i="3"/>
  <c r="AK52" i="3"/>
  <c r="Z52" i="3"/>
  <c r="F52" i="3"/>
  <c r="AK51" i="3"/>
  <c r="Z51" i="3"/>
  <c r="F51" i="3"/>
  <c r="AK50" i="3"/>
  <c r="Z50" i="3"/>
  <c r="F50" i="3"/>
  <c r="AK49" i="3"/>
  <c r="Z49" i="3"/>
  <c r="F49" i="3"/>
  <c r="AK48" i="3"/>
  <c r="Z48" i="3"/>
  <c r="F48" i="3"/>
  <c r="AK47" i="3"/>
  <c r="Z47" i="3"/>
  <c r="F47" i="3"/>
  <c r="AK46" i="3"/>
  <c r="Z46" i="3"/>
  <c r="F46" i="3"/>
  <c r="AK45" i="3"/>
  <c r="Z45" i="3"/>
  <c r="F45" i="3"/>
  <c r="AK44" i="3"/>
  <c r="Z44" i="3"/>
  <c r="F44" i="3"/>
  <c r="AK43" i="3"/>
  <c r="Z43" i="3"/>
  <c r="F43" i="3"/>
  <c r="AK42" i="3"/>
  <c r="Z42" i="3"/>
  <c r="F42" i="3"/>
  <c r="AK41" i="3"/>
  <c r="F41" i="3"/>
  <c r="AK40" i="3"/>
  <c r="Z40" i="3"/>
  <c r="F40" i="3"/>
  <c r="AK39" i="3"/>
  <c r="Z39" i="3"/>
  <c r="F39" i="3"/>
  <c r="AK38" i="3"/>
  <c r="Z38" i="3"/>
  <c r="F38" i="3"/>
  <c r="AK37" i="3"/>
  <c r="Z37" i="3"/>
  <c r="F37" i="3"/>
  <c r="AK36" i="3"/>
  <c r="Z36" i="3"/>
  <c r="F36" i="3"/>
  <c r="AK35" i="3"/>
  <c r="Z35" i="3"/>
  <c r="F35" i="3"/>
  <c r="AK34" i="3"/>
  <c r="Z34" i="3"/>
  <c r="F34" i="3"/>
  <c r="AK33" i="3"/>
  <c r="Z33" i="3"/>
  <c r="F33" i="3"/>
  <c r="AK32" i="3"/>
  <c r="Z32" i="3"/>
  <c r="F32" i="3"/>
  <c r="AK31" i="3"/>
  <c r="Z31" i="3"/>
  <c r="F31" i="3"/>
  <c r="AK30" i="3"/>
  <c r="Z30" i="3"/>
  <c r="F30" i="3"/>
  <c r="AK29" i="3"/>
  <c r="Z29" i="3"/>
  <c r="F29" i="3"/>
  <c r="AK28" i="3"/>
  <c r="Z28" i="3"/>
  <c r="F28" i="3"/>
  <c r="AK27" i="3"/>
  <c r="Z27" i="3"/>
  <c r="F27" i="3"/>
  <c r="AK26" i="3"/>
  <c r="Z26" i="3"/>
  <c r="F26" i="3"/>
  <c r="AK25" i="3"/>
  <c r="Z25" i="3"/>
  <c r="F25" i="3"/>
  <c r="AK24" i="3"/>
  <c r="Z24" i="3"/>
  <c r="F24" i="3"/>
  <c r="AK23" i="3"/>
  <c r="Z23" i="3"/>
  <c r="F23" i="3"/>
  <c r="AK22" i="3"/>
  <c r="Z22" i="3"/>
  <c r="F22" i="3"/>
  <c r="AK21" i="3"/>
  <c r="Z21" i="3"/>
  <c r="F21" i="3"/>
  <c r="AK20" i="3"/>
  <c r="Z20" i="3"/>
  <c r="F20" i="3"/>
  <c r="AK19" i="3"/>
  <c r="Z19" i="3"/>
  <c r="F19" i="3"/>
  <c r="AK18" i="3"/>
  <c r="Z18" i="3"/>
  <c r="F18" i="3"/>
  <c r="AK17" i="3"/>
  <c r="Z17" i="3"/>
  <c r="F17" i="3"/>
  <c r="AK16" i="3"/>
  <c r="Z16" i="3"/>
  <c r="F16" i="3"/>
  <c r="AK15" i="3"/>
  <c r="Z15" i="3"/>
  <c r="F15" i="3"/>
  <c r="AK14" i="3"/>
  <c r="Z14" i="3"/>
  <c r="F14" i="3"/>
  <c r="AK13" i="3"/>
  <c r="Z13" i="3"/>
  <c r="F13" i="3"/>
  <c r="AK12" i="3"/>
  <c r="Z12" i="3"/>
  <c r="F12" i="3"/>
  <c r="AK11" i="3"/>
  <c r="Z11" i="3"/>
  <c r="F11" i="3"/>
  <c r="AK10" i="3"/>
  <c r="Z10" i="3"/>
  <c r="F10" i="3"/>
  <c r="AK9" i="3"/>
  <c r="Z9" i="3"/>
  <c r="F9" i="3"/>
  <c r="AK8" i="3"/>
  <c r="Z8" i="3"/>
  <c r="F8" i="3"/>
  <c r="AK7" i="3"/>
  <c r="Z7" i="3"/>
  <c r="F7" i="3"/>
  <c r="AK6" i="3"/>
  <c r="Z6" i="3"/>
  <c r="F6" i="3"/>
  <c r="AK5" i="3"/>
  <c r="Z5" i="3"/>
  <c r="F5" i="3"/>
  <c r="AK4" i="3"/>
  <c r="Z4" i="3"/>
  <c r="F4" i="3"/>
  <c r="AK3" i="3"/>
  <c r="AK240" i="3" s="1"/>
  <c r="Z3" i="3"/>
  <c r="Z243" i="3" s="1"/>
  <c r="F3" i="3"/>
  <c r="F240" i="3" s="1"/>
  <c r="AM235" i="1"/>
  <c r="AE235" i="1"/>
  <c r="AM234" i="1"/>
  <c r="AE234" i="1"/>
  <c r="AE233" i="1"/>
  <c r="AM232" i="1"/>
  <c r="AE232" i="1"/>
  <c r="AM231" i="1"/>
  <c r="AE231" i="1"/>
  <c r="AM230" i="1"/>
  <c r="AE230" i="1"/>
  <c r="AM229" i="1"/>
  <c r="AE229" i="1"/>
  <c r="AM228" i="1"/>
  <c r="AE228" i="1"/>
  <c r="AM227" i="1"/>
  <c r="AE227" i="1"/>
  <c r="AM226" i="1"/>
  <c r="AE226" i="1"/>
  <c r="AM225" i="1"/>
  <c r="AE225" i="1"/>
  <c r="AM224" i="1"/>
  <c r="AE224" i="1"/>
  <c r="AM223" i="1"/>
  <c r="AE223" i="1"/>
  <c r="AM222" i="1"/>
  <c r="AE222" i="1"/>
  <c r="AM221" i="1"/>
  <c r="AE221" i="1"/>
  <c r="AM220" i="1"/>
  <c r="AE220" i="1"/>
  <c r="AM219" i="1"/>
  <c r="AE219" i="1"/>
  <c r="AM218" i="1"/>
  <c r="AE218" i="1"/>
  <c r="AM217" i="1"/>
  <c r="AE217" i="1"/>
  <c r="AM216" i="1"/>
  <c r="AE216" i="1"/>
  <c r="AM215" i="1"/>
  <c r="AE215" i="1"/>
  <c r="AM214" i="1"/>
  <c r="AE214" i="1"/>
  <c r="AM213" i="1"/>
  <c r="AE213" i="1"/>
  <c r="AM212" i="1"/>
  <c r="AE212" i="1"/>
  <c r="AM211" i="1"/>
  <c r="AE211" i="1"/>
  <c r="AM210" i="1"/>
  <c r="AE210" i="1"/>
  <c r="AM209" i="1"/>
  <c r="AE209" i="1"/>
  <c r="AM208" i="1"/>
  <c r="AE208" i="1"/>
  <c r="AM207" i="1"/>
  <c r="AE207" i="1"/>
  <c r="AM206" i="1"/>
  <c r="AE206" i="1"/>
  <c r="AM205" i="1"/>
  <c r="AE205" i="1"/>
  <c r="AM204" i="1"/>
  <c r="AE204" i="1"/>
  <c r="AM203" i="1"/>
  <c r="AE203" i="1"/>
  <c r="AM202" i="1"/>
  <c r="AE202" i="1"/>
  <c r="AM201" i="1"/>
  <c r="AE201" i="1"/>
  <c r="AM200" i="1"/>
  <c r="AE200" i="1"/>
  <c r="AM199" i="1"/>
  <c r="AE199" i="1"/>
  <c r="AM198" i="1"/>
  <c r="AE198" i="1"/>
  <c r="AM197" i="1"/>
  <c r="AE197" i="1"/>
  <c r="AM196" i="1"/>
  <c r="AE196" i="1"/>
  <c r="AM195" i="1"/>
  <c r="AE195" i="1"/>
  <c r="AM194" i="1"/>
  <c r="AE194" i="1"/>
  <c r="AM193" i="1"/>
  <c r="AE193" i="1"/>
  <c r="AM192" i="1"/>
  <c r="AE192" i="1"/>
  <c r="AM191" i="1"/>
  <c r="AE191" i="1"/>
  <c r="AM190" i="1"/>
  <c r="AE190" i="1"/>
  <c r="AM189" i="1"/>
  <c r="AE189" i="1"/>
  <c r="AM188" i="1"/>
  <c r="AE188" i="1"/>
  <c r="AM187" i="1"/>
  <c r="AE187" i="1"/>
  <c r="AM186" i="1"/>
  <c r="AE186" i="1"/>
  <c r="AM185" i="1"/>
  <c r="AE185" i="1"/>
  <c r="AM184" i="1"/>
  <c r="AE184" i="1"/>
  <c r="AM183" i="1"/>
  <c r="AE183" i="1"/>
  <c r="AM182" i="1"/>
  <c r="AE182" i="1"/>
  <c r="AM181" i="1"/>
  <c r="AE181" i="1"/>
  <c r="AM180" i="1"/>
  <c r="AE180" i="1"/>
  <c r="AM179" i="1"/>
  <c r="AE179" i="1"/>
  <c r="AM178" i="1"/>
  <c r="AE178" i="1"/>
  <c r="AM177" i="1"/>
  <c r="AE177" i="1"/>
  <c r="AM176" i="1"/>
  <c r="AE176" i="1"/>
  <c r="AM175" i="1"/>
  <c r="AE175" i="1"/>
  <c r="AM174" i="1"/>
  <c r="AE174" i="1"/>
  <c r="AM173" i="1"/>
  <c r="AE173" i="1"/>
  <c r="AM172" i="1"/>
  <c r="AE172" i="1"/>
  <c r="AM171" i="1"/>
  <c r="AE171" i="1"/>
  <c r="AM170" i="1"/>
  <c r="AE170" i="1"/>
  <c r="AM169" i="1"/>
  <c r="AE169" i="1"/>
  <c r="AM168" i="1"/>
  <c r="AE168" i="1"/>
  <c r="AM167" i="1"/>
  <c r="AE167" i="1"/>
  <c r="AM166" i="1"/>
  <c r="AE166" i="1"/>
  <c r="AM165" i="1"/>
  <c r="AE165" i="1"/>
  <c r="AM164" i="1"/>
  <c r="AE164" i="1"/>
  <c r="AM163" i="1"/>
  <c r="AE163" i="1"/>
  <c r="AM162" i="1"/>
  <c r="AE162" i="1"/>
  <c r="AM161" i="1"/>
  <c r="AE161" i="1"/>
  <c r="AM160" i="1"/>
  <c r="AE160" i="1"/>
  <c r="AM159" i="1"/>
  <c r="AE159" i="1"/>
  <c r="AM158" i="1"/>
  <c r="AE158" i="1"/>
  <c r="AM157" i="1"/>
  <c r="AE157" i="1"/>
  <c r="AM156" i="1"/>
  <c r="AE156" i="1"/>
  <c r="AM155" i="1"/>
  <c r="AE155" i="1"/>
  <c r="AM154" i="1"/>
  <c r="AE154" i="1"/>
  <c r="AM153" i="1"/>
  <c r="AE153" i="1"/>
  <c r="AM152" i="1"/>
  <c r="AE152" i="1"/>
  <c r="AM151" i="1"/>
  <c r="AE151" i="1"/>
  <c r="AM150" i="1"/>
  <c r="AE150" i="1"/>
  <c r="AM149" i="1"/>
  <c r="AE149" i="1"/>
  <c r="AM148" i="1"/>
  <c r="AE148" i="1"/>
  <c r="AM147" i="1"/>
  <c r="AE147" i="1"/>
  <c r="AM146" i="1"/>
  <c r="AE146" i="1"/>
  <c r="AM145" i="1"/>
  <c r="AE145" i="1"/>
  <c r="AM144" i="1"/>
  <c r="AE144" i="1"/>
  <c r="AM143" i="1"/>
  <c r="AE143" i="1"/>
  <c r="AM142" i="1"/>
  <c r="AE142" i="1"/>
  <c r="AM141" i="1"/>
  <c r="AE141" i="1"/>
  <c r="AM140" i="1"/>
  <c r="AE140" i="1"/>
  <c r="AM139" i="1"/>
  <c r="AE139" i="1"/>
  <c r="AM138" i="1"/>
  <c r="AE138" i="1"/>
  <c r="AM137" i="1"/>
  <c r="AE137" i="1"/>
  <c r="AM136" i="1"/>
  <c r="AE136" i="1"/>
  <c r="AM135" i="1"/>
  <c r="AE135" i="1"/>
  <c r="AM134" i="1"/>
  <c r="AE134" i="1"/>
  <c r="AM133" i="1"/>
  <c r="AE133" i="1"/>
  <c r="AM132" i="1"/>
  <c r="AE132" i="1"/>
  <c r="AM131" i="1"/>
  <c r="AE131" i="1"/>
  <c r="AM130" i="1"/>
  <c r="AE130" i="1"/>
  <c r="AM129" i="1"/>
  <c r="AE129" i="1"/>
  <c r="AM128" i="1"/>
  <c r="AE128" i="1"/>
  <c r="AM127" i="1"/>
  <c r="AE127" i="1"/>
  <c r="AM126" i="1"/>
  <c r="AE126" i="1"/>
  <c r="AM125" i="1"/>
  <c r="AE125" i="1"/>
  <c r="AM124" i="1"/>
  <c r="AE124" i="1"/>
  <c r="AM123" i="1"/>
  <c r="AE123" i="1"/>
  <c r="AM122" i="1"/>
  <c r="AE122" i="1"/>
  <c r="AM121" i="1"/>
  <c r="AE121" i="1"/>
  <c r="AM120" i="1"/>
  <c r="AE120" i="1"/>
  <c r="AM119" i="1"/>
  <c r="AE119" i="1"/>
  <c r="AM118" i="1"/>
  <c r="AE118" i="1"/>
  <c r="AM117" i="1"/>
  <c r="AE117" i="1"/>
  <c r="AM116" i="1"/>
  <c r="AE116" i="1"/>
  <c r="AM115" i="1"/>
  <c r="AE115" i="1"/>
  <c r="AM114" i="1"/>
  <c r="AE114" i="1"/>
  <c r="AM113" i="1"/>
  <c r="AE113" i="1"/>
  <c r="AM112" i="1"/>
  <c r="AE112" i="1"/>
  <c r="AM111" i="1"/>
  <c r="AE111" i="1"/>
  <c r="AM110" i="1"/>
  <c r="AE110" i="1"/>
  <c r="AM109" i="1"/>
  <c r="AE109" i="1"/>
  <c r="AM108" i="1"/>
  <c r="AE108" i="1"/>
  <c r="AM107" i="1"/>
  <c r="AE107" i="1"/>
  <c r="AM106" i="1"/>
  <c r="AE106" i="1"/>
  <c r="AM105" i="1"/>
  <c r="AE105" i="1"/>
  <c r="AM104" i="1"/>
  <c r="AE104" i="1"/>
  <c r="AM103" i="1"/>
  <c r="AE103" i="1"/>
  <c r="AM102" i="1"/>
  <c r="AE102" i="1"/>
  <c r="AM101" i="1"/>
  <c r="AE101" i="1"/>
  <c r="AM100" i="1"/>
  <c r="AE100" i="1"/>
  <c r="AM99" i="1"/>
  <c r="AE99" i="1"/>
  <c r="AM98" i="1"/>
  <c r="AE98" i="1"/>
  <c r="AM97" i="1"/>
  <c r="AE97" i="1"/>
  <c r="AM96" i="1"/>
  <c r="AE96" i="1"/>
  <c r="AM95" i="1"/>
  <c r="AE95" i="1"/>
  <c r="AM94" i="1"/>
  <c r="AE94" i="1"/>
  <c r="AM93" i="1"/>
  <c r="AE93" i="1"/>
  <c r="AM92" i="1"/>
  <c r="AE92" i="1"/>
  <c r="AM91" i="1"/>
  <c r="AE91" i="1"/>
  <c r="AM90" i="1"/>
  <c r="AE90" i="1"/>
  <c r="AM89" i="1"/>
  <c r="AE89" i="1"/>
  <c r="AM88" i="1"/>
  <c r="AE88" i="1"/>
  <c r="AM87" i="1"/>
  <c r="AE87" i="1"/>
  <c r="AM86" i="1"/>
  <c r="AE86" i="1"/>
  <c r="AM85" i="1"/>
  <c r="AE85" i="1"/>
  <c r="AM84" i="1"/>
  <c r="AE84" i="1"/>
  <c r="AM83" i="1"/>
  <c r="AE83" i="1"/>
  <c r="AM82" i="1"/>
  <c r="AE82" i="1"/>
  <c r="AM81" i="1"/>
  <c r="AE81" i="1"/>
  <c r="AM80" i="1"/>
  <c r="AE80" i="1"/>
  <c r="AM79" i="1"/>
  <c r="AE79" i="1"/>
  <c r="AM78" i="1"/>
  <c r="AE78" i="1"/>
  <c r="AM77" i="1"/>
  <c r="AE77" i="1"/>
  <c r="AM76" i="1"/>
  <c r="AE76" i="1"/>
  <c r="AM75" i="1"/>
  <c r="AE75" i="1"/>
  <c r="AM74" i="1"/>
  <c r="AE74" i="1"/>
  <c r="AM73" i="1"/>
  <c r="AE73" i="1"/>
  <c r="AM72" i="1"/>
  <c r="AE72" i="1"/>
  <c r="AM71" i="1"/>
  <c r="AE71" i="1"/>
  <c r="AM70" i="1"/>
  <c r="AE70" i="1"/>
  <c r="AM69" i="1"/>
  <c r="AE69" i="1"/>
  <c r="AM68" i="1"/>
  <c r="AE68" i="1"/>
  <c r="AM67" i="1"/>
  <c r="AE67" i="1"/>
  <c r="AM66" i="1"/>
  <c r="AE66" i="1"/>
  <c r="AM65" i="1"/>
  <c r="AE65" i="1"/>
  <c r="AM64" i="1"/>
  <c r="AE64" i="1"/>
  <c r="AM63" i="1"/>
  <c r="AE63" i="1"/>
  <c r="AM62" i="1"/>
  <c r="AE62" i="1"/>
  <c r="AM61" i="1"/>
  <c r="AE61" i="1"/>
  <c r="AM60" i="1"/>
  <c r="AE60" i="1"/>
  <c r="AM59" i="1"/>
  <c r="AE59" i="1"/>
  <c r="AM58" i="1"/>
  <c r="AE58" i="1"/>
  <c r="AM57" i="1"/>
  <c r="AE57" i="1"/>
  <c r="AM56" i="1"/>
  <c r="AE56" i="1"/>
  <c r="AM55" i="1"/>
  <c r="AE55" i="1"/>
  <c r="AM54" i="1"/>
  <c r="AE54" i="1"/>
  <c r="AM53" i="1"/>
  <c r="AE53" i="1"/>
  <c r="AM52" i="1"/>
  <c r="AE52" i="1"/>
  <c r="AM51" i="1"/>
  <c r="AE51" i="1"/>
  <c r="AM50" i="1"/>
  <c r="AE50" i="1"/>
  <c r="AM49" i="1"/>
  <c r="AE49" i="1"/>
  <c r="AM48" i="1"/>
  <c r="AE48" i="1"/>
  <c r="AM47" i="1"/>
  <c r="AE47" i="1"/>
  <c r="AM46" i="1"/>
  <c r="AE46" i="1"/>
  <c r="AM45" i="1"/>
  <c r="AE45" i="1"/>
  <c r="AM44" i="1"/>
  <c r="AE44" i="1"/>
  <c r="AM43" i="1"/>
  <c r="AE43" i="1"/>
  <c r="AM42" i="1"/>
  <c r="AE42" i="1"/>
  <c r="AM41" i="1"/>
  <c r="AM40" i="1"/>
  <c r="AE40" i="1"/>
  <c r="AM39" i="1"/>
  <c r="AE39" i="1"/>
  <c r="AM38" i="1"/>
  <c r="AE38" i="1"/>
  <c r="AM37" i="1"/>
  <c r="AE37" i="1"/>
  <c r="AM36" i="1"/>
  <c r="AE36" i="1"/>
  <c r="AM35" i="1"/>
  <c r="AE35" i="1"/>
  <c r="AM34" i="1"/>
  <c r="AE34" i="1"/>
  <c r="AM33" i="1"/>
  <c r="AE33" i="1"/>
  <c r="AM32" i="1"/>
  <c r="AE32" i="1"/>
  <c r="AM31" i="1"/>
  <c r="AE31" i="1"/>
  <c r="AM30" i="1"/>
  <c r="AE30" i="1"/>
  <c r="AM29" i="1"/>
  <c r="AE29" i="1"/>
  <c r="AM28" i="1"/>
  <c r="AE28" i="1"/>
  <c r="AM27" i="1"/>
  <c r="AE27" i="1"/>
  <c r="AM26" i="1"/>
  <c r="AE26" i="1"/>
  <c r="AM25" i="1"/>
  <c r="AE25" i="1"/>
  <c r="AM24" i="1"/>
  <c r="AE24" i="1"/>
  <c r="AM23" i="1"/>
  <c r="AE23" i="1"/>
  <c r="AM22" i="1"/>
  <c r="AE22" i="1"/>
  <c r="AM21" i="1"/>
  <c r="AE21" i="1"/>
  <c r="AM20" i="1"/>
  <c r="AE20" i="1"/>
  <c r="AM19" i="1"/>
  <c r="AE19" i="1"/>
  <c r="AM18" i="1"/>
  <c r="AE18" i="1"/>
  <c r="AM17" i="1"/>
  <c r="AE17" i="1"/>
  <c r="AM16" i="1"/>
  <c r="AE16" i="1"/>
  <c r="AM15" i="1"/>
  <c r="AE15" i="1"/>
  <c r="AM14" i="1"/>
  <c r="AE14" i="1"/>
  <c r="AM13" i="1"/>
  <c r="AE13" i="1"/>
  <c r="AM12" i="1"/>
  <c r="AE12" i="1"/>
  <c r="AM11" i="1"/>
  <c r="AE11" i="1"/>
  <c r="AM10" i="1"/>
  <c r="AE10" i="1"/>
  <c r="AM9" i="1"/>
  <c r="AE9" i="1"/>
  <c r="AM8" i="1"/>
  <c r="AE8" i="1"/>
  <c r="AM7" i="1"/>
  <c r="AE7" i="1"/>
  <c r="AM6" i="1"/>
  <c r="AE6" i="1"/>
  <c r="AM5" i="1"/>
  <c r="AE5" i="1"/>
  <c r="AM4" i="1"/>
  <c r="AE4" i="1"/>
  <c r="AM3" i="1"/>
  <c r="AE3" i="1"/>
  <c r="F3" i="1"/>
  <c r="AK241" i="3" l="1"/>
  <c r="Z244" i="3"/>
  <c r="Z239" i="3"/>
  <c r="F241" i="3"/>
  <c r="AK242" i="3"/>
  <c r="Z245" i="3"/>
  <c r="AK243" i="3"/>
  <c r="Z246" i="3"/>
  <c r="Z240" i="3"/>
  <c r="AK244" i="3"/>
  <c r="AK239" i="3"/>
  <c r="AK245" i="3"/>
  <c r="F239" i="3"/>
  <c r="Z241" i="3"/>
  <c r="AK246" i="3"/>
  <c r="Z24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000-000001000000}">
      <text>
        <r>
          <rPr>
            <sz val="11"/>
            <color rgb="FF000000"/>
            <rFont val="Calibri"/>
          </rPr>
          <t>======
ID#AAAAL-w1uT0
tc={11D17234-FF41-4D53-B82C-9D23EC0574E8}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 Qualidade do vídeo comprometida.</t>
        </r>
      </text>
    </comment>
    <comment ref="AQ9" authorId="0" shapeId="0" xr:uid="{00000000-0006-0000-0000-000002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Paciente intubado e extubado anteriormente no serviço de origem</t>
        </r>
      </text>
    </comment>
    <comment ref="B11" authorId="0" shapeId="0" xr:uid="{00000000-0006-0000-0000-000003000000}">
      <text>
        <r>
          <rPr>
            <sz val="11"/>
            <color rgb="FF000000"/>
            <rFont val="Calibri"/>
          </rPr>
          <t>======
ID#AAAAL-w1uQo
tc={F7C83B54-4F04-4C30-AC48-57FA3AC049E3}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t>
        </r>
      </text>
    </comment>
    <comment ref="B13" authorId="0" shapeId="0" xr:uid="{00000000-0006-0000-0000-000004000000}">
      <text>
        <r>
          <rPr>
            <sz val="11"/>
            <color rgb="FF000000"/>
            <rFont val="Calibri"/>
          </rPr>
          <t>======
ID#AAAAL-w1uSM
tc={70C1BBC0-0932-4634-93E4-C06DC4668E04}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15" authorId="0" shapeId="0" xr:uid="{00000000-0006-0000-0000-000005000000}">
      <text>
        <r>
          <rPr>
            <sz val="11"/>
            <color rgb="FF000000"/>
            <rFont val="Calibri"/>
          </rPr>
          <t>======
ID#AAAAL-w1uS4
tc={A83E0073-6FD9-4FBB-A363-4D78628FDA20}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AQ15" authorId="0" shapeId="0" xr:uid="{00000000-0006-0000-0000-000006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Debati com o Geber, e meu entendimento é de que esse paciente pode ser incluído, pois apresentou IGG positivo, CT e sintomas</t>
        </r>
      </text>
    </comment>
    <comment ref="B17" authorId="0" shapeId="0" xr:uid="{00000000-0006-0000-0000-000007000000}">
      <text>
        <r>
          <rPr>
            <sz val="11"/>
            <color rgb="FF000000"/>
            <rFont val="Calibri"/>
          </rPr>
          <t>======
ID#AAAAL-w1uTo
tc={5D040B76-34B5-4A91-9E99-715837780E09}    (2020-08-27 20:38:22)
[Comentário encadeado]
Sua versão do Excel permite que você leia este comentário encadeado, no entanto, as edições serão removidas se o arquivo for aberto em uma versão mais recente do Excel. Saiba mais: https://go.microsoft.com/fwlink/?linkid=870924
Comentário:
    Verificar valor do shear. Pós-oclusão a imagem do fluxo ficou "espelhada". IMT não foi possível rodar.</t>
        </r>
      </text>
    </comment>
    <comment ref="AQ18" authorId="0" shapeId="0" xr:uid="{00000000-0006-0000-0000-000008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Paciente não internou</t>
        </r>
      </text>
    </comment>
    <comment ref="B21" authorId="0" shapeId="0" xr:uid="{00000000-0006-0000-0000-000009000000}">
      <text>
        <r>
          <rPr>
            <sz val="11"/>
            <color rgb="FF000000"/>
            <rFont val="Calibri"/>
          </rPr>
          <t>======
ID#AAAAL-w1uQg
tc={4C2FDF23-EDE1-4817-A85E-0F91DA60EDFF}    (2020-08-27 20:38:22)
[Comentário encadeado]
Sua versão do Excel permite que você leia este comentário encadeado, no entanto, as edições serão removidas se o arquivo for aberto em uma versão mais recente do Excel. Saiba mais: https://go.microsoft.com/fwlink/?linkid=870924
Comentário:
    Imagem do fluxo quase não aparece. FMD não correspondeu após ao maior pico do shear.</t>
        </r>
      </text>
    </comment>
    <comment ref="B22" authorId="0" shapeId="0" xr:uid="{00000000-0006-0000-0000-00000A000000}">
      <text>
        <r>
          <rPr>
            <sz val="11"/>
            <color rgb="FF000000"/>
            <rFont val="Calibri"/>
          </rPr>
          <t>======
ID#AAAAL-w1uTM
tc={B3501BBE-7062-4612-B261-1328D7B4BB28}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23" authorId="0" shapeId="0" xr:uid="{00000000-0006-0000-0000-00000B000000}">
      <text>
        <r>
          <rPr>
            <sz val="11"/>
            <color rgb="FF000000"/>
            <rFont val="Calibri"/>
          </rPr>
          <t>======
ID#AAAAL-w1uUk
tc={70608B99-E799-424E-8B4C-CC0894EE816C}    (2020-08-27 20:38:22)
[Comentário encadeado]
Sua versão do Excel permite que você leia este comentário encadeado, no entanto, as edições serão removidas se o arquivo for aberto em uma versão mais recente do Excel. Saiba mais: https://go.microsoft.com/fwlink/?linkid=870924
Comentário:
    Curva do shear pós-oclusão estranha. Imagem do fluxo não aparece. Valores identicos.</t>
        </r>
      </text>
    </comment>
    <comment ref="B25" authorId="0" shapeId="0" xr:uid="{00000000-0006-0000-0000-00000C000000}">
      <text>
        <r>
          <rPr>
            <sz val="11"/>
            <color rgb="FF000000"/>
            <rFont val="Calibri"/>
          </rPr>
          <t>======
ID#AAAAL-w1uQw
tc={8908B471-4304-4F34-8291-6BE1DCCBDF95}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27" authorId="0" shapeId="0" xr:uid="{00000000-0006-0000-0000-00000D000000}">
      <text>
        <r>
          <rPr>
            <sz val="11"/>
            <color rgb="FF000000"/>
            <rFont val="Calibri"/>
          </rPr>
          <t>======
ID#AAAAL-w1uR8
tc={C72464A1-FF50-4F49-8CEE-B41053D6A8D7}    (2020-08-27 20:38:22)
[Comentário encadeado]
Sua versão do Excel permite que você leia este comentário encadeado, no entanto, as edições serão removidas se o arquivo for aberto em uma versão mais recente do Excel. Saiba mais: https://go.microsoft.com/fwlink/?linkid=870924
Comentário:
    FMD vídeo ruim. Considerar apenas o basal. Perde a arteria muitas vezes pós_oclusãocomprometendo a medida.</t>
        </r>
      </text>
    </comment>
    <comment ref="B29" authorId="0" shapeId="0" xr:uid="{00000000-0006-0000-0000-00000E000000}">
      <text>
        <r>
          <rPr>
            <sz val="11"/>
            <color rgb="FF000000"/>
            <rFont val="Calibri"/>
          </rPr>
          <t>======
ID#AAAAL-w1uTQ
tc={F60F2B47-B5BC-4AEB-825A-20D5E13B86ED}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ruim, tanto no basal quanto na rec. Sugiro pegar somente o dado basal. Valor de FMD muito alto.</t>
        </r>
      </text>
    </comment>
    <comment ref="B30" authorId="0" shapeId="0" xr:uid="{00000000-0006-0000-0000-00000F000000}">
      <text>
        <r>
          <rPr>
            <sz val="11"/>
            <color rgb="FF000000"/>
            <rFont val="Calibri"/>
          </rPr>
          <t>======
ID#AAAAL-w1uUI
tc={119F4F5E-7B03-461A-8ECD-1DFF307365BE}    (2020-08-27 20:38:22)
[Comentário encadeado]
Sua versão do Excel permite que você leia este comentário encadeado, no entanto, as edições serão removidas se o arquivo for aberto em uma versão mais recente do Excel. Saiba mais: https://go.microsoft.com/fwlink/?linkid=870924
Comentário:
    Muitos cortes no basal devido a qualidade do vídeo. 
Não tem vídeo de IMT.</t>
        </r>
      </text>
    </comment>
    <comment ref="B31" authorId="0" shapeId="0" xr:uid="{00000000-0006-0000-0000-000010000000}">
      <text>
        <r>
          <rPr>
            <sz val="11"/>
            <color rgb="FF000000"/>
            <rFont val="Calibri"/>
          </rPr>
          <t>======
ID#AAAAL-w1uUA
tc={71B7DDF2-780A-4A50-8DE4-61BBF8D3AE92}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comprometido tanto no basal qnto no rec. FMD valor muito alto. Vídeo com muitos cortes.
Imagem do fluxo invertida até os 22segundos do baseline.</t>
        </r>
      </text>
    </comment>
    <comment ref="B32" authorId="0" shapeId="0" xr:uid="{00000000-0006-0000-0000-000011000000}">
      <text>
        <r>
          <rPr>
            <sz val="11"/>
            <color rgb="FF000000"/>
            <rFont val="Calibri"/>
          </rPr>
          <t>======
ID#AAAAL-w1uRo
tc={A2EE7320-54E9-4515-B9A8-97DEFF4337D4}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Considerar apenas o basal. Perdeu a imagem durante todo o período de análise até os 07:59 min, não sendo possível calcular a FMD.</t>
        </r>
      </text>
    </comment>
    <comment ref="B33" authorId="0" shapeId="0" xr:uid="{00000000-0006-0000-0000-000012000000}">
      <text>
        <r>
          <rPr>
            <sz val="11"/>
            <color rgb="FF000000"/>
            <rFont val="Calibri"/>
          </rPr>
          <t>======
ID#AAAAL-w1uUU
tc={15C68E20-BFFC-4A0B-8508-CC8DCDBFD51C}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35" authorId="0" shapeId="0" xr:uid="{00000000-0006-0000-0000-000013000000}">
      <text>
        <r>
          <rPr>
            <sz val="11"/>
            <color rgb="FF000000"/>
            <rFont val="Calibri"/>
          </rPr>
          <t>======
ID#AAAAL-w1uSg
tc={E476CBD1-CB64-4261-943F-D9A11CFA8787}    (2020-08-27 20:38:22)
[Comentário encadeado]
Sua versão do Excel permite que você leia este comentário encadeado, no entanto, as edições serão removidas se o arquivo for aberto em uma versão mais recente do Excel. Saiba mais: https://go.microsoft.com/fwlink/?linkid=870924
Comentário:
    Sugiro conisederar apenas o basal. Vídeo bom no repouso, mas pós oculsão ficou muito ruim, perdeu a artéria várias vezes, vários cortes..apenas 1min e 28s de rec.</t>
        </r>
      </text>
    </comment>
    <comment ref="B37" authorId="0" shapeId="0" xr:uid="{00000000-0006-0000-0000-000014000000}">
      <text>
        <r>
          <rPr>
            <sz val="11"/>
            <color rgb="FF000000"/>
            <rFont val="Calibri"/>
          </rPr>
          <t>======
ID#AAAAL-w1uUE
tc={D5D5E0B0-2B85-4F1E-94C5-54E3415196CB}    (2020-08-27 20:38:22)
[Comentário encadeado]
Sua versão do Excel permite que você leia este comentário encadeado, no entanto, as edições serão removidas se o arquivo for aberto em uma versão mais recente do Excel. Saiba mais: https://go.microsoft.com/fwlink/?linkid=870924
Comentário:
    FMD considerar apenas o basal. Pós-oclusão perde a arteria e foi preciso mover muito o ROI e  muitos cortes no vídeo</t>
        </r>
      </text>
    </comment>
    <comment ref="B39" authorId="0" shapeId="0" xr:uid="{00000000-0006-0000-0000-000015000000}">
      <text>
        <r>
          <rPr>
            <sz val="11"/>
            <color rgb="FF000000"/>
            <rFont val="Calibri"/>
          </rPr>
          <t>======
ID#AAAAL-w1uT8
tc={2A769B24-9E7E-404E-B032-07A760DDAEA1}    (2020-08-27 20:38:22)
[Comentário encadeado]
Sua versão do Excel permite que você leia este comentário encadeado, no entanto, as edições serão removidas se o arquivo for aberto em uma versão mais recente do Excel. Saiba mais: https://go.microsoft.com/fwlink/?linkid=870924
Comentário:
    basal teve corte a partir dos 36 seg (perdeu a arteria). Não tem FMDr, - muitos cortes, não foi possível calcular. Perdeu a artéria/qualidade ruim.</t>
        </r>
      </text>
    </comment>
    <comment ref="B41" authorId="0" shapeId="0" xr:uid="{00000000-0006-0000-0000-000016000000}">
      <text>
        <r>
          <rPr>
            <sz val="11"/>
            <color rgb="FF000000"/>
            <rFont val="Calibri"/>
          </rPr>
          <t>======
ID#AAAAL-w1uSk
tc={E422EA2B-DA2E-4922-A76E-AE58315444B6}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BRAQ qualidade ruim, vários cortes basal e pós-oclusao.
Responder:
    IMT - vídeo muito ruim, pequena parte da carótida aparecendo e qualidade ruim.</t>
        </r>
      </text>
    </comment>
    <comment ref="B42" authorId="0" shapeId="0" xr:uid="{00000000-0006-0000-0000-000017000000}">
      <text>
        <r>
          <rPr>
            <sz val="11"/>
            <color rgb="FF000000"/>
            <rFont val="Calibri"/>
          </rPr>
          <t>======
ID#AAAAL-w1uRI
tc={172307BF-8B5E-401D-9BA3-07C09D30385A}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tempo total de 08:41, liberou manguito aos 06:19. Rodar IMT, aguradando PA</t>
        </r>
      </text>
    </comment>
    <comment ref="B45" authorId="0" shapeId="0" xr:uid="{00000000-0006-0000-0000-000018000000}">
      <text>
        <r>
          <rPr>
            <sz val="11"/>
            <color rgb="FF000000"/>
            <rFont val="Calibri"/>
          </rPr>
          <t>======
ID#AAAAL-w1uTc
tc={80D4EF76-5B40-40E4-BDB1-A0B60DFF06F8}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Os corte pós-oculsao impossibilitou calcular a FMDr</t>
        </r>
      </text>
    </comment>
    <comment ref="B46" authorId="0" shapeId="0" xr:uid="{00000000-0006-0000-0000-000019000000}">
      <text>
        <r>
          <rPr>
            <sz val="11"/>
            <color rgb="FF000000"/>
            <rFont val="Calibri"/>
          </rPr>
          <t>======
ID#AAAAL-w1uTg
tc={F5795C48-010D-46AA-9978-DC491713FE33}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IMT ruim. O software não detectou. Valor muito baixo.</t>
        </r>
      </text>
    </comment>
    <comment ref="B51" authorId="0" shapeId="0" xr:uid="{00000000-0006-0000-0000-00001A000000}">
      <text>
        <r>
          <rPr>
            <sz val="11"/>
            <color rgb="FF000000"/>
            <rFont val="Calibri"/>
          </rPr>
          <t>======
ID#AAAAL-w1uRM
tc={F3C3EC4B-92D8-40F5-BA45-613080A57C97}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no rep e pós-oclusão.</t>
        </r>
      </text>
    </comment>
    <comment ref="B52" authorId="0" shapeId="0" xr:uid="{00000000-0006-0000-0000-00001B000000}">
      <text>
        <r>
          <rPr>
            <sz val="11"/>
            <color rgb="FF000000"/>
            <rFont val="Calibri"/>
          </rPr>
          <t>======
ID#AAAAL-w1uRc
tc={C8DA698C-D340-4D82-8E05-AC6F48AF4A9D}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FMD muito ruim. No momento pós-oclusão foi preciso mover o ROI muitas vezes e a análise possui muitos cortes.</t>
        </r>
      </text>
    </comment>
    <comment ref="AQ54" authorId="0" shapeId="0" xr:uid="{00000000-0006-0000-0000-00001C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Avaliamos o paciente depois da primeira internação, em que ela foi intubada.</t>
        </r>
      </text>
    </comment>
    <comment ref="B56" authorId="0" shapeId="0" xr:uid="{00000000-0006-0000-0000-00001D000000}">
      <text>
        <r>
          <rPr>
            <sz val="11"/>
            <color rgb="FF000000"/>
            <rFont val="Calibri"/>
          </rPr>
          <t>======
ID#AAAAL-w1uRk
tc={C6F9EA48-AEBE-4859-9452-A3765BC2521F}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57" authorId="0" shapeId="0" xr:uid="{00000000-0006-0000-0000-00001E000000}">
      <text>
        <r>
          <rPr>
            <sz val="11"/>
            <color rgb="FF000000"/>
            <rFont val="Calibri"/>
          </rPr>
          <t>======
ID#AAAAL-w1uQs
tc={C47DBBFC-6820-410D-85CA-6BD1A6FBB9C1}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da FMD muito ruim. valor FMD alto.</t>
        </r>
      </text>
    </comment>
    <comment ref="B58" authorId="0" shapeId="0" xr:uid="{00000000-0006-0000-0000-00001F000000}">
      <text>
        <r>
          <rPr>
            <sz val="11"/>
            <color rgb="FF000000"/>
            <rFont val="Calibri"/>
          </rPr>
          <t>======
ID#AAAAL-w1uQY
tc={AEB53C25-4A9C-4891-821B-8704E8AC1514}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Alguns cortes.</t>
        </r>
      </text>
    </comment>
    <comment ref="B60" authorId="0" shapeId="0" xr:uid="{00000000-0006-0000-0000-000020000000}">
      <text>
        <r>
          <rPr>
            <sz val="11"/>
            <color rgb="FF000000"/>
            <rFont val="Calibri"/>
          </rPr>
          <t>======
ID#AAAAL-w1uRQ
tc={D596A028-06F1-491D-A026-BF35BBD2321F}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63" authorId="0" shapeId="0" xr:uid="{00000000-0006-0000-0000-000021000000}">
      <text>
        <r>
          <rPr>
            <sz val="11"/>
            <color rgb="FF000000"/>
            <rFont val="Calibri"/>
          </rPr>
          <t>======
ID#AAAAL-w1uTI
tc={31DFE016-004A-47AE-979B-8679D73F1EAE}    (2020-08-27 20:38:22)
[Comentário encadeado]
Sua versão do Excel permite que você leia este comentário encadeado, no entanto, as edições serão removidas se o arquivo for aberto em uma versão mais recente do Excel. Saiba mais: https://go.microsoft.com/fwlink/?linkid=870924
Comentário:
    Considerar apenas valores basais. Perdeu a artreia praticamnete durante todo o período pós-oclusao. Muitos cortes no vídeo. FMD muito alta, não considerar.</t>
        </r>
      </text>
    </comment>
    <comment ref="B64" authorId="0" shapeId="0" xr:uid="{00000000-0006-0000-0000-000022000000}">
      <text>
        <r>
          <rPr>
            <sz val="11"/>
            <color rgb="FF000000"/>
            <rFont val="Calibri"/>
          </rPr>
          <t>======
ID#AAAAL-w1uQc
tc={6B4716A7-503E-4AFA-923D-4D445FE7C6FB}    (2020-08-27 20:38:22)
[Comentário encadeado]
Sua versão do Excel permite que você leia este comentário encadeado, no entanto, as edições serão removidas se o arquivo for aberto em uma versão mais recente do Excel. Saiba mais: https://go.microsoft.com/fwlink/?linkid=870924
Comentário:
    Alguns cortes na análise devido a qualidade do vídeo.</t>
        </r>
      </text>
    </comment>
    <comment ref="AG80" authorId="0" shapeId="0" xr:uid="{00000000-0006-0000-0000-000023000000}">
      <text>
        <r>
          <rPr>
            <sz val="11"/>
            <color rgb="FF000000"/>
            <rFont val="Calibri"/>
          </rPr>
          <t>======
ID#AAAAL-w1uSw
Ambulatorio    (2021-04-15 00:34:22)
Need to go back to the system</t>
        </r>
      </text>
    </comment>
    <comment ref="AQ91" authorId="0" shapeId="0" xr:uid="{00000000-0006-0000-0000-000024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Paciente não internou</t>
        </r>
      </text>
    </comment>
    <comment ref="AG94" authorId="0" shapeId="0" xr:uid="{00000000-0006-0000-0000-000025000000}">
      <text>
        <r>
          <rPr>
            <sz val="11"/>
            <color rgb="FF000000"/>
            <rFont val="Calibri"/>
          </rPr>
          <t>======
ID#AAAAL-w1uSo
Ambulatorio    (2021-04-15 00:34:22)
Need to go back to the system</t>
        </r>
      </text>
    </comment>
    <comment ref="BJ97" authorId="0" shapeId="0" xr:uid="{00000000-0006-0000-0000-000026000000}">
      <text>
        <r>
          <rPr>
            <sz val="11"/>
            <color rgb="FF000000"/>
            <rFont val="Calibri"/>
          </rPr>
          <t>======
ID#AAAAL-w1uTk
Ambulatorio    (2021-04-15 00:34:22)
Check this</t>
        </r>
      </text>
    </comment>
    <comment ref="AQ100" authorId="0" shapeId="0" xr:uid="{00000000-0006-0000-0000-000027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Paciente não internou. Suspeita negativa.</t>
        </r>
      </text>
    </comment>
    <comment ref="AQ110" authorId="0" shapeId="0" xr:uid="{00000000-0006-0000-0000-000028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Incluí pq tem TC compatível e foi tratada como COVID</t>
        </r>
      </text>
    </comment>
    <comment ref="AG112" authorId="0" shapeId="0" xr:uid="{00000000-0006-0000-0000-000029000000}">
      <text>
        <r>
          <rPr>
            <sz val="11"/>
            <color rgb="FF000000"/>
            <rFont val="Calibri"/>
          </rPr>
          <t>======
ID#AAAAL-w1uR0
Ambulatorio    (2021-04-15 00:34:22)
Need to go back to the system</t>
        </r>
      </text>
    </comment>
    <comment ref="AN113" authorId="0" shapeId="0" xr:uid="{00000000-0006-0000-0000-00002A000000}">
      <text>
        <r>
          <rPr>
            <sz val="11"/>
            <color rgb="FF000000"/>
            <rFont val="Calibri"/>
          </rPr>
          <t>======
ID#AAAAL-w1uR4
Ambulatorio    (2021-04-15 00:34:22)
This patient had a positive test outside the Clinics Hospital, but had a negative test in the Clinics Hospital</t>
        </r>
      </text>
    </comment>
    <comment ref="AQ113" authorId="0" shapeId="0" xr:uid="{00000000-0006-0000-0000-00002B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Paciente não internou. Dispneia psicogênica.</t>
        </r>
      </text>
    </comment>
    <comment ref="AQ115" authorId="0" shapeId="0" xr:uid="{00000000-0006-0000-0000-00002C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16" authorId="0" shapeId="0" xr:uid="{00000000-0006-0000-0000-00002D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17" authorId="0" shapeId="0" xr:uid="{00000000-0006-0000-0000-00002E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21" authorId="0" shapeId="0" xr:uid="{00000000-0006-0000-0000-00002F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46" authorId="0" shapeId="0" xr:uid="{00000000-0006-0000-0000-000030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49" authorId="0" shapeId="0" xr:uid="{00000000-0006-0000-0000-000031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68" authorId="0" shapeId="0" xr:uid="{00000000-0006-0000-0000-000032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71" authorId="0" shapeId="0" xr:uid="{00000000-0006-0000-0000-000033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75" authorId="0" shapeId="0" xr:uid="{00000000-0006-0000-0000-000034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77" authorId="0" shapeId="0" xr:uid="{00000000-0006-0000-0000-000035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t>
        </r>
      </text>
    </comment>
    <comment ref="AQ186" authorId="0" shapeId="0" xr:uid="{00000000-0006-0000-0000-00003600000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Não COVID-19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88EB26C-C61F-47E0-A5A1-4E9AAEE7E4C4}">
      <text>
        <r>
          <rPr>
            <sz val="11"/>
            <color rgb="FF000000"/>
            <rFont val="Calibri"/>
          </rPr>
          <t>======
ID#AAAAL-w1uT0
tc={11D17234-FF41-4D53-B82C-9D23EC0574E8}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 Qualidade do vídeo comprometida.</t>
        </r>
      </text>
    </comment>
    <comment ref="B10" authorId="0" shapeId="0" xr:uid="{5F7F2620-9B1A-498E-A255-E7990420C858}">
      <text>
        <r>
          <rPr>
            <sz val="11"/>
            <color rgb="FF000000"/>
            <rFont val="Calibri"/>
          </rPr>
          <t>======
ID#AAAAL-w1uQo
tc={F7C83B54-4F04-4C30-AC48-57FA3AC049E3}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t>
        </r>
      </text>
    </comment>
    <comment ref="B12" authorId="0" shapeId="0" xr:uid="{E4C8B9F7-AD33-4900-99EE-B6D55B194BFA}">
      <text>
        <r>
          <rPr>
            <sz val="11"/>
            <color rgb="FF000000"/>
            <rFont val="Calibri"/>
          </rPr>
          <t>======
ID#AAAAL-w1uSM
tc={70C1BBC0-0932-4634-93E4-C06DC4668E04}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14" authorId="0" shapeId="0" xr:uid="{F840FF9D-51A0-4A31-AF19-478884F04E90}">
      <text>
        <r>
          <rPr>
            <sz val="11"/>
            <color rgb="FF000000"/>
            <rFont val="Calibri"/>
          </rPr>
          <t>======
ID#AAAAL-w1uS4
tc={A83E0073-6FD9-4FBB-A363-4D78628FDA20}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AQ14" authorId="0" shapeId="0" xr:uid="{E3A1F852-785C-4B1B-9471-06841FCEA23B}">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Debati com o Geber, e meu entendimento é de que esse paciente pode ser incluído, pois apresentou IGG positivo, CT e sintomas</t>
        </r>
      </text>
    </comment>
    <comment ref="B16" authorId="0" shapeId="0" xr:uid="{24C8D470-442A-4423-B158-E56F274D9EA2}">
      <text>
        <r>
          <rPr>
            <sz val="11"/>
            <color rgb="FF000000"/>
            <rFont val="Calibri"/>
          </rPr>
          <t>======
ID#AAAAL-w1uTo
tc={5D040B76-34B5-4A91-9E99-715837780E09}    (2020-08-27 20:38:22)
[Comentário encadeado]
Sua versão do Excel permite que você leia este comentário encadeado, no entanto, as edições serão removidas se o arquivo for aberto em uma versão mais recente do Excel. Saiba mais: https://go.microsoft.com/fwlink/?linkid=870924
Comentário:
    Verificar valor do shear. Pós-oclusão a imagem do fluxo ficou "espelhada". IMT não foi possível rodar.</t>
        </r>
      </text>
    </comment>
    <comment ref="B19" authorId="0" shapeId="0" xr:uid="{9468CD66-D6D0-4B85-83D6-1850B0E0F362}">
      <text>
        <r>
          <rPr>
            <sz val="11"/>
            <color rgb="FF000000"/>
            <rFont val="Calibri"/>
          </rPr>
          <t>======
ID#AAAAL-w1uQg
tc={4C2FDF23-EDE1-4817-A85E-0F91DA60EDFF}    (2020-08-27 20:38:22)
[Comentário encadeado]
Sua versão do Excel permite que você leia este comentário encadeado, no entanto, as edições serão removidas se o arquivo for aberto em uma versão mais recente do Excel. Saiba mais: https://go.microsoft.com/fwlink/?linkid=870924
Comentário:
    Imagem do fluxo quase não aparece. FMD não correspondeu após ao maior pico do shear.</t>
        </r>
      </text>
    </comment>
    <comment ref="B20" authorId="0" shapeId="0" xr:uid="{F3190A0C-8A1B-4FF0-BF57-4CCD6E1F21FE}">
      <text>
        <r>
          <rPr>
            <sz val="11"/>
            <color rgb="FF000000"/>
            <rFont val="Calibri"/>
          </rPr>
          <t>======
ID#AAAAL-w1uTM
tc={B3501BBE-7062-4612-B261-1328D7B4BB28}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21" authorId="0" shapeId="0" xr:uid="{8C8EBBDB-D6CA-4A99-BAA7-5A718A8B47F7}">
      <text>
        <r>
          <rPr>
            <sz val="11"/>
            <color rgb="FF000000"/>
            <rFont val="Calibri"/>
          </rPr>
          <t>======
ID#AAAAL-w1uUk
tc={70608B99-E799-424E-8B4C-CC0894EE816C}    (2020-08-27 20:38:22)
[Comentário encadeado]
Sua versão do Excel permite que você leia este comentário encadeado, no entanto, as edições serão removidas se o arquivo for aberto em uma versão mais recente do Excel. Saiba mais: https://go.microsoft.com/fwlink/?linkid=870924
Comentário:
    Curva do shear pós-oclusão estranha. Imagem do fluxo não aparece. Valores identicos.</t>
        </r>
      </text>
    </comment>
    <comment ref="B24" authorId="0" shapeId="0" xr:uid="{1201AE01-1D53-4C94-B2C0-E6A853DA0764}">
      <text>
        <r>
          <rPr>
            <sz val="11"/>
            <color rgb="FF000000"/>
            <rFont val="Calibri"/>
          </rPr>
          <t>======
ID#AAAAL-w1uR8
tc={C72464A1-FF50-4F49-8CEE-B41053D6A8D7}    (2020-08-27 20:38:22)
[Comentário encadeado]
Sua versão do Excel permite que você leia este comentário encadeado, no entanto, as edições serão removidas se o arquivo for aberto em uma versão mais recente do Excel. Saiba mais: https://go.microsoft.com/fwlink/?linkid=870924
Comentário:
    FMD vídeo ruim. Considerar apenas o basal. Perde a arteria muitas vezes pós_oclusãocomprometendo a medida.</t>
        </r>
      </text>
    </comment>
    <comment ref="B26" authorId="0" shapeId="0" xr:uid="{9F783815-BC1E-45DD-876A-7867D6FF1794}">
      <text>
        <r>
          <rPr>
            <sz val="11"/>
            <color rgb="FF000000"/>
            <rFont val="Calibri"/>
          </rPr>
          <t>======
ID#AAAAL-w1uTQ
tc={F60F2B47-B5BC-4AEB-825A-20D5E13B86ED}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ruim, tanto no basal quanto na rec. Sugiro pegar somente o dado basal. Valor de FMD muito alto.</t>
        </r>
      </text>
    </comment>
    <comment ref="B27" authorId="0" shapeId="0" xr:uid="{BD2FADAC-AF5E-43E9-BA27-9E6867D80961}">
      <text>
        <r>
          <rPr>
            <sz val="11"/>
            <color rgb="FF000000"/>
            <rFont val="Calibri"/>
          </rPr>
          <t>======
ID#AAAAL-w1uUI
tc={119F4F5E-7B03-461A-8ECD-1DFF307365BE}    (2020-08-27 20:38:22)
[Comentário encadeado]
Sua versão do Excel permite que você leia este comentário encadeado, no entanto, as edições serão removidas se o arquivo for aberto em uma versão mais recente do Excel. Saiba mais: https://go.microsoft.com/fwlink/?linkid=870924
Comentário:
    Muitos cortes no basal devido a qualidade do vídeo. 
Não tem vídeo de IMT.</t>
        </r>
      </text>
    </comment>
    <comment ref="B28" authorId="0" shapeId="0" xr:uid="{F3A78BD1-712E-4B10-A8C7-140453A045D9}">
      <text>
        <r>
          <rPr>
            <sz val="11"/>
            <color rgb="FF000000"/>
            <rFont val="Calibri"/>
          </rPr>
          <t>======
ID#AAAAL-w1uRo
tc={A2EE7320-54E9-4515-B9A8-97DEFF4337D4}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Considerar apenas o basal. Perdeu a imagem durante todo o período de análise até os 07:59 min, não sendo possível calcular a FMD.</t>
        </r>
      </text>
    </comment>
    <comment ref="B29" authorId="0" shapeId="0" xr:uid="{79EFCC43-1FBA-4AB1-A1F2-60D12A9B9A74}">
      <text>
        <r>
          <rPr>
            <sz val="11"/>
            <color rgb="FF000000"/>
            <rFont val="Calibri"/>
          </rPr>
          <t>======
ID#AAAAL-w1uUU
tc={15C68E20-BFFC-4A0B-8508-CC8DCDBFD51C}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31" authorId="0" shapeId="0" xr:uid="{E9423985-3C61-4D8E-A7D8-AFFBBD630199}">
      <text>
        <r>
          <rPr>
            <sz val="11"/>
            <color rgb="FF000000"/>
            <rFont val="Calibri"/>
          </rPr>
          <t>======
ID#AAAAL-w1uSg
tc={E476CBD1-CB64-4261-943F-D9A11CFA8787}    (2020-08-27 20:38:22)
[Comentário encadeado]
Sua versão do Excel permite que você leia este comentário encadeado, no entanto, as edições serão removidas se o arquivo for aberto em uma versão mais recente do Excel. Saiba mais: https://go.microsoft.com/fwlink/?linkid=870924
Comentário:
    Sugiro conisederar apenas o basal. Vídeo bom no repouso, mas pós oculsão ficou muito ruim, perdeu a artéria várias vezes, vários cortes..apenas 1min e 28s de rec.</t>
        </r>
      </text>
    </comment>
    <comment ref="B33" authorId="0" shapeId="0" xr:uid="{FBE67CA5-8508-452A-BB60-EABD1DDD2560}">
      <text>
        <r>
          <rPr>
            <sz val="11"/>
            <color rgb="FF000000"/>
            <rFont val="Calibri"/>
          </rPr>
          <t>======
ID#AAAAL-w1uUE
tc={D5D5E0B0-2B85-4F1E-94C5-54E3415196CB}    (2020-08-27 20:38:22)
[Comentário encadeado]
Sua versão do Excel permite que você leia este comentário encadeado, no entanto, as edições serão removidas se o arquivo for aberto em uma versão mais recente do Excel. Saiba mais: https://go.microsoft.com/fwlink/?linkid=870924
Comentário:
    FMD considerar apenas o basal. Pós-oclusão perde a arteria e foi preciso mover muito o ROI e  muitos cortes no vídeo</t>
        </r>
      </text>
    </comment>
    <comment ref="B35" authorId="0" shapeId="0" xr:uid="{0B19C769-ACB6-44C0-A315-A6DFE5537E1C}">
      <text>
        <r>
          <rPr>
            <sz val="11"/>
            <color rgb="FF000000"/>
            <rFont val="Calibri"/>
          </rPr>
          <t>======
ID#AAAAL-w1uT8
tc={2A769B24-9E7E-404E-B032-07A760DDAEA1}    (2020-08-27 20:38:22)
[Comentário encadeado]
Sua versão do Excel permite que você leia este comentário encadeado, no entanto, as edições serão removidas se o arquivo for aberto em uma versão mais recente do Excel. Saiba mais: https://go.microsoft.com/fwlink/?linkid=870924
Comentário:
    basal teve corte a partir dos 36 seg (perdeu a arteria). Não tem FMDr, - muitos cortes, não foi possível calcular. Perdeu a artéria/qualidade ruim.</t>
        </r>
      </text>
    </comment>
    <comment ref="B37" authorId="0" shapeId="0" xr:uid="{5B01F4C6-C3D5-4435-8272-687B54A4CB96}">
      <text>
        <r>
          <rPr>
            <sz val="11"/>
            <color rgb="FF000000"/>
            <rFont val="Calibri"/>
          </rPr>
          <t>======
ID#AAAAL-w1uSk
tc={E422EA2B-DA2E-4922-A76E-AE58315444B6}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BRAQ qualidade ruim, vários cortes basal e pós-oclusao.
Responder:
    IMT - vídeo muito ruim, pequena parte da carótida aparecendo e qualidade ruim.</t>
        </r>
      </text>
    </comment>
    <comment ref="B38" authorId="0" shapeId="0" xr:uid="{0E435395-AB00-4E84-80A9-549F4D658DF4}">
      <text>
        <r>
          <rPr>
            <sz val="11"/>
            <color rgb="FF000000"/>
            <rFont val="Calibri"/>
          </rPr>
          <t>======
ID#AAAAL-w1uRI
tc={172307BF-8B5E-401D-9BA3-07C09D30385A}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tempo total de 08:41, liberou manguito aos 06:19. Rodar IMT, aguradando PA</t>
        </r>
      </text>
    </comment>
    <comment ref="B40" authorId="0" shapeId="0" xr:uid="{857F59FC-8B04-4732-BA91-5BB017CC82A5}">
      <text>
        <r>
          <rPr>
            <sz val="11"/>
            <color rgb="FF000000"/>
            <rFont val="Calibri"/>
          </rPr>
          <t>======
ID#AAAAL-w1uTc
tc={80D4EF76-5B40-40E4-BDB1-A0B60DFF06F8}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Os corte pós-oculsao impossibilitou calcular a FMDr</t>
        </r>
      </text>
    </comment>
    <comment ref="B41" authorId="0" shapeId="0" xr:uid="{E4F91D57-B561-4D26-A470-740360DEA5A4}">
      <text>
        <r>
          <rPr>
            <sz val="11"/>
            <color rgb="FF000000"/>
            <rFont val="Calibri"/>
          </rPr>
          <t>======
ID#AAAAL-w1uTg
tc={F5795C48-010D-46AA-9978-DC491713FE33}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IMT ruim. O software não detectou. Valor muito baixo.</t>
        </r>
      </text>
    </comment>
    <comment ref="B46" authorId="0" shapeId="0" xr:uid="{18E2BA73-C4A5-4A82-A3F8-988923CEB19A}">
      <text>
        <r>
          <rPr>
            <sz val="11"/>
            <color rgb="FF000000"/>
            <rFont val="Calibri"/>
          </rPr>
          <t>======
ID#AAAAL-w1uRM
tc={F3C3EC4B-92D8-40F5-BA45-613080A57C97}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no rep e pós-oclusão.</t>
        </r>
      </text>
    </comment>
    <comment ref="B47" authorId="0" shapeId="0" xr:uid="{46D15893-38F1-4642-9E8C-9AA3A3C7A023}">
      <text>
        <r>
          <rPr>
            <sz val="11"/>
            <color rgb="FF000000"/>
            <rFont val="Calibri"/>
          </rPr>
          <t>======
ID#AAAAL-w1uRc
tc={C8DA698C-D340-4D82-8E05-AC6F48AF4A9D}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FMD muito ruim. No momento pós-oclusão foi preciso mover o ROI muitas vezes e a análise possui muitos cortes.</t>
        </r>
      </text>
    </comment>
    <comment ref="B50" authorId="0" shapeId="0" xr:uid="{E9F91F3C-77C1-43CF-BDB4-8C020055E680}">
      <text>
        <r>
          <rPr>
            <sz val="11"/>
            <color rgb="FF000000"/>
            <rFont val="Calibri"/>
          </rPr>
          <t>======
ID#AAAAL-w1uRk
tc={C6F9EA48-AEBE-4859-9452-A3765BC2521F}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51" authorId="0" shapeId="0" xr:uid="{327D1233-8F20-4C5A-8033-25FBE70A97C4}">
      <text>
        <r>
          <rPr>
            <sz val="11"/>
            <color rgb="FF000000"/>
            <rFont val="Calibri"/>
          </rPr>
          <t>======
ID#AAAAL-w1uQs
tc={C47DBBFC-6820-410D-85CA-6BD1A6FBB9C1}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da FMD muito ruim. valor FMD alto.</t>
        </r>
      </text>
    </comment>
    <comment ref="B52" authorId="0" shapeId="0" xr:uid="{028DFBE5-B79C-40B6-B67A-2D9DB1AE1379}">
      <text>
        <r>
          <rPr>
            <sz val="11"/>
            <color rgb="FF000000"/>
            <rFont val="Calibri"/>
          </rPr>
          <t>======
ID#AAAAL-w1uQY
tc={AEB53C25-4A9C-4891-821B-8704E8AC1514}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Alguns cortes.</t>
        </r>
      </text>
    </comment>
    <comment ref="B54" authorId="0" shapeId="0" xr:uid="{24B31794-DF2D-4ACA-AFB8-211FDE288B9B}">
      <text>
        <r>
          <rPr>
            <sz val="11"/>
            <color rgb="FF000000"/>
            <rFont val="Calibri"/>
          </rPr>
          <t>======
ID#AAAAL-w1uRQ
tc={D596A028-06F1-491D-A026-BF35BBD2321F}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56" authorId="0" shapeId="0" xr:uid="{132947C4-4B5B-4095-84CF-6B9C389648F9}">
      <text>
        <r>
          <rPr>
            <sz val="11"/>
            <color rgb="FF000000"/>
            <rFont val="Calibri"/>
          </rPr>
          <t>======
ID#AAAAL-w1uTI
tc={31DFE016-004A-47AE-979B-8679D73F1EAE}    (2020-08-27 20:38:22)
[Comentário encadeado]
Sua versão do Excel permite que você leia este comentário encadeado, no entanto, as edições serão removidas se o arquivo for aberto em uma versão mais recente do Excel. Saiba mais: https://go.microsoft.com/fwlink/?linkid=870924
Comentário:
    Considerar apenas valores basais. Perdeu a artreia praticamnete durante todo o período pós-oclusao. Muitos cortes no vídeo. FMD muito alta, não considerar.</t>
        </r>
      </text>
    </comment>
    <comment ref="BJ79" authorId="0" shapeId="0" xr:uid="{29F4F8DB-5A2D-463B-BCF3-CC7D63A91F5B}">
      <text>
        <r>
          <rPr>
            <sz val="11"/>
            <color rgb="FF000000"/>
            <rFont val="Calibri"/>
          </rPr>
          <t>======
ID#AAAAL-w1uTk
Ambulatorio    (2021-04-15 00:34:22)
Check this</t>
        </r>
      </text>
    </comment>
    <comment ref="AQ88" authorId="0" shapeId="0" xr:uid="{72A2C273-D034-45A5-9264-99FC38DB79C0}">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Incluí pq tem TC compatível e foi tratada como COVID</t>
        </r>
      </text>
    </comment>
    <comment ref="AG90" authorId="0" shapeId="0" xr:uid="{F495630F-2958-49C3-8031-E681708C9161}">
      <text>
        <r>
          <rPr>
            <sz val="11"/>
            <color rgb="FF000000"/>
            <rFont val="Calibri"/>
          </rPr>
          <t>======
ID#AAAAL-w1uR0
Ambulatorio    (2021-04-15 00:34:22)
Need to go back to the system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D94DC6EF-B2F1-4879-9455-C85E4ACC19BD}">
      <text>
        <r>
          <rPr>
            <sz val="11"/>
            <color rgb="FF000000"/>
            <rFont val="Calibri"/>
          </rPr>
          <t>======
ID#AAAAL-w1uR8
tc={C72464A1-FF50-4F49-8CEE-B41053D6A8D7}    (2020-08-27 20:38:22)
[Comentário encadeado]
Sua versão do Excel permite que você leia este comentário encadeado, no entanto, as edições serão removidas se o arquivo for aberto em uma versão mais recente do Excel. Saiba mais: https://go.microsoft.com/fwlink/?linkid=870924
Comentário:
    FMD vídeo ruim. Considerar apenas o basal. Perde a arteria muitas vezes pós_oclusãocomprometendo a medida.</t>
        </r>
      </text>
    </comment>
    <comment ref="B15" authorId="0" shapeId="0" xr:uid="{92AB9660-6496-439B-94FA-EB8B8F186781}">
      <text>
        <r>
          <rPr>
            <sz val="11"/>
            <color rgb="FF000000"/>
            <rFont val="Calibri"/>
          </rPr>
          <t>======
ID#AAAAL-w1uTI
tc={31DFE016-004A-47AE-979B-8679D73F1EAE}    (2020-08-27 20:38:22)
[Comentário encadeado]
Sua versão do Excel permite que você leia este comentário encadeado, no entanto, as edições serão removidas se o arquivo for aberto em uma versão mais recente do Excel. Saiba mais: https://go.microsoft.com/fwlink/?linkid=870924
Comentário:
    Considerar apenas valores basais. Perdeu a artreia praticamnete durante todo o período pós-oclusao. Muitos cortes no vídeo. FMD muito alta, não considerar.</t>
        </r>
      </text>
    </comment>
    <comment ref="B18" authorId="0" shapeId="0" xr:uid="{9D8547CE-F9A2-4B14-85C7-3F8A5749CFF8}">
      <text>
        <r>
          <rPr>
            <sz val="11"/>
            <color rgb="FF000000"/>
            <rFont val="Calibri"/>
          </rPr>
          <t>======
ID#AAAAL-w1uSg
tc={E476CBD1-CB64-4261-943F-D9A11CFA8787}    (2020-08-27 20:38:22)
[Comentário encadeado]
Sua versão do Excel permite que você leia este comentário encadeado, no entanto, as edições serão removidas se o arquivo for aberto em uma versão mais recente do Excel. Saiba mais: https://go.microsoft.com/fwlink/?linkid=870924
Comentário:
    Sugiro conisederar apenas o basal. Vídeo bom no repouso, mas pós oculsão ficou muito ruim, perdeu a artéria várias vezes, vários cortes..apenas 1min e 28s de rec.</t>
        </r>
      </text>
    </comment>
    <comment ref="B19" authorId="0" shapeId="0" xr:uid="{BF7907FF-D3AE-47E2-9BE9-EEE85F2C70E7}">
      <text>
        <r>
          <rPr>
            <sz val="11"/>
            <color rgb="FF000000"/>
            <rFont val="Calibri"/>
          </rPr>
          <t>======
ID#AAAAL-w1uT0
tc={11D17234-FF41-4D53-B82C-9D23EC0574E8}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 Qualidade do vídeo comprometida.</t>
        </r>
      </text>
    </comment>
    <comment ref="AZ29" authorId="0" shapeId="0" xr:uid="{2B1C7973-21C5-4D3C-813B-8C04B4BDE66E}">
      <text>
        <r>
          <rPr>
            <sz val="11"/>
            <color rgb="FF000000"/>
            <rFont val="Calibri"/>
          </rPr>
          <t>======
ID#AAAAL-w1uTk
Ambulatorio    (2021-04-15 00:34:22)
Check this</t>
        </r>
      </text>
    </comment>
    <comment ref="B33" authorId="0" shapeId="0" xr:uid="{FB700B3D-6950-4D0E-B58A-665A06579013}">
      <text>
        <r>
          <rPr>
            <sz val="11"/>
            <color rgb="FF000000"/>
            <rFont val="Calibri"/>
          </rPr>
          <t>======
ID#AAAAL-w1uRI
tc={172307BF-8B5E-401D-9BA3-07C09D30385A}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tempo total de 08:41, liberou manguito aos 06:19. Rodar IMT, aguradando PA</t>
        </r>
      </text>
    </comment>
    <comment ref="B34" authorId="0" shapeId="0" xr:uid="{5049B683-E56F-40CF-88E9-37012791D1F1}">
      <text>
        <r>
          <rPr>
            <sz val="11"/>
            <color rgb="FF000000"/>
            <rFont val="Calibri"/>
          </rPr>
          <t>======
ID#AAAAL-w1uQY
tc={AEB53C25-4A9C-4891-821B-8704E8AC1514}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Alguns cortes.</t>
        </r>
      </text>
    </comment>
    <comment ref="B44" authorId="0" shapeId="0" xr:uid="{3477F54B-028F-462F-8532-2BCFE3BEA112}">
      <text>
        <r>
          <rPr>
            <sz val="11"/>
            <color rgb="FF000000"/>
            <rFont val="Calibri"/>
          </rPr>
          <t>======
ID#AAAAL-w1uT8
tc={2A769B24-9E7E-404E-B032-07A760DDAEA1}    (2020-08-27 20:38:22)
[Comentário encadeado]
Sua versão do Excel permite que você leia este comentário encadeado, no entanto, as edições serão removidas se o arquivo for aberto em uma versão mais recente do Excel. Saiba mais: https://go.microsoft.com/fwlink/?linkid=870924
Comentário:
    basal teve corte a partir dos 36 seg (perdeu a arteria). Não tem FMDr, - muitos cortes, não foi possível calcular. Perdeu a artéria/qualidade ruim.</t>
        </r>
      </text>
    </comment>
    <comment ref="B45" authorId="0" shapeId="0" xr:uid="{5EE98223-D77B-4345-BA74-720CE26F2051}">
      <text>
        <r>
          <rPr>
            <sz val="11"/>
            <color rgb="FF000000"/>
            <rFont val="Calibri"/>
          </rPr>
          <t>======
ID#AAAAL-w1uRQ
tc={D596A028-06F1-491D-A026-BF35BBD2321F}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55" authorId="0" shapeId="0" xr:uid="{8A283483-855F-49D6-AB81-2D563944C34E}">
      <text>
        <r>
          <rPr>
            <sz val="11"/>
            <color rgb="FF000000"/>
            <rFont val="Calibri"/>
          </rPr>
          <t>======
ID#AAAAL-w1uQo
tc={F7C83B54-4F04-4C30-AC48-57FA3AC049E3}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t>
        </r>
      </text>
    </comment>
    <comment ref="B72" authorId="0" shapeId="0" xr:uid="{2707DE73-D490-4520-89BF-C6940FC39B18}">
      <text>
        <r>
          <rPr>
            <sz val="11"/>
            <color rgb="FF000000"/>
            <rFont val="Calibri"/>
          </rPr>
          <t>======
ID#AAAAL-w1uRk
tc={C6F9EA48-AEBE-4859-9452-A3765BC2521F}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75" authorId="0" shapeId="0" xr:uid="{B50EC6BE-29E9-415A-BA28-526707C5A687}">
      <text>
        <r>
          <rPr>
            <sz val="11"/>
            <color rgb="FF000000"/>
            <rFont val="Calibri"/>
          </rPr>
          <t>======
ID#AAAAL-w1uS4
tc={A83E0073-6FD9-4FBB-A363-4D78628FDA20}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82" authorId="0" shapeId="0" xr:uid="{D93FB227-A7B3-499A-8D07-102354F295EB}">
      <text>
        <r>
          <rPr>
            <sz val="11"/>
            <color rgb="FF000000"/>
            <rFont val="Calibri"/>
          </rPr>
          <t>======
ID#AAAAL-w1uUI
tc={119F4F5E-7B03-461A-8ECD-1DFF307365BE}    (2020-08-27 20:38:22)
[Comentário encadeado]
Sua versão do Excel permite que você leia este comentário encadeado, no entanto, as edições serão removidas se o arquivo for aberto em uma versão mais recente do Excel. Saiba mais: https://go.microsoft.com/fwlink/?linkid=870924
Comentário:
    Muitos cortes no basal devido a qualidade do vídeo. 
Não tem vídeo de IMT.</t>
        </r>
      </text>
    </comment>
    <comment ref="B85" authorId="0" shapeId="0" xr:uid="{A0B84357-B238-406A-9032-1B09873E99AD}">
      <text>
        <r>
          <rPr>
            <sz val="11"/>
            <color rgb="FF000000"/>
            <rFont val="Calibri"/>
          </rPr>
          <t>======
ID#AAAAL-w1uSk
tc={E422EA2B-DA2E-4922-A76E-AE58315444B6}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BRAQ qualidade ruim, vários cortes basal e pós-oclusao.
Responder:
    IMT - vídeo muito ruim, pequena parte da carótida aparecendo e qualidade ruim.</t>
        </r>
      </text>
    </comment>
    <comment ref="B90" authorId="0" shapeId="0" xr:uid="{F1BC3F6F-ADB3-4E10-A80B-1C507833A509}">
      <text>
        <r>
          <rPr>
            <sz val="11"/>
            <color rgb="FF000000"/>
            <rFont val="Calibri"/>
          </rPr>
          <t>======
ID#AAAAL-w1uTM
tc={B3501BBE-7062-4612-B261-1328D7B4BB28}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AF91" authorId="0" shapeId="0" xr:uid="{AF42FC7C-2A73-4DA1-A9B4-8F2E86839585}">
      <text>
        <r>
          <rPr>
            <sz val="11"/>
            <color rgb="FF000000"/>
            <rFont val="Calibri"/>
          </rPr>
          <t>======
ID#AAAAL-w1uR0
Ambulatorio    (2021-04-15 00:34:22)
Need to go back to the system</t>
        </r>
      </text>
    </comment>
    <comment ref="B97" authorId="0" shapeId="0" xr:uid="{9AF35749-5CA3-4BE0-BC93-966C693E248B}">
      <text>
        <r>
          <rPr>
            <sz val="11"/>
            <color rgb="FF000000"/>
            <rFont val="Calibri"/>
          </rPr>
          <t>======
ID#AAAAL-w1uUU
tc={15C68E20-BFFC-4A0B-8508-CC8DCDBFD51C}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102" authorId="0" shapeId="0" xr:uid="{2D0E10D8-A6C7-4073-86D5-DE571C7EA328}">
      <text>
        <r>
          <rPr>
            <sz val="11"/>
            <color rgb="FF000000"/>
            <rFont val="Calibri"/>
          </rPr>
          <t>======
ID#AAAAL-w1uTc
tc={80D4EF76-5B40-40E4-BDB1-A0B60DFF06F8}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Os corte pós-oculsao impossibilitou calcular a FMDr</t>
        </r>
      </text>
    </comment>
    <comment ref="B141" authorId="0" shapeId="0" xr:uid="{3941FBFF-4C93-426E-BF2A-14507A39AEAD}">
      <text>
        <r>
          <rPr>
            <sz val="11"/>
            <color rgb="FF000000"/>
            <rFont val="Calibri"/>
          </rPr>
          <t>======
ID#AAAAL-w1uTo
tc={5D040B76-34B5-4A91-9E99-715837780E09}    (2020-08-27 20:38:22)
[Comentário encadeado]
Sua versão do Excel permite que você leia este comentário encadeado, no entanto, as edições serão removidas se o arquivo for aberto em uma versão mais recente do Excel. Saiba mais: https://go.microsoft.com/fwlink/?linkid=870924
Comentário:
    Verificar valor do shear. Pós-oclusão a imagem do fluxo ficou "espelhada". IMT não foi possível rodar.</t>
        </r>
      </text>
    </comment>
    <comment ref="B147" authorId="0" shapeId="0" xr:uid="{3B585029-EFE0-4465-ACA5-41B7EF3F552E}">
      <text>
        <r>
          <rPr>
            <sz val="11"/>
            <color rgb="FF000000"/>
            <rFont val="Calibri"/>
          </rPr>
          <t>======
ID#AAAAL-w1uUk
tc={70608B99-E799-424E-8B4C-CC0894EE816C}    (2020-08-27 20:38:22)
[Comentário encadeado]
Sua versão do Excel permite que você leia este comentário encadeado, no entanto, as edições serão removidas se o arquivo for aberto em uma versão mais recente do Excel. Saiba mais: https://go.microsoft.com/fwlink/?linkid=870924
Comentário:
    Curva do shear pós-oclusão estranha. Imagem do fluxo não aparece. Valores identicos.</t>
        </r>
      </text>
    </comment>
    <comment ref="B159" authorId="0" shapeId="0" xr:uid="{B0EF759D-8B62-4769-89E2-F260CD28D994}">
      <text>
        <r>
          <rPr>
            <sz val="11"/>
            <color rgb="FF000000"/>
            <rFont val="Calibri"/>
          </rPr>
          <t>======
ID#AAAAL-w1uQs
tc={C47DBBFC-6820-410D-85CA-6BD1A6FBB9C1}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da FMD muito ruim. valor FMD alto.</t>
        </r>
      </text>
    </comment>
    <comment ref="B163" authorId="0" shapeId="0" xr:uid="{690AA996-76B8-425E-B496-FE9EFA86619B}">
      <text>
        <r>
          <rPr>
            <sz val="11"/>
            <color rgb="FF000000"/>
            <rFont val="Calibri"/>
          </rPr>
          <t>======
ID#AAAAL-w1uRM
tc={F3C3EC4B-92D8-40F5-BA45-613080A57C97}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no rep e pós-oclusão.</t>
        </r>
      </text>
    </comment>
    <comment ref="B168" authorId="0" shapeId="0" xr:uid="{077FEE97-CEF1-4157-9BE1-CF50187A26D9}">
      <text>
        <r>
          <rPr>
            <sz val="11"/>
            <color rgb="FF000000"/>
            <rFont val="Calibri"/>
          </rPr>
          <t>======
ID#AAAAL-w1uSM
tc={70C1BBC0-0932-4634-93E4-C06DC4668E04}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171" authorId="0" shapeId="0" xr:uid="{4058EB17-D236-41B7-BA8D-3B465C44ED82}">
      <text>
        <r>
          <rPr>
            <sz val="11"/>
            <color rgb="FF000000"/>
            <rFont val="Calibri"/>
          </rPr>
          <t>======
ID#AAAAL-w1uUE
tc={D5D5E0B0-2B85-4F1E-94C5-54E3415196CB}    (2020-08-27 20:38:22)
[Comentário encadeado]
Sua versão do Excel permite que você leia este comentário encadeado, no entanto, as edições serão removidas se o arquivo for aberto em uma versão mais recente do Excel. Saiba mais: https://go.microsoft.com/fwlink/?linkid=870924
Comentário:
    FMD considerar apenas o basal. Pós-oclusão perde a arteria e foi preciso mover muito o ROI e  muitos cortes no vídeo</t>
        </r>
      </text>
    </comment>
    <comment ref="B184" authorId="0" shapeId="0" xr:uid="{105B9B13-5E3C-4043-95C8-3B60DC083B9A}">
      <text>
        <r>
          <rPr>
            <sz val="11"/>
            <color rgb="FF000000"/>
            <rFont val="Calibri"/>
          </rPr>
          <t>======
ID#AAAAL-w1uRo
tc={A2EE7320-54E9-4515-B9A8-97DEFF4337D4}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Considerar apenas o basal. Perdeu a imagem durante todo o período de análise até os 07:59 min, não sendo possível calcular a FMD.</t>
        </r>
      </text>
    </comment>
    <comment ref="B187" authorId="0" shapeId="0" xr:uid="{BCFA5593-A08A-4BA0-BDC1-10E109E990A9}">
      <text>
        <r>
          <rPr>
            <sz val="11"/>
            <color rgb="FF000000"/>
            <rFont val="Calibri"/>
          </rPr>
          <t>======
ID#AAAAL-w1uTg
tc={F5795C48-010D-46AA-9978-DC491713FE33}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IMT ruim. O software não detectou. Valor muito baixo.</t>
        </r>
      </text>
    </comment>
    <comment ref="B197" authorId="0" shapeId="0" xr:uid="{223E3EA0-1E7F-4A43-A959-36155FA0EE41}">
      <text>
        <r>
          <rPr>
            <sz val="11"/>
            <color rgb="FF000000"/>
            <rFont val="Calibri"/>
          </rPr>
          <t>======
ID#AAAAL-w1uQg
tc={4C2FDF23-EDE1-4817-A85E-0F91DA60EDFF}    (2020-08-27 20:38:22)
[Comentário encadeado]
Sua versão do Excel permite que você leia este comentário encadeado, no entanto, as edições serão removidas se o arquivo for aberto em uma versão mais recente do Excel. Saiba mais: https://go.microsoft.com/fwlink/?linkid=870924
Comentário:
    Imagem do fluxo quase não aparece. FMD não correspondeu após ao maior pico do shear.</t>
        </r>
      </text>
    </comment>
    <comment ref="B204" authorId="0" shapeId="0" xr:uid="{8B6ACCF9-1475-4A5C-B53C-E75A4ED57914}">
      <text>
        <r>
          <rPr>
            <sz val="11"/>
            <color rgb="FF000000"/>
            <rFont val="Calibri"/>
          </rPr>
          <t>======
ID#AAAAL-w1uTQ
tc={F60F2B47-B5BC-4AEB-825A-20D5E13B86ED}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ruim, tanto no basal quanto na rec. Sugiro pegar somente o dado basal. Valor de FMD muito alto.</t>
        </r>
      </text>
    </comment>
    <comment ref="B213" authorId="0" shapeId="0" xr:uid="{7582C36A-C964-4945-80FD-5D570A224904}">
      <text>
        <r>
          <rPr>
            <sz val="11"/>
            <color rgb="FF000000"/>
            <rFont val="Calibri"/>
          </rPr>
          <t>======
ID#AAAAL-w1uRc
tc={C8DA698C-D340-4D82-8E05-AC6F48AF4A9D}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FMD muito ruim. No momento pós-oclusão foi preciso mover o ROI muitas vezes e a análise possui muitos cortes.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2E80B378-B3EE-47C0-8C01-824FBDC5A06F}">
      <text>
        <r>
          <rPr>
            <sz val="11"/>
            <color rgb="FF000000"/>
            <rFont val="Calibri"/>
          </rPr>
          <t>======
ID#AAAAL-w1uT0
tc={11D17234-FF41-4D53-B82C-9D23EC0574E8}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 Qualidade do vídeo comprometida.</t>
        </r>
      </text>
    </comment>
    <comment ref="B10" authorId="0" shapeId="0" xr:uid="{781B7A56-E0C5-45CD-991A-1FD1F4276FD2}">
      <text>
        <r>
          <rPr>
            <sz val="11"/>
            <color rgb="FF000000"/>
            <rFont val="Calibri"/>
          </rPr>
          <t>======
ID#AAAAL-w1uQo
tc={F7C83B54-4F04-4C30-AC48-57FA3AC049E3}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t>
        </r>
      </text>
    </comment>
    <comment ref="B12" authorId="0" shapeId="0" xr:uid="{B97B7967-1B72-4B91-A3FF-F208455BF82D}">
      <text>
        <r>
          <rPr>
            <sz val="11"/>
            <color rgb="FF000000"/>
            <rFont val="Calibri"/>
          </rPr>
          <t>======
ID#AAAAL-w1uSM
tc={70C1BBC0-0932-4634-93E4-C06DC4668E04}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14" authorId="0" shapeId="0" xr:uid="{56F438C6-4A0A-4B31-85B8-76A7433DD9CA}">
      <text>
        <r>
          <rPr>
            <sz val="11"/>
            <color rgb="FF000000"/>
            <rFont val="Calibri"/>
          </rPr>
          <t>======
ID#AAAAL-w1uS4
tc={A83E0073-6FD9-4FBB-A363-4D78628FDA20}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AO14" authorId="0" shapeId="0" xr:uid="{19F173CB-AE59-46FC-8365-089CC77EA822}">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Debati com o Geber, e meu entendimento é de que esse paciente pode ser incluído, pois apresentou IGG positivo, CT e sintomas</t>
        </r>
      </text>
    </comment>
    <comment ref="B16" authorId="0" shapeId="0" xr:uid="{174DDBC5-F474-49CD-A43D-75DDC99F59C2}">
      <text>
        <r>
          <rPr>
            <sz val="11"/>
            <color rgb="FF000000"/>
            <rFont val="Calibri"/>
          </rPr>
          <t>======
ID#AAAAL-w1uTo
tc={5D040B76-34B5-4A91-9E99-715837780E09}    (2020-08-27 20:38:22)
[Comentário encadeado]
Sua versão do Excel permite que você leia este comentário encadeado, no entanto, as edições serão removidas se o arquivo for aberto em uma versão mais recente do Excel. Saiba mais: https://go.microsoft.com/fwlink/?linkid=870924
Comentário:
    Verificar valor do shear. Pós-oclusão a imagem do fluxo ficou "espelhada". IMT não foi possível rodar.</t>
        </r>
      </text>
    </comment>
    <comment ref="B19" authorId="0" shapeId="0" xr:uid="{D925E082-80C0-4767-923C-EACCAF8DE4A0}">
      <text>
        <r>
          <rPr>
            <sz val="11"/>
            <color rgb="FF000000"/>
            <rFont val="Calibri"/>
          </rPr>
          <t>======
ID#AAAAL-w1uQg
tc={4C2FDF23-EDE1-4817-A85E-0F91DA60EDFF}    (2020-08-27 20:38:22)
[Comentário encadeado]
Sua versão do Excel permite que você leia este comentário encadeado, no entanto, as edições serão removidas se o arquivo for aberto em uma versão mais recente do Excel. Saiba mais: https://go.microsoft.com/fwlink/?linkid=870924
Comentário:
    Imagem do fluxo quase não aparece. FMD não correspondeu após ao maior pico do shear.</t>
        </r>
      </text>
    </comment>
    <comment ref="B20" authorId="0" shapeId="0" xr:uid="{3348D382-FCBD-4B86-B62D-E66140116BC1}">
      <text>
        <r>
          <rPr>
            <sz val="11"/>
            <color rgb="FF000000"/>
            <rFont val="Calibri"/>
          </rPr>
          <t>======
ID#AAAAL-w1uTM
tc={B3501BBE-7062-4612-B261-1328D7B4BB28}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21" authorId="0" shapeId="0" xr:uid="{7BE85503-803A-49ED-960A-BC0CA631061F}">
      <text>
        <r>
          <rPr>
            <sz val="11"/>
            <color rgb="FF000000"/>
            <rFont val="Calibri"/>
          </rPr>
          <t>======
ID#AAAAL-w1uUk
tc={70608B99-E799-424E-8B4C-CC0894EE816C}    (2020-08-27 20:38:22)
[Comentário encadeado]
Sua versão do Excel permite que você leia este comentário encadeado, no entanto, as edições serão removidas se o arquivo for aberto em uma versão mais recente do Excel. Saiba mais: https://go.microsoft.com/fwlink/?linkid=870924
Comentário:
    Curva do shear pós-oclusão estranha. Imagem do fluxo não aparece. Valores identicos.</t>
        </r>
      </text>
    </comment>
    <comment ref="B24" authorId="0" shapeId="0" xr:uid="{8A02B912-CE4A-47E4-8B62-3A88F1227781}">
      <text>
        <r>
          <rPr>
            <sz val="11"/>
            <color rgb="FF000000"/>
            <rFont val="Calibri"/>
          </rPr>
          <t>======
ID#AAAAL-w1uR8
tc={C72464A1-FF50-4F49-8CEE-B41053D6A8D7}    (2020-08-27 20:38:22)
[Comentário encadeado]
Sua versão do Excel permite que você leia este comentário encadeado, no entanto, as edições serão removidas se o arquivo for aberto em uma versão mais recente do Excel. Saiba mais: https://go.microsoft.com/fwlink/?linkid=870924
Comentário:
    FMD vídeo ruim. Considerar apenas o basal. Perde a arteria muitas vezes pós_oclusãocomprometendo a medida.</t>
        </r>
      </text>
    </comment>
    <comment ref="B26" authorId="0" shapeId="0" xr:uid="{7CB93CEB-893E-4F57-B7F8-35595BAF7A17}">
      <text>
        <r>
          <rPr>
            <sz val="11"/>
            <color rgb="FF000000"/>
            <rFont val="Calibri"/>
          </rPr>
          <t>======
ID#AAAAL-w1uTQ
tc={F60F2B47-B5BC-4AEB-825A-20D5E13B86ED}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ruim, tanto no basal quanto na rec. Sugiro pegar somente o dado basal. Valor de FMD muito alto.</t>
        </r>
      </text>
    </comment>
    <comment ref="B27" authorId="0" shapeId="0" xr:uid="{1714AE72-C40A-4AEA-B15A-9630A45D5A72}">
      <text>
        <r>
          <rPr>
            <sz val="11"/>
            <color rgb="FF000000"/>
            <rFont val="Calibri"/>
          </rPr>
          <t>======
ID#AAAAL-w1uUI
tc={119F4F5E-7B03-461A-8ECD-1DFF307365BE}    (2020-08-27 20:38:22)
[Comentário encadeado]
Sua versão do Excel permite que você leia este comentário encadeado, no entanto, as edições serão removidas se o arquivo for aberto em uma versão mais recente do Excel. Saiba mais: https://go.microsoft.com/fwlink/?linkid=870924
Comentário:
    Muitos cortes no basal devido a qualidade do vídeo. 
Não tem vídeo de IMT.</t>
        </r>
      </text>
    </comment>
    <comment ref="B28" authorId="0" shapeId="0" xr:uid="{C463809C-43AD-45E6-A28F-F8A69E72FBD2}">
      <text>
        <r>
          <rPr>
            <sz val="11"/>
            <color rgb="FF000000"/>
            <rFont val="Calibri"/>
          </rPr>
          <t>======
ID#AAAAL-w1uRo
tc={A2EE7320-54E9-4515-B9A8-97DEFF4337D4}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Considerar apenas o basal. Perdeu a imagem durante todo o período de análise até os 07:59 min, não sendo possível calcular a FMD.</t>
        </r>
      </text>
    </comment>
    <comment ref="B29" authorId="0" shapeId="0" xr:uid="{A038847E-708E-4E21-801F-020C3C540B4C}">
      <text>
        <r>
          <rPr>
            <sz val="11"/>
            <color rgb="FF000000"/>
            <rFont val="Calibri"/>
          </rPr>
          <t>======
ID#AAAAL-w1uUU
tc={15C68E20-BFFC-4A0B-8508-CC8DCDBFD51C}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31" authorId="0" shapeId="0" xr:uid="{8D1D0CE0-D9B5-42B8-8B98-274E4C532BB6}">
      <text>
        <r>
          <rPr>
            <sz val="11"/>
            <color rgb="FF000000"/>
            <rFont val="Calibri"/>
          </rPr>
          <t>======
ID#AAAAL-w1uSg
tc={E476CBD1-CB64-4261-943F-D9A11CFA8787}    (2020-08-27 20:38:22)
[Comentário encadeado]
Sua versão do Excel permite que você leia este comentário encadeado, no entanto, as edições serão removidas se o arquivo for aberto em uma versão mais recente do Excel. Saiba mais: https://go.microsoft.com/fwlink/?linkid=870924
Comentário:
    Sugiro conisederar apenas o basal. Vídeo bom no repouso, mas pós oculsão ficou muito ruim, perdeu a artéria várias vezes, vários cortes..apenas 1min e 28s de rec.</t>
        </r>
      </text>
    </comment>
    <comment ref="B33" authorId="0" shapeId="0" xr:uid="{B983D84E-AF88-44A3-8EF1-6B7C5B3137F6}">
      <text>
        <r>
          <rPr>
            <sz val="11"/>
            <color rgb="FF000000"/>
            <rFont val="Calibri"/>
          </rPr>
          <t>======
ID#AAAAL-w1uUE
tc={D5D5E0B0-2B85-4F1E-94C5-54E3415196CB}    (2020-08-27 20:38:22)
[Comentário encadeado]
Sua versão do Excel permite que você leia este comentário encadeado, no entanto, as edições serão removidas se o arquivo for aberto em uma versão mais recente do Excel. Saiba mais: https://go.microsoft.com/fwlink/?linkid=870924
Comentário:
    FMD considerar apenas o basal. Pós-oclusão perde a arteria e foi preciso mover muito o ROI e  muitos cortes no vídeo</t>
        </r>
      </text>
    </comment>
    <comment ref="B35" authorId="0" shapeId="0" xr:uid="{09D217CB-E1A7-40C5-BC6C-FDD58D6598D4}">
      <text>
        <r>
          <rPr>
            <sz val="11"/>
            <color rgb="FF000000"/>
            <rFont val="Calibri"/>
          </rPr>
          <t>======
ID#AAAAL-w1uT8
tc={2A769B24-9E7E-404E-B032-07A760DDAEA1}    (2020-08-27 20:38:22)
[Comentário encadeado]
Sua versão do Excel permite que você leia este comentário encadeado, no entanto, as edições serão removidas se o arquivo for aberto em uma versão mais recente do Excel. Saiba mais: https://go.microsoft.com/fwlink/?linkid=870924
Comentário:
    basal teve corte a partir dos 36 seg (perdeu a arteria). Não tem FMDr, - muitos cortes, não foi possível calcular. Perdeu a artéria/qualidade ruim.</t>
        </r>
      </text>
    </comment>
    <comment ref="B37" authorId="0" shapeId="0" xr:uid="{8AA41B8A-E834-46E1-AB0C-63C639E5D4CE}">
      <text>
        <r>
          <rPr>
            <sz val="11"/>
            <color rgb="FF000000"/>
            <rFont val="Calibri"/>
          </rPr>
          <t>======
ID#AAAAL-w1uSk
tc={E422EA2B-DA2E-4922-A76E-AE58315444B6}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BRAQ qualidade ruim, vários cortes basal e pós-oclusao.
Responder:
    IMT - vídeo muito ruim, pequena parte da carótida aparecendo e qualidade ruim.</t>
        </r>
      </text>
    </comment>
    <comment ref="B38" authorId="0" shapeId="0" xr:uid="{B87FCC7F-1A33-4442-9FF2-BE9BC28D8FC9}">
      <text>
        <r>
          <rPr>
            <sz val="11"/>
            <color rgb="FF000000"/>
            <rFont val="Calibri"/>
          </rPr>
          <t>======
ID#AAAAL-w1uRI
tc={172307BF-8B5E-401D-9BA3-07C09D30385A}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tempo total de 08:41, liberou manguito aos 06:19. Rodar IMT, aguradando PA</t>
        </r>
      </text>
    </comment>
    <comment ref="B40" authorId="0" shapeId="0" xr:uid="{5A78062F-BFA8-4A8E-A051-11078E0F2108}">
      <text>
        <r>
          <rPr>
            <sz val="11"/>
            <color rgb="FF000000"/>
            <rFont val="Calibri"/>
          </rPr>
          <t>======
ID#AAAAL-w1uTc
tc={80D4EF76-5B40-40E4-BDB1-A0B60DFF06F8}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Os corte pós-oculsao impossibilitou calcular a FMDr</t>
        </r>
      </text>
    </comment>
    <comment ref="B41" authorId="0" shapeId="0" xr:uid="{A536949E-215A-438B-86CA-2D43B411DF79}">
      <text>
        <r>
          <rPr>
            <sz val="11"/>
            <color rgb="FF000000"/>
            <rFont val="Calibri"/>
          </rPr>
          <t>======
ID#AAAAL-w1uTg
tc={F5795C48-010D-46AA-9978-DC491713FE33}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IMT ruim. O software não detectou. Valor muito baixo.</t>
        </r>
      </text>
    </comment>
    <comment ref="B46" authorId="0" shapeId="0" xr:uid="{1322B56E-F6B5-4C7E-A3BD-2DA990904896}">
      <text>
        <r>
          <rPr>
            <sz val="11"/>
            <color rgb="FF000000"/>
            <rFont val="Calibri"/>
          </rPr>
          <t>======
ID#AAAAL-w1uRM
tc={F3C3EC4B-92D8-40F5-BA45-613080A57C97}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no rep e pós-oclusão.</t>
        </r>
      </text>
    </comment>
    <comment ref="B47" authorId="0" shapeId="0" xr:uid="{3B9E8B4C-BCD4-4FFA-BF20-5BE6C4ABC8FE}">
      <text>
        <r>
          <rPr>
            <sz val="11"/>
            <color rgb="FF000000"/>
            <rFont val="Calibri"/>
          </rPr>
          <t>======
ID#AAAAL-w1uRc
tc={C8DA698C-D340-4D82-8E05-AC6F48AF4A9D}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FMD muito ruim. No momento pós-oclusão foi preciso mover o ROI muitas vezes e a análise possui muitos cortes.</t>
        </r>
      </text>
    </comment>
    <comment ref="B50" authorId="0" shapeId="0" xr:uid="{1DC5EF84-23BC-4156-ACCE-C23011D16131}">
      <text>
        <r>
          <rPr>
            <sz val="11"/>
            <color rgb="FF000000"/>
            <rFont val="Calibri"/>
          </rPr>
          <t>======
ID#AAAAL-w1uRk
tc={C6F9EA48-AEBE-4859-9452-A3765BC2521F}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51" authorId="0" shapeId="0" xr:uid="{7346EF1E-AE21-4ADE-B622-262C6A8B29DD}">
      <text>
        <r>
          <rPr>
            <sz val="11"/>
            <color rgb="FF000000"/>
            <rFont val="Calibri"/>
          </rPr>
          <t>======
ID#AAAAL-w1uQs
tc={C47DBBFC-6820-410D-85CA-6BD1A6FBB9C1}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da FMD muito ruim. valor FMD alto.</t>
        </r>
      </text>
    </comment>
    <comment ref="B52" authorId="0" shapeId="0" xr:uid="{CB2FA781-A9DF-4D17-A8CD-79A8CE2B1B55}">
      <text>
        <r>
          <rPr>
            <sz val="11"/>
            <color rgb="FF000000"/>
            <rFont val="Calibri"/>
          </rPr>
          <t>======
ID#AAAAL-w1uQY
tc={AEB53C25-4A9C-4891-821B-8704E8AC1514}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Alguns cortes.</t>
        </r>
      </text>
    </comment>
    <comment ref="B54" authorId="0" shapeId="0" xr:uid="{8F85D55E-0058-4319-A0DF-94EFACDE419C}">
      <text>
        <r>
          <rPr>
            <sz val="11"/>
            <color rgb="FF000000"/>
            <rFont val="Calibri"/>
          </rPr>
          <t>======
ID#AAAAL-w1uRQ
tc={D596A028-06F1-491D-A026-BF35BBD2321F}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56" authorId="0" shapeId="0" xr:uid="{E07DCE48-E216-47E8-9169-7D8A8AAC26EC}">
      <text>
        <r>
          <rPr>
            <sz val="11"/>
            <color rgb="FF000000"/>
            <rFont val="Calibri"/>
          </rPr>
          <t>======
ID#AAAAL-w1uTI
tc={31DFE016-004A-47AE-979B-8679D73F1EAE}    (2020-08-27 20:38:22)
[Comentário encadeado]
Sua versão do Excel permite que você leia este comentário encadeado, no entanto, as edições serão removidas se o arquivo for aberto em uma versão mais recente do Excel. Saiba mais: https://go.microsoft.com/fwlink/?linkid=870924
Comentário:
    Considerar apenas valores basais. Perdeu a artreia praticamnete durante todo o período pós-oclusao. Muitos cortes no vídeo. FMD muito alta, não considerar.</t>
        </r>
      </text>
    </comment>
    <comment ref="BH79" authorId="0" shapeId="0" xr:uid="{32D02555-AE2A-4871-ADD7-EA26AB75FF33}">
      <text>
        <r>
          <rPr>
            <sz val="11"/>
            <color rgb="FF000000"/>
            <rFont val="Calibri"/>
          </rPr>
          <t>======
ID#AAAAL-w1uTk
Ambulatorio    (2021-04-15 00:34:22)
Check this</t>
        </r>
      </text>
    </comment>
    <comment ref="AO88" authorId="0" shapeId="0" xr:uid="{2AC1C51E-EE42-4E5E-B951-D539EDF4F269}">
      <text>
        <r>
          <rPr>
            <sz val="11"/>
            <color rgb="FF000000"/>
            <rFont val="Calibri"/>
          </rPr>
          <t>[Comentário por tópicos]
A sua versão do Excel permite-lhe ler este comentário por tópicos. No entanto, as edições feitas ao comentário serão removidas se o ficheiro for aberto numa versão mais recente do Excel. Saiba mais: https://go.microsoft.com/fwlink/?linkid=870924
Comentário:
    Incluí pq tem TC compatível e foi tratada como COVID</t>
        </r>
      </text>
    </comment>
    <comment ref="AE90" authorId="0" shapeId="0" xr:uid="{54D4F45F-8B30-4AF5-978B-3C1F2CEF01F7}">
      <text>
        <r>
          <rPr>
            <sz val="11"/>
            <color rgb="FF000000"/>
            <rFont val="Calibri"/>
          </rPr>
          <t>======
ID#AAAAL-w1uR0
Ambulatorio    (2021-04-15 00:34:22)
Need to go back to the system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O79" authorId="0" shapeId="0" xr:uid="{B179AFBA-58F6-4036-B2B2-43FA1CB1CD97}">
      <text>
        <r>
          <rPr>
            <sz val="11"/>
            <color rgb="FF000000"/>
            <rFont val="Calibri"/>
          </rPr>
          <t>======
ID#AAAAL-w1uTk
Ambulatorio    (2021-04-15 00:34:22)
Check this</t>
        </r>
      </text>
    </comment>
    <comment ref="J90" authorId="0" shapeId="0" xr:uid="{96D45471-369E-47F9-9660-603939E3282A}">
      <text>
        <r>
          <rPr>
            <sz val="11"/>
            <color rgb="FF000000"/>
            <rFont val="Calibri"/>
          </rPr>
          <t>======
ID#AAAAL-w1uR0
Ambulatorio    (2021-04-15 00:34:22)
Need to go back to the system</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V2" authorId="0" shapeId="0" xr:uid="{00000000-0006-0000-0200-000001000000}">
      <text>
        <r>
          <rPr>
            <sz val="11"/>
            <color rgb="FF000000"/>
            <rFont val="Calibri"/>
          </rPr>
          <t>======
ID#AAAAL-w1uRs
Michelle    (2021-04-15 00:34:22)
AGUDO OU CRINICO??</t>
        </r>
      </text>
    </comment>
    <comment ref="CW2" authorId="0" shapeId="0" xr:uid="{00000000-0006-0000-0200-000002000000}">
      <text>
        <r>
          <rPr>
            <sz val="11"/>
            <color rgb="FF000000"/>
            <rFont val="Calibri"/>
          </rPr>
          <t>======
ID#AAAAL-w1uQ8
tc={FD340140-F0B6-4284-80BA-04310DFD97B4}    (2021-04-15 00:34:22)
[Comentário por tópicos]
A sua versão do Excel permite-lhe ler este comentário por tópicos. No entanto, as edições feitas ao comentário serão removidas se o ficheiro for aberto numa versão mais recente do Excel. Saiba mais: https://go.microsoft.com/fwlink/?linkid=870924
Comentário:
    Se piorou a função renal ou se precisou de dialise.</t>
        </r>
      </text>
    </comment>
    <comment ref="B7" authorId="0" shapeId="0" xr:uid="{00000000-0006-0000-0200-000003000000}">
      <text>
        <r>
          <rPr>
            <sz val="11"/>
            <color rgb="FF000000"/>
            <rFont val="Calibri"/>
          </rPr>
          <t>======
ID#AAAAL-w1uS8
tc={11D17234-FF41-4D53-B82C-9D23EC0574E8}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 Qualidade do vídeo comprometida.</t>
        </r>
      </text>
    </comment>
    <comment ref="B11" authorId="0" shapeId="0" xr:uid="{00000000-0006-0000-0200-000004000000}">
      <text>
        <r>
          <rPr>
            <sz val="11"/>
            <color rgb="FF000000"/>
            <rFont val="Calibri"/>
          </rPr>
          <t>======
ID#AAAAL-w1uRU
tc={F7C83B54-4F04-4C30-AC48-57FA3AC049E3}    (2020-08-27 20:38:22)
[Comentário encadeado]
Sua versão do Excel permite que você leia este comentário encadeado, no entanto, as edições serão removidas se o arquivo for aberto em uma versão mais recente do Excel. Saiba mais: https://go.microsoft.com/fwlink/?linkid=870924
Comentário:
    Não foi possível rodar a IMT.</t>
        </r>
      </text>
    </comment>
    <comment ref="B13" authorId="0" shapeId="0" xr:uid="{00000000-0006-0000-0200-000005000000}">
      <text>
        <r>
          <rPr>
            <sz val="11"/>
            <color rgb="FF000000"/>
            <rFont val="Calibri"/>
          </rPr>
          <t>======
ID#AAAAL-w1uSA
tc={70C1BBC0-0932-4634-93E4-C06DC4668E04}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15" authorId="0" shapeId="0" xr:uid="{00000000-0006-0000-0200-000006000000}">
      <text>
        <r>
          <rPr>
            <sz val="11"/>
            <color rgb="FF000000"/>
            <rFont val="Calibri"/>
          </rPr>
          <t>======
ID#AAAAL-w1uUg
tc={A83E0073-6FD9-4FBB-A363-4D78628FDA20}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17" authorId="0" shapeId="0" xr:uid="{00000000-0006-0000-0200-000007000000}">
      <text>
        <r>
          <rPr>
            <sz val="11"/>
            <color rgb="FF000000"/>
            <rFont val="Calibri"/>
          </rPr>
          <t>======
ID#AAAAL-w1uUc
tc={5D040B76-34B5-4A91-9E99-715837780E09}    (2020-08-27 20:38:22)
[Comentário encadeado]
Sua versão do Excel permite que você leia este comentário encadeado, no entanto, as edições serão removidas se o arquivo for aberto em uma versão mais recente do Excel. Saiba mais: https://go.microsoft.com/fwlink/?linkid=870924
Comentário:
    Verificar valor do shear. Pós-oclusão a imagem do fluxo ficou "espelhada". IMT não foi possível rodar.</t>
        </r>
      </text>
    </comment>
    <comment ref="B21" authorId="0" shapeId="0" xr:uid="{00000000-0006-0000-0200-000008000000}">
      <text>
        <r>
          <rPr>
            <sz val="11"/>
            <color rgb="FF000000"/>
            <rFont val="Calibri"/>
          </rPr>
          <t>======
ID#AAAAL-w1uRA
tc={4C2FDF23-EDE1-4817-A85E-0F91DA60EDFF}    (2020-08-27 20:38:22)
[Comentário encadeado]
Sua versão do Excel permite que você leia este comentário encadeado, no entanto, as edições serão removidas se o arquivo for aberto em uma versão mais recente do Excel. Saiba mais: https://go.microsoft.com/fwlink/?linkid=870924
Comentário:
    Imagem do fluxo quase não aparece. FMD não correspondeu após ao maior pico do shear.</t>
        </r>
      </text>
    </comment>
    <comment ref="B22" authorId="0" shapeId="0" xr:uid="{00000000-0006-0000-0200-000009000000}">
      <text>
        <r>
          <rPr>
            <sz val="11"/>
            <color rgb="FF000000"/>
            <rFont val="Calibri"/>
          </rPr>
          <t>======
ID#AAAAL-w1uQI
tc={B3501BBE-7062-4612-B261-1328D7B4BB28}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23" authorId="0" shapeId="0" xr:uid="{00000000-0006-0000-0200-00000A000000}">
      <text>
        <r>
          <rPr>
            <sz val="11"/>
            <color rgb="FF000000"/>
            <rFont val="Calibri"/>
          </rPr>
          <t>======
ID#AAAAL-w1uTU
tc={70608B99-E799-424E-8B4C-CC0894EE816C}    (2020-08-27 20:38:22)
[Comentário encadeado]
Sua versão do Excel permite que você leia este comentário encadeado, no entanto, as edições serão removidas se o arquivo for aberto em uma versão mais recente do Excel. Saiba mais: https://go.microsoft.com/fwlink/?linkid=870924
Comentário:
    Curva do shear pós-oclusão estranha. Imagem do fluxo não aparece. Valores identicos.</t>
        </r>
      </text>
    </comment>
    <comment ref="B25" authorId="0" shapeId="0" xr:uid="{00000000-0006-0000-0200-00000B000000}">
      <text>
        <r>
          <rPr>
            <sz val="11"/>
            <color rgb="FF000000"/>
            <rFont val="Calibri"/>
          </rPr>
          <t>======
ID#AAAAL-w1uUM
tc={8908B471-4304-4F34-8291-6BE1DCCBDF95}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27" authorId="0" shapeId="0" xr:uid="{00000000-0006-0000-0200-00000C000000}">
      <text>
        <r>
          <rPr>
            <sz val="11"/>
            <color rgb="FF000000"/>
            <rFont val="Calibri"/>
          </rPr>
          <t>======
ID#AAAAL-w1uRg
tc={C72464A1-FF50-4F49-8CEE-B41053D6A8D7}    (2020-08-27 20:38:22)
[Comentário encadeado]
Sua versão do Excel permite que você leia este comentário encadeado, no entanto, as edições serão removidas se o arquivo for aberto em uma versão mais recente do Excel. Saiba mais: https://go.microsoft.com/fwlink/?linkid=870924
Comentário:
    FMD vídeo ruim. Considerar apenas o basal. Perde a arteria muitas vezes pós_oclusãocomprometendo a medida.</t>
        </r>
      </text>
    </comment>
    <comment ref="B29" authorId="0" shapeId="0" xr:uid="{00000000-0006-0000-0200-00000D000000}">
      <text>
        <r>
          <rPr>
            <sz val="11"/>
            <color rgb="FF000000"/>
            <rFont val="Calibri"/>
          </rPr>
          <t>======
ID#AAAAL-w1uTs
tc={F60F2B47-B5BC-4AEB-825A-20D5E13B86ED}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ruim, tanto no basal quanto na rec. Sugiro pegar somente o dado basal. Valor de FMD muito alto.</t>
        </r>
      </text>
    </comment>
    <comment ref="B30" authorId="0" shapeId="0" xr:uid="{00000000-0006-0000-0200-00000E000000}">
      <text>
        <r>
          <rPr>
            <sz val="11"/>
            <color rgb="FF000000"/>
            <rFont val="Calibri"/>
          </rPr>
          <t>======
ID#AAAAL-w1uQU
tc={119F4F5E-7B03-461A-8ECD-1DFF307365BE}    (2020-08-27 20:38:22)
[Comentário encadeado]
Sua versão do Excel permite que você leia este comentário encadeado, no entanto, as edições serão removidas se o arquivo for aberto em uma versão mais recente do Excel. Saiba mais: https://go.microsoft.com/fwlink/?linkid=870924
Comentário:
    Muitos cortes no basal devido a qualidade do vídeo. 
Não tem vídeo de IMT.</t>
        </r>
      </text>
    </comment>
    <comment ref="B31" authorId="0" shapeId="0" xr:uid="{00000000-0006-0000-0200-00000F000000}">
      <text>
        <r>
          <rPr>
            <sz val="11"/>
            <color rgb="FF000000"/>
            <rFont val="Calibri"/>
          </rPr>
          <t>======
ID#AAAAL-w1uQ4
tc={71B7DDF2-780A-4A50-8DE4-61BBF8D3AE92}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muito comprometido tanto no basal qnto no rec. FMD valor muito alto. Vídeo com muitos cortes.
Imagem do fluxo invertida até os 22segundos do baseline.</t>
        </r>
      </text>
    </comment>
    <comment ref="B32" authorId="0" shapeId="0" xr:uid="{00000000-0006-0000-0200-000010000000}">
      <text>
        <r>
          <rPr>
            <sz val="11"/>
            <color rgb="FF000000"/>
            <rFont val="Calibri"/>
          </rPr>
          <t>======
ID#AAAAL-w1uSs
tc={A2EE7320-54E9-4515-B9A8-97DEFF4337D4}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Considerar apenas o basal. Perdeu a imagem durante todo o período de análise até os 07:59 min, não sendo possível calcular a FMD.</t>
        </r>
      </text>
    </comment>
    <comment ref="B33" authorId="0" shapeId="0" xr:uid="{00000000-0006-0000-0200-000011000000}">
      <text>
        <r>
          <rPr>
            <sz val="11"/>
            <color rgb="FF000000"/>
            <rFont val="Calibri"/>
          </rPr>
          <t>======
ID#AAAAL-w1uSc
tc={15C68E20-BFFC-4A0B-8508-CC8DCDBFD51C}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35" authorId="0" shapeId="0" xr:uid="{00000000-0006-0000-0200-000012000000}">
      <text>
        <r>
          <rPr>
            <sz val="11"/>
            <color rgb="FF000000"/>
            <rFont val="Calibri"/>
          </rPr>
          <t>======
ID#AAAAL-w1uSE
tc={E476CBD1-CB64-4261-943F-D9A11CFA8787}    (2020-08-27 20:38:22)
[Comentário encadeado]
Sua versão do Excel permite que você leia este comentário encadeado, no entanto, as edições serão removidas se o arquivo for aberto em uma versão mais recente do Excel. Saiba mais: https://go.microsoft.com/fwlink/?linkid=870924
Comentário:
    Sugiro conisederar apenas o basal. Vídeo bom no repouso, mas pós oculsão ficou muito ruim, perdeu a artéria várias vezes, vários cortes..apenas 1min e 28s de rec.</t>
        </r>
      </text>
    </comment>
    <comment ref="B37" authorId="0" shapeId="0" xr:uid="{00000000-0006-0000-0200-000013000000}">
      <text>
        <r>
          <rPr>
            <sz val="11"/>
            <color rgb="FF000000"/>
            <rFont val="Calibri"/>
          </rPr>
          <t>======
ID#AAAAL-w1uTE
tc={D5D5E0B0-2B85-4F1E-94C5-54E3415196CB}    (2020-08-27 20:38:22)
[Comentário encadeado]
Sua versão do Excel permite que você leia este comentário encadeado, no entanto, as edições serão removidas se o arquivo for aberto em uma versão mais recente do Excel. Saiba mais: https://go.microsoft.com/fwlink/?linkid=870924
Comentário:
    FMD considerar apenas o basal. Pós-oclusão perde a arteria e foi preciso mover muito o ROI e  muitos cortes no vídeo</t>
        </r>
      </text>
    </comment>
    <comment ref="B39" authorId="0" shapeId="0" xr:uid="{00000000-0006-0000-0200-000014000000}">
      <text>
        <r>
          <rPr>
            <sz val="11"/>
            <color rgb="FF000000"/>
            <rFont val="Calibri"/>
          </rPr>
          <t>======
ID#AAAAL-w1uUY
tc={2A769B24-9E7E-404E-B032-07A760DDAEA1}    (2020-08-27 20:38:22)
[Comentário encadeado]
Sua versão do Excel permite que você leia este comentário encadeado, no entanto, as edições serão removidas se o arquivo for aberto em uma versão mais recente do Excel. Saiba mais: https://go.microsoft.com/fwlink/?linkid=870924
Comentário:
    basal teve corte a partir dos 36 seg (perdeu a arteria). Não tem FMDr, - muitos cortes, não foi possível calcular. Perdeu a artéria/qualidade ruim.</t>
        </r>
      </text>
    </comment>
    <comment ref="B41" authorId="0" shapeId="0" xr:uid="{00000000-0006-0000-0200-000015000000}">
      <text>
        <r>
          <rPr>
            <sz val="11"/>
            <color rgb="FF000000"/>
            <rFont val="Calibri"/>
          </rPr>
          <t>======
ID#AAAAL-w1uQk
tc={E422EA2B-DA2E-4922-A76E-AE58315444B6}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BRAQ qualidade ruim, vários cortes basal e pós-oclusao.
Responder:
    IMT - vídeo muito ruim, pequena parte da carótida aparecendo e qualidade ruim.</t>
        </r>
      </text>
    </comment>
    <comment ref="B42" authorId="0" shapeId="0" xr:uid="{00000000-0006-0000-0200-000016000000}">
      <text>
        <r>
          <rPr>
            <sz val="11"/>
            <color rgb="FF000000"/>
            <rFont val="Calibri"/>
          </rPr>
          <t>======
ID#AAAAL-w1uSQ
tc={172307BF-8B5E-401D-9BA3-07C09D30385A}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tempo total de 08:41, liberou manguito aos 06:19. Rodar IMT, aguradando PA</t>
        </r>
      </text>
    </comment>
    <comment ref="B45" authorId="0" shapeId="0" xr:uid="{00000000-0006-0000-0200-000017000000}">
      <text>
        <r>
          <rPr>
            <sz val="11"/>
            <color rgb="FF000000"/>
            <rFont val="Calibri"/>
          </rPr>
          <t>======
ID#AAAAL-w1uTw
tc={80D4EF76-5B40-40E4-BDB1-A0B60DFF06F8}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 Os corte pós-oculsao impossibilitou calcular a FMDr</t>
        </r>
      </text>
    </comment>
    <comment ref="B46" authorId="0" shapeId="0" xr:uid="{00000000-0006-0000-0200-000018000000}">
      <text>
        <r>
          <rPr>
            <sz val="11"/>
            <color rgb="FF000000"/>
            <rFont val="Calibri"/>
          </rPr>
          <t>======
ID#AAAAL-w1uQ0
tc={F5795C48-010D-46AA-9978-DC491713FE33}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IMT ruim. O software não detectou. Valor muito baixo.</t>
        </r>
      </text>
    </comment>
    <comment ref="B51" authorId="0" shapeId="0" xr:uid="{00000000-0006-0000-0200-000019000000}">
      <text>
        <r>
          <rPr>
            <sz val="11"/>
            <color rgb="FF000000"/>
            <rFont val="Calibri"/>
          </rPr>
          <t>======
ID#AAAAL-w1uUQ
tc={F3C3EC4B-92D8-40F5-BA45-613080A57C97}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no rep e pós-oclusão.</t>
        </r>
      </text>
    </comment>
    <comment ref="B52" authorId="0" shapeId="0" xr:uid="{00000000-0006-0000-0200-00001A000000}">
      <text>
        <r>
          <rPr>
            <sz val="11"/>
            <color rgb="FF000000"/>
            <rFont val="Calibri"/>
          </rPr>
          <t>======
ID#AAAAL-w1uTY
tc={C8DA698C-D340-4D82-8E05-AC6F48AF4A9D}    (2020-08-27 20:38:22)
[Comentário encadeado]
Sua versão do Excel permite que você leia este comentário encadeado, no entanto, as edições serão removidas se o arquivo for aberto em uma versão mais recente do Excel. Saiba mais: https://go.microsoft.com/fwlink/?linkid=870924
Comentário:
    Vídeo FMD muito ruim. No momento pós-oclusão foi preciso mover o ROI muitas vezes e a análise possui muitos cortes.</t>
        </r>
      </text>
    </comment>
    <comment ref="B56" authorId="0" shapeId="0" xr:uid="{00000000-0006-0000-0200-00001B000000}">
      <text>
        <r>
          <rPr>
            <sz val="11"/>
            <color rgb="FF000000"/>
            <rFont val="Calibri"/>
          </rPr>
          <t>======
ID#AAAAL-w1uSU
tc={C6F9EA48-AEBE-4859-9452-A3765BC2521F}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FMD</t>
        </r>
      </text>
    </comment>
    <comment ref="B57" authorId="0" shapeId="0" xr:uid="{00000000-0006-0000-0200-00001C000000}">
      <text>
        <r>
          <rPr>
            <sz val="11"/>
            <color rgb="FF000000"/>
            <rFont val="Calibri"/>
          </rPr>
          <t>======
ID#AAAAL-w1uSY
tc={C47DBBFC-6820-410D-85CA-6BD1A6FBB9C1}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da FMD muito ruim. valor FMD alto.</t>
        </r>
      </text>
    </comment>
    <comment ref="B58" authorId="0" shapeId="0" xr:uid="{00000000-0006-0000-0200-00001D000000}">
      <text>
        <r>
          <rPr>
            <sz val="11"/>
            <color rgb="FF000000"/>
            <rFont val="Calibri"/>
          </rPr>
          <t>======
ID#AAAAL-w1uT4
tc={AEB53C25-4A9C-4891-821B-8704E8AC1514}    (2020-08-27 20:38:22)
[Comentário encadeado]
Sua versão do Excel permite que você leia este comentário encadeado, no entanto, as edições serão removidas se o arquivo for aberto em uma versão mais recente do Excel. Saiba mais: https://go.microsoft.com/fwlink/?linkid=870924
Comentário:
    Qualidade do vídeo ruim. Alguns cortes.</t>
        </r>
      </text>
    </comment>
    <comment ref="B60" authorId="0" shapeId="0" xr:uid="{00000000-0006-0000-0200-00001E000000}">
      <text>
        <r>
          <rPr>
            <sz val="11"/>
            <color rgb="FF000000"/>
            <rFont val="Calibri"/>
          </rPr>
          <t>======
ID#AAAAL-w1uSI
tc={D596A028-06F1-491D-A026-BF35BBD2321F}    (2020-08-27 20:38:22)
[Comentário encadeado]
Sua versão do Excel permite que você leia este comentário encadeado, no entanto, as edições serão removidas se o arquivo for aberto em uma versão mais recente do Excel. Saiba mais: https://go.microsoft.com/fwlink/?linkid=870924
Comentário:
    Não tem vídeo de IMT.</t>
        </r>
      </text>
    </comment>
    <comment ref="B63" authorId="0" shapeId="0" xr:uid="{00000000-0006-0000-0200-00001F000000}">
      <text>
        <r>
          <rPr>
            <sz val="11"/>
            <color rgb="FF000000"/>
            <rFont val="Calibri"/>
          </rPr>
          <t>======
ID#AAAAL-w1uTA
tc={31DFE016-004A-47AE-979B-8679D73F1EAE}    (2020-08-27 20:38:22)
[Comentário encadeado]
Sua versão do Excel permite que você leia este comentário encadeado, no entanto, as edições serão removidas se o arquivo for aberto em uma versão mais recente do Excel. Saiba mais: https://go.microsoft.com/fwlink/?linkid=870924
Comentário:
    Considerar apenas valores basais. Perdeu a artreia praticamnete durante todo o período pós-oclusao. Muitos cortes no vídeo. FMD muito alta, não considerar.</t>
        </r>
      </text>
    </comment>
    <comment ref="B64" authorId="0" shapeId="0" xr:uid="{00000000-0006-0000-0200-000020000000}">
      <text>
        <r>
          <rPr>
            <sz val="11"/>
            <color rgb="FF000000"/>
            <rFont val="Calibri"/>
          </rPr>
          <t>======
ID#AAAAL-w1uRE
tc={6B4716A7-503E-4AFA-923D-4D445FE7C6FB}    (2020-08-27 20:38:22)
[Comentário encadeado]
Sua versão do Excel permite que você leia este comentário encadeado, no entanto, as edições serão removidas se o arquivo for aberto em uma versão mais recente do Excel. Saiba mais: https://go.microsoft.com/fwlink/?linkid=870924
Comentário:
    Alguns cortes na análise devido a qualidade do vídeo.</t>
        </r>
      </text>
    </comment>
    <comment ref="AE80" authorId="0" shapeId="0" xr:uid="{00000000-0006-0000-0200-000021000000}">
      <text>
        <r>
          <rPr>
            <sz val="11"/>
            <color rgb="FF000000"/>
            <rFont val="Calibri"/>
          </rPr>
          <t>======
ID#AAAAL-w1uRw
Ambulatorio    (2021-04-15 00:34:22)
Need to go back to the system</t>
        </r>
      </text>
    </comment>
    <comment ref="AE94" authorId="0" shapeId="0" xr:uid="{00000000-0006-0000-0200-000022000000}">
      <text>
        <r>
          <rPr>
            <sz val="11"/>
            <color rgb="FF000000"/>
            <rFont val="Calibri"/>
          </rPr>
          <t>======
ID#AAAAL-w1uRY
Ambulatorio    (2021-04-15 00:34:22)
Need to go back to the system</t>
        </r>
      </text>
    </comment>
    <comment ref="CL97" authorId="0" shapeId="0" xr:uid="{00000000-0006-0000-0200-000023000000}">
      <text>
        <r>
          <rPr>
            <sz val="11"/>
            <color rgb="FF000000"/>
            <rFont val="Calibri"/>
          </rPr>
          <t>======
ID#AAAAL-w1uQQ
Ambulatorio    (2021-04-15 00:34:22)
Check this</t>
        </r>
      </text>
    </comment>
    <comment ref="AE112" authorId="0" shapeId="0" xr:uid="{00000000-0006-0000-0200-000024000000}">
      <text>
        <r>
          <rPr>
            <sz val="11"/>
            <color rgb="FF000000"/>
            <rFont val="Calibri"/>
          </rPr>
          <t>======
ID#AAAAL-w1uQM
Ambulatorio    (2021-04-15 00:34:22)
Need to go back to the system</t>
        </r>
      </text>
    </comment>
    <comment ref="AL113" authorId="0" shapeId="0" xr:uid="{00000000-0006-0000-0200-000025000000}">
      <text>
        <r>
          <rPr>
            <sz val="11"/>
            <color rgb="FF000000"/>
            <rFont val="Calibri"/>
          </rPr>
          <t>======
ID#AAAAL-w1uS0
Ambulatorio    (2021-04-15 00:34:22)
This patient had a positive test outside the Clinics Hospital, but had a negative test in the Clinics Hospital</t>
        </r>
      </text>
    </comment>
  </commentList>
</comments>
</file>

<file path=xl/sharedStrings.xml><?xml version="1.0" encoding="utf-8"?>
<sst xmlns="http://schemas.openxmlformats.org/spreadsheetml/2006/main" count="6783" uniqueCount="2163">
  <si>
    <t>PARTICIPANT ID</t>
  </si>
  <si>
    <t>ETHNICITY</t>
  </si>
  <si>
    <t>BASELINE CLINICAL CHARACTERISTICS</t>
  </si>
  <si>
    <t>ANTHROPOMETRICS</t>
  </si>
  <si>
    <t>HOPITALIZATION DATA</t>
  </si>
  <si>
    <t>COVID-19 TESTS</t>
  </si>
  <si>
    <t>TREATMENTS OF COVID 19</t>
  </si>
  <si>
    <t>BIOCHEMICAL MEASUREMENTS</t>
  </si>
  <si>
    <t>FMD / IMT</t>
  </si>
  <si>
    <t>N</t>
  </si>
  <si>
    <t>NAME</t>
  </si>
  <si>
    <t>RGHC</t>
  </si>
  <si>
    <t>1-Man, 2-Women</t>
  </si>
  <si>
    <t>BIRTH (DD/MM/YY)</t>
  </si>
  <si>
    <t>AGE</t>
  </si>
  <si>
    <t>1-white, 2-black , 3-yellow</t>
  </si>
  <si>
    <t>TEMP. °</t>
  </si>
  <si>
    <t>SatO2 %</t>
  </si>
  <si>
    <t>CONGESTIVE ARTERIAL DISEASE</t>
  </si>
  <si>
    <t>DIABETES</t>
  </si>
  <si>
    <t>COPD</t>
  </si>
  <si>
    <t>CHRONIC RENAL DISEASE</t>
  </si>
  <si>
    <t>CÂNCER</t>
  </si>
  <si>
    <t>TRANPLANTE FÍGADO</t>
  </si>
  <si>
    <t>TRANSPLANTE RENAL</t>
  </si>
  <si>
    <t>TRANSPLANTE CORAÇÃO</t>
  </si>
  <si>
    <t>TRANSPLANTE PULMÃO</t>
  </si>
  <si>
    <t>AUTOIMUNE</t>
  </si>
  <si>
    <t>ASMA</t>
  </si>
  <si>
    <t>QUALQUER PNEUMOPATIA</t>
  </si>
  <si>
    <t>ATRIAL FIBRILLATION</t>
  </si>
  <si>
    <t>ACUTE MYOCARDIAL INFARCTION</t>
  </si>
  <si>
    <t>PRE-EXISTING CONDITION</t>
  </si>
  <si>
    <t>OBESITY</t>
  </si>
  <si>
    <t>HYPERTENSION</t>
  </si>
  <si>
    <t>ETHILISM</t>
  </si>
  <si>
    <t>SMOKING</t>
  </si>
  <si>
    <t xml:space="preserve">Weight </t>
  </si>
  <si>
    <t xml:space="preserve">Height </t>
  </si>
  <si>
    <t>BMI</t>
  </si>
  <si>
    <t>H. ADMISSION</t>
  </si>
  <si>
    <t>ICU ADMISSION 0-no/1-yes</t>
  </si>
  <si>
    <t>INVASIVE MECHANICAL VENTILATION 0-no/1-yes</t>
  </si>
  <si>
    <t>ICU STAY (DAYS)</t>
  </si>
  <si>
    <t>DEATHS 0-no/1-yes</t>
  </si>
  <si>
    <t>COMPOSITE (death, ICU or vent)</t>
  </si>
  <si>
    <t>DATE OF DISCHARGE/DEATH</t>
  </si>
  <si>
    <t>HOSPITAL STAY (DAYS)</t>
  </si>
  <si>
    <t>SOROL/PCR 0-NEGATIVE/1-POSITIVE</t>
  </si>
  <si>
    <t>IgG / CT / X-Ray</t>
  </si>
  <si>
    <t>COMMENTS</t>
  </si>
  <si>
    <t>INCLUDED (0 -no / 1-yes)</t>
  </si>
  <si>
    <t>CT 0-NOT PERFOMED/1-PERFOMED</t>
  </si>
  <si>
    <t>PULMONARY INVOLVMENT (CT) 0-no/1-yes</t>
  </si>
  <si>
    <t>AZITROMYCIN 0-no/1-yes</t>
  </si>
  <si>
    <t>CEFTRIAXONE 0-no/1-yes</t>
  </si>
  <si>
    <t>HEPARINE 0-no/1-yes</t>
  </si>
  <si>
    <t>OSELTAMIR 0-no/1-yes</t>
  </si>
  <si>
    <t>DEXAMETHASONE 0-no/1-yes</t>
  </si>
  <si>
    <t>DATE</t>
  </si>
  <si>
    <t>CREATININE</t>
  </si>
  <si>
    <t>D-DIMER ng/mL FEU</t>
  </si>
  <si>
    <t>CRP</t>
  </si>
  <si>
    <t>TROP</t>
  </si>
  <si>
    <t>HB g/dL</t>
  </si>
  <si>
    <r>
      <rPr>
        <b/>
        <sz val="11"/>
        <color rgb="FF000000"/>
        <rFont val="Calibri"/>
      </rPr>
      <t>LEU mil/mm</t>
    </r>
    <r>
      <rPr>
        <b/>
        <i/>
        <sz val="11"/>
        <color rgb="FF000000"/>
        <rFont val="Calibri"/>
      </rPr>
      <t>³</t>
    </r>
  </si>
  <si>
    <t>NEUTRO %</t>
  </si>
  <si>
    <t>LYM  %</t>
  </si>
  <si>
    <t>PLAT  mil/mm³</t>
  </si>
  <si>
    <t>PREVIOUS MEDICATION</t>
  </si>
  <si>
    <t>THROMBOTIC EVENTS  0-no/1-yes</t>
  </si>
  <si>
    <t>PE 0-no/1-yes</t>
  </si>
  <si>
    <t>DVT LL/UL 0-no/1-yes</t>
  </si>
  <si>
    <t>ACUTE MYOCARDIAL INFARCTION 0-no/1-yes</t>
  </si>
  <si>
    <t>STROKE 0-no/1-yes</t>
  </si>
  <si>
    <t>ATHEROMATOSIS 0-no/1-yes</t>
  </si>
  <si>
    <t>EXAM</t>
  </si>
  <si>
    <t>Diâmetro basal</t>
  </si>
  <si>
    <t>Diâmetro pico_1s</t>
  </si>
  <si>
    <t>FMDabs_1s</t>
  </si>
  <si>
    <t>FMD%_1s</t>
  </si>
  <si>
    <t>Time-to-peak_1s</t>
  </si>
  <si>
    <t>SRauc_total</t>
  </si>
  <si>
    <t>SRauc_peak</t>
  </si>
  <si>
    <t>SR_peak</t>
  </si>
  <si>
    <t>FMD/SRauc_peak</t>
  </si>
  <si>
    <t>Velocity(mean)</t>
  </si>
  <si>
    <t>Velocity(+)</t>
  </si>
  <si>
    <t>Velocity(-)</t>
  </si>
  <si>
    <t>Flow(mean)</t>
  </si>
  <si>
    <t>Flow(+)</t>
  </si>
  <si>
    <t>Flow(-)</t>
  </si>
  <si>
    <t>SR(mean)</t>
  </si>
  <si>
    <t>SR(+)</t>
  </si>
  <si>
    <t>SR(-)</t>
  </si>
  <si>
    <t>Oscillatory SR</t>
  </si>
  <si>
    <t>Diâmetro1</t>
  </si>
  <si>
    <t>Diâmetro2</t>
  </si>
  <si>
    <t>Diâmetro3</t>
  </si>
  <si>
    <t>DiâmetroMED</t>
  </si>
  <si>
    <t>IMTmed1</t>
  </si>
  <si>
    <t>IMTmed2</t>
  </si>
  <si>
    <t>IMTmed3</t>
  </si>
  <si>
    <t>IMTmed_MED</t>
  </si>
  <si>
    <t>IMTmax1</t>
  </si>
  <si>
    <t>IMTmax2</t>
  </si>
  <si>
    <t>IMTmax3</t>
  </si>
  <si>
    <t>IMTmax_MED</t>
  </si>
  <si>
    <t>tempo1</t>
  </si>
  <si>
    <t>tempo2</t>
  </si>
  <si>
    <t>tempo3</t>
  </si>
  <si>
    <t>position1</t>
  </si>
  <si>
    <t>size1</t>
  </si>
  <si>
    <t>position2</t>
  </si>
  <si>
    <t>size2</t>
  </si>
  <si>
    <t>position3</t>
  </si>
  <si>
    <t>size3</t>
  </si>
  <si>
    <t>Joana Agostinho</t>
  </si>
  <si>
    <t>00:0017</t>
  </si>
  <si>
    <t>Maria de Oliveira Cochito</t>
  </si>
  <si>
    <t>55386959J</t>
  </si>
  <si>
    <t>Sebastião Alfredo</t>
  </si>
  <si>
    <t>91767950H</t>
  </si>
  <si>
    <t>00:00:015~</t>
  </si>
  <si>
    <t>00:00:005~</t>
  </si>
  <si>
    <t>473;392</t>
  </si>
  <si>
    <t>6,8x9,19</t>
  </si>
  <si>
    <t>484;388</t>
  </si>
  <si>
    <t>6,13X9,19</t>
  </si>
  <si>
    <t>Vivaldo Alves</t>
  </si>
  <si>
    <t>13442804J</t>
  </si>
  <si>
    <t>TC</t>
  </si>
  <si>
    <t>00:0:005~~</t>
  </si>
  <si>
    <t>00:00:005~~</t>
  </si>
  <si>
    <t>570;273</t>
  </si>
  <si>
    <t>10,11X9,8</t>
  </si>
  <si>
    <t>577;274</t>
  </si>
  <si>
    <t>7,43X9,95</t>
  </si>
  <si>
    <t>555;284</t>
  </si>
  <si>
    <t>7,81X10,8</t>
  </si>
  <si>
    <t>Cibele Soncin</t>
  </si>
  <si>
    <t>91769022H</t>
  </si>
  <si>
    <t>Leonildo Carneiro</t>
  </si>
  <si>
    <t>3354307G</t>
  </si>
  <si>
    <t>498;235</t>
  </si>
  <si>
    <t>10,14X8,77</t>
  </si>
  <si>
    <t>648;230</t>
  </si>
  <si>
    <t>10,6X9</t>
  </si>
  <si>
    <t>585;234</t>
  </si>
  <si>
    <t>8,02X9,38</t>
  </si>
  <si>
    <t>Luiz Antônio Victoriano</t>
  </si>
  <si>
    <t>PACIENTE COM COVID CRÔNICO, INCLUSIVE INTUBADO E EXTUBADO NO SERVIÇO DE ORIGEM (TEVE TAMBÉM DIAGNÓSTICO DE PNEUMONIA ASSOCIADA A VENTILAÇÃO); ENCAMINHADO AO ICHC PARA DESMAME DE OXIGÊNIO E TÉRMINO DE TRATAMENTO PARA CLOSTRIDIUM</t>
  </si>
  <si>
    <t>611;291</t>
  </si>
  <si>
    <t>9,38X10,44</t>
  </si>
  <si>
    <t>635;290</t>
  </si>
  <si>
    <t>7,49X10,89</t>
  </si>
  <si>
    <t>6,96;289</t>
  </si>
  <si>
    <t>6,96X10,59</t>
  </si>
  <si>
    <t>Osvaldo Monteiro</t>
  </si>
  <si>
    <t>91769049F</t>
  </si>
  <si>
    <t>PACIENTE VEIO POR COVID E FORA TRANSFERIDO AO ICHC PRIMARIAMENTE PARA RESOLUÇÃO DE INFARTO (ADQUIRIU COVID APÓS SER INTERADO EM SERVIÇO EXTERNO COM INFARTO COM SUPRA E NECESSIDADE DE ABORDAGEM POR ANGIOPLASTIA). TRATADO COMO COVID EM ENFERMARIA E, APÓS, TRANSFERIDO AO INCOR PARA ABORDAGEM DE LESÃO ARTERIAL CORONARIANA.</t>
  </si>
  <si>
    <t>DOPPLER</t>
  </si>
  <si>
    <t>647;264</t>
  </si>
  <si>
    <t>10,39X10,11</t>
  </si>
  <si>
    <t>694;252</t>
  </si>
  <si>
    <t>10,24X10,24</t>
  </si>
  <si>
    <t>665;264</t>
  </si>
  <si>
    <t>9,64X10,24</t>
  </si>
  <si>
    <t>Sidney Rodrigues</t>
  </si>
  <si>
    <t>91768514E</t>
  </si>
  <si>
    <t>REVISAR, POIS PACIENTE DEU ENTRADA EM SERVIÇO EXTERNO POR ACIDENTE VASCULAR ENCEFÁLICO E TEVE TESTE MOLECULAR POSITIVO PARA COVID APÓS 2 DIAS DE INTERNAÇÃO (MESMO ASSINTOMÁTICO. O TESTE FOI DE ROTINA PARA INTERNAÇÃO E ENFERMARIA)</t>
  </si>
  <si>
    <t>Sônia Suely</t>
  </si>
  <si>
    <t>91408135E</t>
  </si>
  <si>
    <t>614;352</t>
  </si>
  <si>
    <t>9,12X9,12</t>
  </si>
  <si>
    <t>622;346</t>
  </si>
  <si>
    <t>8,67X8,47</t>
  </si>
  <si>
    <t>606;349</t>
  </si>
  <si>
    <t>8,52X8,54</t>
  </si>
  <si>
    <t>Waldomiro Costa</t>
  </si>
  <si>
    <t>14256310K</t>
  </si>
  <si>
    <t>INFARTO NO PARÊNQUINA ESPLÊNICO</t>
  </si>
  <si>
    <t>Danilo Alves</t>
  </si>
  <si>
    <t>91769375K</t>
  </si>
  <si>
    <t>619;316</t>
  </si>
  <si>
    <t>10,17X9,56</t>
  </si>
  <si>
    <t>686;323</t>
  </si>
  <si>
    <t>10,04X9,31</t>
  </si>
  <si>
    <t>634;315</t>
  </si>
  <si>
    <t>10,25X8,99</t>
  </si>
  <si>
    <t>José Milton</t>
  </si>
  <si>
    <t>14237247F</t>
  </si>
  <si>
    <t xml:space="preserve">IgG </t>
  </si>
  <si>
    <t>MOLECULAR NEGATIVO; IGM NEGATIVO; IGG POSITIVO</t>
  </si>
  <si>
    <t>428;258</t>
  </si>
  <si>
    <t>11,5X9,31</t>
  </si>
  <si>
    <t>470;260</t>
  </si>
  <si>
    <t>10,53X9,68</t>
  </si>
  <si>
    <t>605;242</t>
  </si>
  <si>
    <t>10,22X9,91</t>
  </si>
  <si>
    <t>José Roberto</t>
  </si>
  <si>
    <t>91769260A</t>
  </si>
  <si>
    <t>ATEROMATOSE CORONARIANA</t>
  </si>
  <si>
    <t>575;247</t>
  </si>
  <si>
    <t>10,91X8,15</t>
  </si>
  <si>
    <t>626;251</t>
  </si>
  <si>
    <t>10,01X8,67</t>
  </si>
  <si>
    <t>536;254</t>
  </si>
  <si>
    <t>9,79X8,67</t>
  </si>
  <si>
    <t>Maria Patrocinia</t>
  </si>
  <si>
    <t>13497015E</t>
  </si>
  <si>
    <t>Maria Salete</t>
  </si>
  <si>
    <t>ATEROMATOSE DIFUSA (E CORONARIANA) + PACIENTE RECEBEU APENAS ATENDIMENTO AMBULAORIAL. NUNCA INTERNADA.</t>
  </si>
  <si>
    <t>668;263</t>
  </si>
  <si>
    <t>10,73X9,43</t>
  </si>
  <si>
    <t>540;246</t>
  </si>
  <si>
    <t>10,12X10,84</t>
  </si>
  <si>
    <t>618;279</t>
  </si>
  <si>
    <t>11,27X9,95</t>
  </si>
  <si>
    <t>Otacilio Rodrigues</t>
  </si>
  <si>
    <t>91768948I</t>
  </si>
  <si>
    <t>IgG + CT40%</t>
  </si>
  <si>
    <t>ATEROMATOSE ORTOCORONARIANA</t>
  </si>
  <si>
    <t>617;268</t>
  </si>
  <si>
    <t>10,04x7,94</t>
  </si>
  <si>
    <t>663;264</t>
  </si>
  <si>
    <t>9,62X7,36</t>
  </si>
  <si>
    <t>319;282</t>
  </si>
  <si>
    <t>8,22X8,05</t>
  </si>
  <si>
    <t>Wanderley Lopes</t>
  </si>
  <si>
    <t>401;319</t>
  </si>
  <si>
    <t>10,09x10,01</t>
  </si>
  <si>
    <t>634;310</t>
  </si>
  <si>
    <t>10,01X9,34</t>
  </si>
  <si>
    <t>516;311</t>
  </si>
  <si>
    <t>8,22X9,64</t>
  </si>
  <si>
    <t>Antônio Calixto</t>
  </si>
  <si>
    <t>14167685B</t>
  </si>
  <si>
    <t>707;405</t>
  </si>
  <si>
    <t>7,69X10,08</t>
  </si>
  <si>
    <t>444;395</t>
  </si>
  <si>
    <t>12,13X10,61</t>
  </si>
  <si>
    <t>666;389</t>
  </si>
  <si>
    <t>8,89X10,04</t>
  </si>
  <si>
    <t>Mario Rocumback</t>
  </si>
  <si>
    <t>44158571C</t>
  </si>
  <si>
    <t>PLACAS ATEROMATOSA MMID / ATEROMATOSE</t>
  </si>
  <si>
    <t>381;263</t>
  </si>
  <si>
    <t>10,01X10,01</t>
  </si>
  <si>
    <t>503;269</t>
  </si>
  <si>
    <t>10,24X9,3</t>
  </si>
  <si>
    <t>424;262</t>
  </si>
  <si>
    <t>12,86X9,68</t>
  </si>
  <si>
    <t>Noemia Josefa</t>
  </si>
  <si>
    <t>14230762I</t>
  </si>
  <si>
    <t>VEIAS JUGULAR E ILÍCA COM SINAIS DE TROMBOSE</t>
  </si>
  <si>
    <t>642;169</t>
  </si>
  <si>
    <t>10,01X9,72</t>
  </si>
  <si>
    <t>654;154</t>
  </si>
  <si>
    <t>8,82X8,07</t>
  </si>
  <si>
    <t>605;161</t>
  </si>
  <si>
    <t>10,84X8,82</t>
  </si>
  <si>
    <t>Vanildes Alves</t>
  </si>
  <si>
    <t>14194430E</t>
  </si>
  <si>
    <t>ATEROMATOSE AORTICA / CORONARIANA</t>
  </si>
  <si>
    <t>00:002</t>
  </si>
  <si>
    <t>647;248</t>
  </si>
  <si>
    <t>10,46X8,82</t>
  </si>
  <si>
    <t>690;248</t>
  </si>
  <si>
    <t>9,94X8,82</t>
  </si>
  <si>
    <t>615;251</t>
  </si>
  <si>
    <t>8,15X8,82</t>
  </si>
  <si>
    <t>Maria Menina</t>
  </si>
  <si>
    <t>13638239D</t>
  </si>
  <si>
    <t xml:space="preserve">ATEROMATOSE CAROTÍDEA /  VERTEBRAL + PACIENTE INTERNADA BREVEMENTE COM DIAGNÓSTICO DE INSUFICIÊNCIA CARDÍACA COM BOA RESPOSTA À DIURETICOTERAPIA. APRESENTOU TESTE MOLECULAR E SOROLÓGICO NEGATIVO PARA COVID. </t>
  </si>
  <si>
    <t>Marta Oliveira</t>
  </si>
  <si>
    <t>91770365I</t>
  </si>
  <si>
    <t>547;357</t>
  </si>
  <si>
    <t>9,56X10,5</t>
  </si>
  <si>
    <t>609;342</t>
  </si>
  <si>
    <t>12,14X11,19</t>
  </si>
  <si>
    <t>395;345</t>
  </si>
  <si>
    <t>13,65X10</t>
  </si>
  <si>
    <t>Michellany Santos</t>
  </si>
  <si>
    <t>91756761A</t>
  </si>
  <si>
    <t>618;187</t>
  </si>
  <si>
    <t>10,54x6,61</t>
  </si>
  <si>
    <t>522;180</t>
  </si>
  <si>
    <t>10,16X6,48</t>
  </si>
  <si>
    <t>528;176</t>
  </si>
  <si>
    <t>9,94X6,48</t>
  </si>
  <si>
    <t>Nilza Paula</t>
  </si>
  <si>
    <t>91769600C</t>
  </si>
  <si>
    <t>578;346</t>
  </si>
  <si>
    <t>9,97X10,31</t>
  </si>
  <si>
    <t>475;347</t>
  </si>
  <si>
    <t>11,67X10,55</t>
  </si>
  <si>
    <t>558;352</t>
  </si>
  <si>
    <t>10,77X10,55</t>
  </si>
  <si>
    <t>Osana Maria</t>
  </si>
  <si>
    <t>2308802J</t>
  </si>
  <si>
    <t>PLACAS CALCIFICADAS NA AORTA</t>
  </si>
  <si>
    <t>478;284</t>
  </si>
  <si>
    <t>11,88X9,02</t>
  </si>
  <si>
    <t>520;287</t>
  </si>
  <si>
    <t>10,23X9,02</t>
  </si>
  <si>
    <t>495;285</t>
  </si>
  <si>
    <t>9,72X9,02</t>
  </si>
  <si>
    <t>Ana Maria Piesco</t>
  </si>
  <si>
    <t>5235844I</t>
  </si>
  <si>
    <t xml:space="preserve">ESTEATOSE </t>
  </si>
  <si>
    <t>Cleonice Maria</t>
  </si>
  <si>
    <t>91753134B</t>
  </si>
  <si>
    <t>CT</t>
  </si>
  <si>
    <t>Paciente com internação recente antes de julho por acidente vascular encefálico... ficou muito debilitada. Deu entrada com Glasgow 9, quadro de dispneia... só tem radiografia de ttóra xmostrando imagem em pulmão inferior direito. Testes laboratoriais negativos para COVID. Evoluiu mal e tinha critérios de terminalidade. Nem optaram por intubar.</t>
  </si>
  <si>
    <t>00:005</t>
  </si>
  <si>
    <t>346;253</t>
  </si>
  <si>
    <t>9,58X9,66</t>
  </si>
  <si>
    <t>501;232</t>
  </si>
  <si>
    <t>9,34X8,88</t>
  </si>
  <si>
    <t>492;239</t>
  </si>
  <si>
    <t>11,04X8,84</t>
  </si>
  <si>
    <t>Maria José Oliveira</t>
  </si>
  <si>
    <t>55392343B</t>
  </si>
  <si>
    <t>13/07/20</t>
  </si>
  <si>
    <t xml:space="preserve">ATEROMATOSE AORTICA </t>
  </si>
  <si>
    <t>Nelson Roque</t>
  </si>
  <si>
    <t>91771027D</t>
  </si>
  <si>
    <t>DERRAME PLEURAL</t>
  </si>
  <si>
    <t>1,49</t>
  </si>
  <si>
    <t>13,6</t>
  </si>
  <si>
    <t>5,67</t>
  </si>
  <si>
    <t>76,3</t>
  </si>
  <si>
    <t>12,9</t>
  </si>
  <si>
    <t>Sérgio Castro</t>
  </si>
  <si>
    <t>91735357I</t>
  </si>
  <si>
    <t>0,82</t>
  </si>
  <si>
    <t>14,1</t>
  </si>
  <si>
    <t>6,41</t>
  </si>
  <si>
    <t>84,1</t>
  </si>
  <si>
    <t>9,7</t>
  </si>
  <si>
    <t>687;363</t>
  </si>
  <si>
    <t>10,32X8,31</t>
  </si>
  <si>
    <t>744;369</t>
  </si>
  <si>
    <t>10,61X8,7</t>
  </si>
  <si>
    <t>670;370</t>
  </si>
  <si>
    <t>12,33X7,88</t>
  </si>
  <si>
    <t>Bruno Prado</t>
  </si>
  <si>
    <t>14268058I</t>
  </si>
  <si>
    <t>TROMBOSE HEMÁTICA</t>
  </si>
  <si>
    <t>0,59</t>
  </si>
  <si>
    <t>8,83</t>
  </si>
  <si>
    <t>618;360</t>
  </si>
  <si>
    <t>11,47X8,63</t>
  </si>
  <si>
    <t>674;355</t>
  </si>
  <si>
    <t>10,63X8,75</t>
  </si>
  <si>
    <t>758;340</t>
  </si>
  <si>
    <t>12,42X9,09</t>
  </si>
  <si>
    <t>Geralda Maria</t>
  </si>
  <si>
    <t>13590897H</t>
  </si>
  <si>
    <t>545;304</t>
  </si>
  <si>
    <t>11,43X7,92</t>
  </si>
  <si>
    <t>500;303</t>
  </si>
  <si>
    <t>10,26X8,19</t>
  </si>
  <si>
    <t>590;294</t>
  </si>
  <si>
    <t>11,04X8,19</t>
  </si>
  <si>
    <t>Josue Freire</t>
  </si>
  <si>
    <t>456;321</t>
  </si>
  <si>
    <t>10,01x9,9</t>
  </si>
  <si>
    <t>511;319</t>
  </si>
  <si>
    <t>11,98X10,12</t>
  </si>
  <si>
    <t>466;315</t>
  </si>
  <si>
    <t>10,57X9,84</t>
  </si>
  <si>
    <t>Sandra Maria</t>
  </si>
  <si>
    <t>91702866I</t>
  </si>
  <si>
    <t>CT≤50%</t>
  </si>
  <si>
    <t>Paciente oncológica. Com quadro clínico e tomografia compatíveis. PCR negativo. Não tem sorologia dosada. Tratada como COVID com oxigênio, ceftriaxona, azitromicina e dexamentasona. Internou de 05/07/ - 09/07/2020.</t>
  </si>
  <si>
    <t>406;363</t>
  </si>
  <si>
    <t>11,53X8,93</t>
  </si>
  <si>
    <t>521;348</t>
  </si>
  <si>
    <t>10,97X9,38</t>
  </si>
  <si>
    <t>620;349</t>
  </si>
  <si>
    <t>12,13X8,32</t>
  </si>
  <si>
    <t>Carlos Eduardo</t>
  </si>
  <si>
    <t>9177266C</t>
  </si>
  <si>
    <t>624;360</t>
  </si>
  <si>
    <t>10,26X9,92</t>
  </si>
  <si>
    <t>695;356</t>
  </si>
  <si>
    <t>11,71X9,92</t>
  </si>
  <si>
    <t>673;356</t>
  </si>
  <si>
    <t>10,03X9,92</t>
  </si>
  <si>
    <t>Francisco Augusto</t>
  </si>
  <si>
    <t>91772503K</t>
  </si>
  <si>
    <t>TVP MIE</t>
  </si>
  <si>
    <t>doppler</t>
  </si>
  <si>
    <t>701;294</t>
  </si>
  <si>
    <t>10,03X10,42</t>
  </si>
  <si>
    <t>763;290</t>
  </si>
  <si>
    <t>10,76X9,75</t>
  </si>
  <si>
    <t>766;289</t>
  </si>
  <si>
    <t>10,54X9,75</t>
  </si>
  <si>
    <t>Lenice Nascimento</t>
  </si>
  <si>
    <t>422;419</t>
  </si>
  <si>
    <t>9,53X9,71</t>
  </si>
  <si>
    <t>435;423</t>
  </si>
  <si>
    <t>8,53X9,71</t>
  </si>
  <si>
    <t>420;418</t>
  </si>
  <si>
    <t>8,64X9,71</t>
  </si>
  <si>
    <t>Lucidio Alencar</t>
  </si>
  <si>
    <t>CARDIOMEGALIA + PACIENTE INTERNADA COM DISPNEIA CRÔNICA EM JULHO/2020 COM INVESTIGAÇÃO FRUSTRA E COM HIPÓTESE DE INSUFICiÊNCIA CARDÍACA. TEM SOROLOGIA POSITVA EM JUNHO/2020.</t>
  </si>
  <si>
    <t>646;290</t>
  </si>
  <si>
    <t>11X8,11</t>
  </si>
  <si>
    <t>572;292</t>
  </si>
  <si>
    <t>10,27X8,17</t>
  </si>
  <si>
    <t>700;307</t>
  </si>
  <si>
    <t>11,68X8,17</t>
  </si>
  <si>
    <t>Manoel Jesus</t>
  </si>
  <si>
    <t>14267832E</t>
  </si>
  <si>
    <t>Ess</t>
  </si>
  <si>
    <t>PACIENTE COM INSUFICIÊNCIA CARDÍACA DE BAIXA FRAÇÃO DE EJEÇÃO (&lt;25%)  INTERNADO POR DISPNEIA COM DIAGNÓSTICO DE TROMBOEMBOLISMO PULMONAR BILATERAL COM INFARTO PULMONAR. TEM TESTE MOLECULAR NEGATIVO E SOROLOGIA POSITVA, PORÉM, HÁ RELATO DE TESTE MOLECULAR POSITIVO EM MARÇO/2020.</t>
  </si>
  <si>
    <t>370;217</t>
  </si>
  <si>
    <t>10,01X8,44</t>
  </si>
  <si>
    <t>404;231</t>
  </si>
  <si>
    <t>9,9X10,35</t>
  </si>
  <si>
    <t>348;225</t>
  </si>
  <si>
    <t>11,47X10,35</t>
  </si>
  <si>
    <t>Marcia Santos</t>
  </si>
  <si>
    <t>2898041H</t>
  </si>
  <si>
    <t>INSUFICIENCIA VENOSA CRONICA</t>
  </si>
  <si>
    <t>643;346</t>
  </si>
  <si>
    <t>10,74X9,22</t>
  </si>
  <si>
    <t>698;340</t>
  </si>
  <si>
    <t>10,01X9,22</t>
  </si>
  <si>
    <t>608;353</t>
  </si>
  <si>
    <t>11,42X9,39</t>
  </si>
  <si>
    <t>Maria José 10.07</t>
  </si>
  <si>
    <t>91771612J</t>
  </si>
  <si>
    <t>ATEROMATOSE DA AORTA</t>
  </si>
  <si>
    <t>Antonio Pinto_Paulo</t>
  </si>
  <si>
    <t>55721013I</t>
  </si>
  <si>
    <t>ATEROMATOSE</t>
  </si>
  <si>
    <t>Aparecida Donizete</t>
  </si>
  <si>
    <t>91773089G</t>
  </si>
  <si>
    <t>597;225</t>
  </si>
  <si>
    <t>10,29X7,54</t>
  </si>
  <si>
    <t>638;227</t>
  </si>
  <si>
    <t>10,47X8,17</t>
  </si>
  <si>
    <t>607;230</t>
  </si>
  <si>
    <t>10,08X8,25</t>
  </si>
  <si>
    <t>Danila Nogueira</t>
  </si>
  <si>
    <t>88509636D</t>
  </si>
  <si>
    <t>490;390</t>
  </si>
  <si>
    <t>10,83X8,74</t>
  </si>
  <si>
    <t>591;397</t>
  </si>
  <si>
    <t>11,52X8,17</t>
  </si>
  <si>
    <t>636;391</t>
  </si>
  <si>
    <t>11,01X8,23</t>
  </si>
  <si>
    <t>Ezidio Almeida</t>
  </si>
  <si>
    <t>91772988J</t>
  </si>
  <si>
    <t>CT &lt;50%</t>
  </si>
  <si>
    <t>ATEROMATOSE AORTOCORONARIANA + PACIENTE COM INSUFICIÊNCIA RESPIRATÓRIA AGUDA COM TOMOGRAFIA COMPATÍVEL, PORÉM, TESTE MOLECULAR NEGATIVO. DIAGNÓSTICO DE DELÍRIO TREMENS DURANTE INTERNAÇÃO. TRATADO COM SUPORTE E ANTIBIÓTICO COM RECUPERAÇÃO TOTAL.</t>
  </si>
  <si>
    <t>350;319</t>
  </si>
  <si>
    <t>11,3X9,79</t>
  </si>
  <si>
    <t>380;311</t>
  </si>
  <si>
    <t>12,59X9,03</t>
  </si>
  <si>
    <t>504;321</t>
  </si>
  <si>
    <t>11,3X8,24</t>
  </si>
  <si>
    <t>Cristina Domiciano</t>
  </si>
  <si>
    <t>2390959C</t>
  </si>
  <si>
    <t>732;332</t>
  </si>
  <si>
    <t>12,2X9,48</t>
  </si>
  <si>
    <t>779;332</t>
  </si>
  <si>
    <t>11,14X8,37</t>
  </si>
  <si>
    <t>765;332</t>
  </si>
  <si>
    <t>9,81X8,55</t>
  </si>
  <si>
    <t>Ezequiel Nunes</t>
  </si>
  <si>
    <t>91773216A</t>
  </si>
  <si>
    <t>630;399</t>
  </si>
  <si>
    <t>10,18X9,73</t>
  </si>
  <si>
    <t>590;397</t>
  </si>
  <si>
    <t>11,14X9,73</t>
  </si>
  <si>
    <t>652;396</t>
  </si>
  <si>
    <t>10,01X10,85</t>
  </si>
  <si>
    <t>Maria Dionizia</t>
  </si>
  <si>
    <t>91773127A</t>
  </si>
  <si>
    <t>604;274</t>
  </si>
  <si>
    <t>11,36X9,28</t>
  </si>
  <si>
    <t>639;282</t>
  </si>
  <si>
    <t>9,9X9,68</t>
  </si>
  <si>
    <t>664;280</t>
  </si>
  <si>
    <t>11,42X9,68</t>
  </si>
  <si>
    <t>Nivaldo Martins</t>
  </si>
  <si>
    <t>2280993J</t>
  </si>
  <si>
    <t>ATEROMATOSE DIFUSA</t>
  </si>
  <si>
    <t>554;281</t>
  </si>
  <si>
    <t>10,07X8,66</t>
  </si>
  <si>
    <t>574;286</t>
  </si>
  <si>
    <t>9,11X8,66</t>
  </si>
  <si>
    <t>548;284</t>
  </si>
  <si>
    <t>9,96X8,66</t>
  </si>
  <si>
    <t>Andreia Cunha</t>
  </si>
  <si>
    <t>14069776H</t>
  </si>
  <si>
    <t>PACIENTE COM INTERNAÇÃO DE MAIO/2020 - 15/JULHO/2020  POR COVID CONFIRMADO. NESTA INTERNAÇÃO PRECISOU DE VENTILAÇÃO MECÂNICA E EVOLUIU COM PNEUMONIA ASSOCIADA A VENTILAÇÃO POR FUNGO. TEVE ALTA MÉDICA E, EM 17/JULHO, FOI READMITIDA. TESTE MOLECULAR NEGATIVO E COM OPACIDADES EM VIDRO FOSCO NA TOMOGRAFIA COM MELHORA SUBSTANCIAL (A ÚLTIMA ERA EM JUNHO/2020).</t>
  </si>
  <si>
    <t>500;325</t>
  </si>
  <si>
    <t>10,69X9,39</t>
  </si>
  <si>
    <t>600;333</t>
  </si>
  <si>
    <t>589;335</t>
  </si>
  <si>
    <t>10,12X9,11</t>
  </si>
  <si>
    <t>Elias Santiago</t>
  </si>
  <si>
    <t>2350126E</t>
  </si>
  <si>
    <t>367;340</t>
  </si>
  <si>
    <t>8,21X9,23</t>
  </si>
  <si>
    <t>555;346</t>
  </si>
  <si>
    <t>8,61x9,61</t>
  </si>
  <si>
    <t>377;344</t>
  </si>
  <si>
    <t>8,72X8,82</t>
  </si>
  <si>
    <t>Marcos Rosa</t>
  </si>
  <si>
    <t>MMI</t>
  </si>
  <si>
    <t>568;249</t>
  </si>
  <si>
    <t>8,51X7,77</t>
  </si>
  <si>
    <t>644;262</t>
  </si>
  <si>
    <t>11,51X7,77</t>
  </si>
  <si>
    <t>626;255</t>
  </si>
  <si>
    <t>12,76X7,77</t>
  </si>
  <si>
    <t>Terezinha Valdice</t>
  </si>
  <si>
    <t>91775200K</t>
  </si>
  <si>
    <t>473;235</t>
  </si>
  <si>
    <t>10,14X7,53</t>
  </si>
  <si>
    <t>529;229</t>
  </si>
  <si>
    <t>11,54X7,64</t>
  </si>
  <si>
    <t>489;231</t>
  </si>
  <si>
    <t>10,81X7,64</t>
  </si>
  <si>
    <t>Tony Jesus</t>
  </si>
  <si>
    <t>14133953F</t>
  </si>
  <si>
    <t>450;278</t>
  </si>
  <si>
    <t>10,74X9,73</t>
  </si>
  <si>
    <t>503;277</t>
  </si>
  <si>
    <t>11,7X9,73</t>
  </si>
  <si>
    <t>526;273</t>
  </si>
  <si>
    <t>10,01X9,73</t>
  </si>
  <si>
    <t>Albertino Nonato</t>
  </si>
  <si>
    <t>91775430E</t>
  </si>
  <si>
    <t xml:space="preserve">Paciente idoso frágil que fora internado (fratura de fêmur) um mês antes de ser admitido no HC por hipoxemia. Logo precisou de máscara não reinalante no PS do HC, porém, fora instituído qu enão seriam tomadas medidas invasivas com a filha (intubação orotraqueal). Paciente foi paliaddo e seria usado apenas máscara não reinalante ou cateter nasal de alto fluxo. relato de tomografia em serviço externo com 85%. Faleceu. </t>
  </si>
  <si>
    <t>720;248</t>
  </si>
  <si>
    <t>10,29X8,83</t>
  </si>
  <si>
    <t>766;253</t>
  </si>
  <si>
    <t>11,98X8,27</t>
  </si>
  <si>
    <t>744;260</t>
  </si>
  <si>
    <t>10,18X8,66</t>
  </si>
  <si>
    <t>Angela Barbosa</t>
  </si>
  <si>
    <t>Carlos Oliveira</t>
  </si>
  <si>
    <t>2282295D</t>
  </si>
  <si>
    <t>PACIENTE CHEGOU INTUBADO AO PRONTO SOCORRO  HCFMUSP. EVOLUIU COM EXTUBAÇÃO E ALTA MÉDICA.</t>
  </si>
  <si>
    <t>659;354</t>
  </si>
  <si>
    <t>9,73X8,72</t>
  </si>
  <si>
    <t>697;361</t>
  </si>
  <si>
    <t>10,24X8,77</t>
  </si>
  <si>
    <t>745;366</t>
  </si>
  <si>
    <t>10,52X9,22</t>
  </si>
  <si>
    <t>Airton Rodrigues</t>
  </si>
  <si>
    <t>91775847A</t>
  </si>
  <si>
    <t>ATEROMATOSE AORTICA</t>
  </si>
  <si>
    <t>Ana Claudia Alencar</t>
  </si>
  <si>
    <t>91775910B</t>
  </si>
  <si>
    <t>388;401</t>
  </si>
  <si>
    <t>10,2X7,86</t>
  </si>
  <si>
    <t>406;403</t>
  </si>
  <si>
    <t>10,09X7,63</t>
  </si>
  <si>
    <t>437;404</t>
  </si>
  <si>
    <t>10,48X6,81</t>
  </si>
  <si>
    <t>Evanisio Ferreira</t>
  </si>
  <si>
    <t>91775529F</t>
  </si>
  <si>
    <r>
      <rPr>
        <sz val="11"/>
        <color rgb="FF000000"/>
        <rFont val="Calibri"/>
      </rPr>
      <t xml:space="preserve">PLACAS EM CAROTIDAS INTERNAS + PACIENTE ENCAMINHADO AO ICHC DE UM HOSPITAL DE CAMPANHA. INICIALMENTE FORA AVALIADO EM OUTROS DOIS SEVIÇOS. NO PRIMEIRO SUSPEITA DE ISQUEMIA CARDÍACA QUE NÃO CONFIRMOU. TRANSFERIDO AO SEGUNDO, POR VIDRO FOSCO EM TOMOGRAFIA, APRESENTOU REBAIXAMENTO DO NÍVEL DE CONSCIÊNCIA E IMAGEM DE CRÂNIO COMPATÍVEL COM AVCI E TRATAMENTO CONSERVADOR. NÃO HÁ TOMOGRAFIA DE TÓRAX DISPONÍVEL E PACIENTE FORA TRATADO COMO AVC ISQUÊMICO DE TRATAMENTO CLÍNICO </t>
    </r>
    <r>
      <rPr>
        <sz val="11"/>
        <color rgb="FF000000"/>
        <rFont val="Calibri"/>
      </rPr>
      <t>COM SOROLOGIA E TESTE MOLECULAR NEGATIVOS.</t>
    </r>
  </si>
  <si>
    <t>625;394</t>
  </si>
  <si>
    <t>10,83X12,72</t>
  </si>
  <si>
    <t>682;380</t>
  </si>
  <si>
    <t>11,57X12,72</t>
  </si>
  <si>
    <t>735;370</t>
  </si>
  <si>
    <t>13,16X12,72</t>
  </si>
  <si>
    <t>Francisca Gomes</t>
  </si>
  <si>
    <t>91775413H</t>
  </si>
  <si>
    <t>481;427</t>
  </si>
  <si>
    <t>12,2X9,84</t>
  </si>
  <si>
    <t>550;427</t>
  </si>
  <si>
    <t>10,07X9,84</t>
  </si>
  <si>
    <t>601;408</t>
  </si>
  <si>
    <t>10,69X861</t>
  </si>
  <si>
    <t>Ivanise Ferreira</t>
  </si>
  <si>
    <t>3157258E</t>
  </si>
  <si>
    <t>ECG ??</t>
  </si>
  <si>
    <t>391;338</t>
  </si>
  <si>
    <t>10,07X11,19</t>
  </si>
  <si>
    <t>482;334</t>
  </si>
  <si>
    <t>12,2X11,18</t>
  </si>
  <si>
    <t>590;329</t>
  </si>
  <si>
    <t>13,89X11,18</t>
  </si>
  <si>
    <t>Jairo Rezende</t>
  </si>
  <si>
    <t>91775880G</t>
  </si>
  <si>
    <t>688;383</t>
  </si>
  <si>
    <t>12,2X9,25</t>
  </si>
  <si>
    <t>613;372</t>
  </si>
  <si>
    <t>10,49X9,25</t>
  </si>
  <si>
    <t>641;375</t>
  </si>
  <si>
    <t>10,32X9,19</t>
  </si>
  <si>
    <t>Maria Jose da SILVA</t>
  </si>
  <si>
    <t>Eric Melo</t>
  </si>
  <si>
    <t>55777998E</t>
  </si>
  <si>
    <t>335;410</t>
  </si>
  <si>
    <t>10,07X8,06</t>
  </si>
  <si>
    <t>369;421</t>
  </si>
  <si>
    <t>10,29X8,65</t>
  </si>
  <si>
    <t>353;420</t>
  </si>
  <si>
    <t>10,07X8,68</t>
  </si>
  <si>
    <t>Ester Queiroz</t>
  </si>
  <si>
    <t>410;279</t>
  </si>
  <si>
    <t>10,31X7,08</t>
  </si>
  <si>
    <t>613;292</t>
  </si>
  <si>
    <t>9,59X7,01</t>
  </si>
  <si>
    <t>466;276</t>
  </si>
  <si>
    <t>8,97X7,03</t>
  </si>
  <si>
    <t>Rosi Aparecida Bueno</t>
  </si>
  <si>
    <t>425;277</t>
  </si>
  <si>
    <t>10,29X8,94</t>
  </si>
  <si>
    <t>612;285</t>
  </si>
  <si>
    <t>10,52X8,94</t>
  </si>
  <si>
    <t>580;296</t>
  </si>
  <si>
    <t>10,01X10,4</t>
  </si>
  <si>
    <t>Flavio Antonio</t>
  </si>
  <si>
    <t>91777025I</t>
  </si>
  <si>
    <t>568;423</t>
  </si>
  <si>
    <t>10,24X8,6</t>
  </si>
  <si>
    <t>629;412</t>
  </si>
  <si>
    <t>11,59X8,6</t>
  </si>
  <si>
    <t>659;413</t>
  </si>
  <si>
    <t>10,2X8,24</t>
  </si>
  <si>
    <t>Paulo Augusto Miranda</t>
  </si>
  <si>
    <t>91776894F</t>
  </si>
  <si>
    <t>Antonio Romualdo</t>
  </si>
  <si>
    <t>91776576K</t>
  </si>
  <si>
    <t>550;361</t>
  </si>
  <si>
    <t>11,3X11,02</t>
  </si>
  <si>
    <t>643;360</t>
  </si>
  <si>
    <t>10,46X10,08</t>
  </si>
  <si>
    <t>694;355</t>
  </si>
  <si>
    <t>10,85X10,8</t>
  </si>
  <si>
    <t xml:space="preserve">Jacqueline Rocha </t>
  </si>
  <si>
    <t>3085815F</t>
  </si>
  <si>
    <t xml:space="preserve">Fora </t>
  </si>
  <si>
    <t>TESTE MOLECULAR NEGATIVO. Paciente internada por insuficiência cardíaca com teste molecular e tomografia negativos para covid. Fora tratada com diureticoterapia e resolução do quadro.</t>
  </si>
  <si>
    <t>Rosalia Pereira</t>
  </si>
  <si>
    <t>311;294</t>
  </si>
  <si>
    <t>6,13X8,49</t>
  </si>
  <si>
    <t>298;294</t>
  </si>
  <si>
    <t>8,49X8,49</t>
  </si>
  <si>
    <t>309;294</t>
  </si>
  <si>
    <t>7,48X8,49</t>
  </si>
  <si>
    <t>Ana Carolina Martins</t>
  </si>
  <si>
    <t>14225405F</t>
  </si>
  <si>
    <t>Admitida sem sintomas respiratórios. Investigada para atividade de Lúpus. Excluíram emergências e deram alta. Ela tinha epigastralagia. INvestigação ambulatorial.</t>
  </si>
  <si>
    <t>769;224</t>
  </si>
  <si>
    <t>10,03X5,81</t>
  </si>
  <si>
    <t>727;227</t>
  </si>
  <si>
    <t>9,81X6,18</t>
  </si>
  <si>
    <t>755;223</t>
  </si>
  <si>
    <t>10,37X6,18</t>
  </si>
  <si>
    <t>Elisivan Paiva</t>
  </si>
  <si>
    <t>91769090K</t>
  </si>
  <si>
    <t>Paciente HIV+ com micose pulmonar confirmada evoluindo com sídnroe respiratóriao, porém, diversos testes moleculares negativo (incluindo lavado broncoalveolar). Diagnóstico e tratamento para micose pulmonar e sídnrome de reconstituição imune. sorologia negativa</t>
  </si>
  <si>
    <t>373;306</t>
  </si>
  <si>
    <t>10,63X8,77</t>
  </si>
  <si>
    <t>424;310</t>
  </si>
  <si>
    <t>10,07X8,27</t>
  </si>
  <si>
    <t>400;311</t>
  </si>
  <si>
    <t>11,7X8,21</t>
  </si>
  <si>
    <t>Ester Castro</t>
  </si>
  <si>
    <t>91775626K</t>
  </si>
  <si>
    <t>00:0015</t>
  </si>
  <si>
    <t>566;401</t>
  </si>
  <si>
    <t>10,91X8,94</t>
  </si>
  <si>
    <t>534;403</t>
  </si>
  <si>
    <t>9,96X8,64</t>
  </si>
  <si>
    <t>536;404</t>
  </si>
  <si>
    <t>10,41X8,64</t>
  </si>
  <si>
    <t>Genezio Vieira</t>
  </si>
  <si>
    <t>91752090H</t>
  </si>
  <si>
    <t>Paciente já tinha internação em maio por covid. Deu entrada por dispneia, mas teve diagnóstico de insuficiência cardíaca agudizada (fração &lt; 30%). Tratado para tal.</t>
  </si>
  <si>
    <t>426;333</t>
  </si>
  <si>
    <t>10,27X10,04</t>
  </si>
  <si>
    <t>471;333</t>
  </si>
  <si>
    <t>9,93X10,04</t>
  </si>
  <si>
    <t>444;334</t>
  </si>
  <si>
    <t>11,46X10,04</t>
  </si>
  <si>
    <t>Olga Kaliska</t>
  </si>
  <si>
    <t>Flavio Pedro Ribeiro</t>
  </si>
  <si>
    <t>91777734a</t>
  </si>
  <si>
    <t>Primeiro surto psicótico. Teste molecular e tomografia negativos para covid.</t>
  </si>
  <si>
    <t>643;343</t>
  </si>
  <si>
    <t>10,07X6,92</t>
  </si>
  <si>
    <t>690;345</t>
  </si>
  <si>
    <t>10,52X6,92</t>
  </si>
  <si>
    <t>582;342</t>
  </si>
  <si>
    <t>12,15X6,92</t>
  </si>
  <si>
    <t>Fernanda Pamilla</t>
  </si>
  <si>
    <t>14260640C</t>
  </si>
  <si>
    <t xml:space="preserve">Pacinete internada por quador urológico. Teste molecular, sorologia e tomografia negativos para covid. </t>
  </si>
  <si>
    <t>622;334</t>
  </si>
  <si>
    <t>11,02X7,14</t>
  </si>
  <si>
    <t>657;332</t>
  </si>
  <si>
    <t>10,35X7,14</t>
  </si>
  <si>
    <t>754;333</t>
  </si>
  <si>
    <t>11,75X7,25</t>
  </si>
  <si>
    <t>Marcia Ap Schattner</t>
  </si>
  <si>
    <t>13993002G</t>
  </si>
  <si>
    <t>Lucinho de Oliveira</t>
  </si>
  <si>
    <t>13910256J</t>
  </si>
  <si>
    <t>AVC. Teste molecular e tomografia negativos para covid</t>
  </si>
  <si>
    <t>ECOD</t>
  </si>
  <si>
    <t>Manoel Nascimento</t>
  </si>
  <si>
    <t>91778323E</t>
  </si>
  <si>
    <t>??</t>
  </si>
  <si>
    <t>448;253</t>
  </si>
  <si>
    <t>10,14X8,58</t>
  </si>
  <si>
    <t>401;243</t>
  </si>
  <si>
    <t>13,91X8,54</t>
  </si>
  <si>
    <t>344;243</t>
  </si>
  <si>
    <t>13,24X8,54</t>
  </si>
  <si>
    <t>Simone dos Santos</t>
  </si>
  <si>
    <t>90720569B</t>
  </si>
  <si>
    <t>668;272</t>
  </si>
  <si>
    <t>10,07X6,36</t>
  </si>
  <si>
    <t>735;272</t>
  </si>
  <si>
    <t>12,49X6,36</t>
  </si>
  <si>
    <t>679;269</t>
  </si>
  <si>
    <t>12,54X6,36</t>
  </si>
  <si>
    <t>Sebastião Celso</t>
  </si>
  <si>
    <t>91777190K</t>
  </si>
  <si>
    <t>582;396</t>
  </si>
  <si>
    <t>10,01X9,67</t>
  </si>
  <si>
    <t>665;408</t>
  </si>
  <si>
    <t>12,88X9,67</t>
  </si>
  <si>
    <t>743;386</t>
  </si>
  <si>
    <t>11,92X9,28</t>
  </si>
  <si>
    <t>Joaquim Correa</t>
  </si>
  <si>
    <t>91779010G</t>
  </si>
  <si>
    <t>500;324</t>
  </si>
  <si>
    <t>11,42X9,52</t>
  </si>
  <si>
    <t>563;350</t>
  </si>
  <si>
    <t>10,29X7,67</t>
  </si>
  <si>
    <t>694;388</t>
  </si>
  <si>
    <t>11,81X8,06</t>
  </si>
  <si>
    <t>Romilda Maria</t>
  </si>
  <si>
    <t>91779095K</t>
  </si>
  <si>
    <t>swab (externo)</t>
  </si>
  <si>
    <t xml:space="preserve">Transferida de outro serviço para avaliação de megacólon chagásico. </t>
  </si>
  <si>
    <t>427;308</t>
  </si>
  <si>
    <t>10,12X7,42</t>
  </si>
  <si>
    <t>577;299</t>
  </si>
  <si>
    <t>12,37X7,37</t>
  </si>
  <si>
    <t>474;309</t>
  </si>
  <si>
    <t>10,97X7,37</t>
  </si>
  <si>
    <t>Ingrit Souza</t>
  </si>
  <si>
    <t>88254442G</t>
  </si>
  <si>
    <t xml:space="preserve">PACIENTE NÃO INTERNOU. </t>
  </si>
  <si>
    <t>453;323</t>
  </si>
  <si>
    <t>10,07X8,55</t>
  </si>
  <si>
    <t>521;330</t>
  </si>
  <si>
    <t>10,85X7,64</t>
  </si>
  <si>
    <t>436;321</t>
  </si>
  <si>
    <t>11,42X7,64</t>
  </si>
  <si>
    <t>Marlene Gomes</t>
  </si>
  <si>
    <t>91778927J</t>
  </si>
  <si>
    <t>489;331</t>
  </si>
  <si>
    <t>10,31X11,15</t>
  </si>
  <si>
    <t>550;334</t>
  </si>
  <si>
    <t>12,15X11,15</t>
  </si>
  <si>
    <t>726;343</t>
  </si>
  <si>
    <t>12,54X11,15</t>
  </si>
  <si>
    <t>Maria Jose de Almeida</t>
  </si>
  <si>
    <t>2508994G</t>
  </si>
  <si>
    <t>TC &lt;50%</t>
  </si>
  <si>
    <t>PCR 1 ; TC  1 Tórax (externa) + (&lt;50%);</t>
  </si>
  <si>
    <t>655;379</t>
  </si>
  <si>
    <t>10,46X10,29</t>
  </si>
  <si>
    <t>716;382</t>
  </si>
  <si>
    <t>10,29X10,29</t>
  </si>
  <si>
    <t>746;382</t>
  </si>
  <si>
    <t>13,33X10,29</t>
  </si>
  <si>
    <t>Juvenal da Silva Pereira</t>
  </si>
  <si>
    <t>91683500J</t>
  </si>
  <si>
    <t>IgG</t>
  </si>
  <si>
    <t>SUSPEITO NEGATIVO. INTERNOU POR INFECÇÃO DE TRATO URINÁRIO. Este tinha sido excluído no estudo do Prof. Fávio. É uma infecção de trato urinário grave. Não realizou sorologia. Tem teste molecular e tomografia de tórax negativos para covid.</t>
  </si>
  <si>
    <t>339;346</t>
  </si>
  <si>
    <t>10,09X10,7</t>
  </si>
  <si>
    <t>499;358</t>
  </si>
  <si>
    <t>14,33X9,92</t>
  </si>
  <si>
    <t>753;365</t>
  </si>
  <si>
    <t>13,43X9,98</t>
  </si>
  <si>
    <t>Corina de Jesus</t>
  </si>
  <si>
    <t>14028928I</t>
  </si>
  <si>
    <t>Francisca Neide</t>
  </si>
  <si>
    <t>91778498H</t>
  </si>
  <si>
    <t>427;366</t>
  </si>
  <si>
    <t>10,14X9,31</t>
  </si>
  <si>
    <t>678;356</t>
  </si>
  <si>
    <t>10,03X8,58</t>
  </si>
  <si>
    <t>734;354</t>
  </si>
  <si>
    <t>12,32X8,58</t>
  </si>
  <si>
    <t>Edmundo Santos</t>
  </si>
  <si>
    <t>colapso cardiovascular</t>
  </si>
  <si>
    <t>706;294</t>
  </si>
  <si>
    <t>10,01X8,38</t>
  </si>
  <si>
    <t>682;316</t>
  </si>
  <si>
    <t>10,85X7,71</t>
  </si>
  <si>
    <t>623;318</t>
  </si>
  <si>
    <t>12,2X7,05</t>
  </si>
  <si>
    <t>Nanako Hosoda</t>
  </si>
  <si>
    <t>583;308</t>
  </si>
  <si>
    <t>10,35X8,69</t>
  </si>
  <si>
    <t>534;299</t>
  </si>
  <si>
    <t>12,01X10,25</t>
  </si>
  <si>
    <t>528;318</t>
  </si>
  <si>
    <t>10,66X8,54</t>
  </si>
  <si>
    <t>Vitalina Ferreira</t>
  </si>
  <si>
    <t>INTERNADA POR INSUFICIÊNCIA CARDÍACA. TESTES NEGATIVOS PARA SARS-COV-2</t>
  </si>
  <si>
    <t>Thatiana Oliveira</t>
  </si>
  <si>
    <t>13952924C</t>
  </si>
  <si>
    <t>NÃO INTERNOU. SUSPEITA NEGATIVA.</t>
  </si>
  <si>
    <t>461;370</t>
  </si>
  <si>
    <t>680;375</t>
  </si>
  <si>
    <t>12,04X7,92</t>
  </si>
  <si>
    <t>610;369</t>
  </si>
  <si>
    <t>13,27X7,92</t>
  </si>
  <si>
    <t>Judete Pereira</t>
  </si>
  <si>
    <t>Maria da Conceição</t>
  </si>
  <si>
    <t>ESTENOSE ARTERIAS VERTEBRAIS</t>
  </si>
  <si>
    <t>Jandira Maria</t>
  </si>
  <si>
    <t>371;365</t>
  </si>
  <si>
    <t>10,2X12,52</t>
  </si>
  <si>
    <t>414;369</t>
  </si>
  <si>
    <t>10,48X12,52</t>
  </si>
  <si>
    <t>319;330</t>
  </si>
  <si>
    <t>11,04X12,52</t>
  </si>
  <si>
    <t>Marilene Aparecida</t>
  </si>
  <si>
    <t>PLACAS PARIETAIS CALCIFICADAS</t>
  </si>
  <si>
    <t>428;320</t>
  </si>
  <si>
    <t>10,35X8,04</t>
  </si>
  <si>
    <t>383;320</t>
  </si>
  <si>
    <t>11,14X8,04</t>
  </si>
  <si>
    <t>399;317</t>
  </si>
  <si>
    <t>10,01X8,04</t>
  </si>
  <si>
    <t>Gheysa Carolina</t>
  </si>
  <si>
    <t>ARTERIAS PULMONARES COM CALIBRE AUMENTADO</t>
  </si>
  <si>
    <t>523;354</t>
  </si>
  <si>
    <t>10,29X10,12</t>
  </si>
  <si>
    <t>583;346</t>
  </si>
  <si>
    <t>11,36X11,36</t>
  </si>
  <si>
    <t>614;332</t>
  </si>
  <si>
    <t>13,61X11,87</t>
  </si>
  <si>
    <t>Maria Altina (PRE)</t>
  </si>
  <si>
    <t>Paciente assinotmática do ponto de vita respiratório. Entrou por lesão renal aguda e alteração hematológica. Clínica, imagem e testes moculares negativos.</t>
  </si>
  <si>
    <t>373;328</t>
  </si>
  <si>
    <t>12,2X11,32</t>
  </si>
  <si>
    <t>658;301</t>
  </si>
  <si>
    <t>13,1X9,93</t>
  </si>
  <si>
    <t>703;303</t>
  </si>
  <si>
    <t>11,08X9,82</t>
  </si>
  <si>
    <t>Nilza Aparecida</t>
  </si>
  <si>
    <t>Internada e tratada como insuficiência cardíaca. Imagem, sorologia e teste molecular negativos para SARSCOV.</t>
  </si>
  <si>
    <t>337;290</t>
  </si>
  <si>
    <t>10,37X7,84</t>
  </si>
  <si>
    <t>424;299</t>
  </si>
  <si>
    <t>11,27X7,75</t>
  </si>
  <si>
    <t>473;304</t>
  </si>
  <si>
    <t>11,94X7,95</t>
  </si>
  <si>
    <t>Vera Lucia Oliveira</t>
  </si>
  <si>
    <t>2234841H</t>
  </si>
  <si>
    <t>333;383</t>
  </si>
  <si>
    <t>10,16X9,14</t>
  </si>
  <si>
    <t>380;395</t>
  </si>
  <si>
    <t>12,16X9,09</t>
  </si>
  <si>
    <t>553;425</t>
  </si>
  <si>
    <t>11,88X10,77</t>
  </si>
  <si>
    <t>Jose Valdemar Andrade</t>
  </si>
  <si>
    <t>489;394</t>
  </si>
  <si>
    <t>10,85X9,98</t>
  </si>
  <si>
    <t>526;393</t>
  </si>
  <si>
    <t>10,97X9,98</t>
  </si>
  <si>
    <t>542;396</t>
  </si>
  <si>
    <t>10,12X9,98</t>
  </si>
  <si>
    <t>Gilmar Aparecido</t>
  </si>
  <si>
    <t>ECTASIA TRONCO ARTERIA PULMONAR +  (TESTES LABORATORIAIS NEGATIVOS; TOMOGRAFIA TÍPICA; INFARTOU; REALIZOU CATETERISMO MULTIARTERIAL SEM MEDIDAS ADICIONAIS; VOLTOU PARA ICHC; NECESSITOU DE INTUBAÇÃO E PAROU)</t>
  </si>
  <si>
    <t>632;325</t>
  </si>
  <si>
    <t>10,07X11,89</t>
  </si>
  <si>
    <t>661;327</t>
  </si>
  <si>
    <t>10,97X11,89</t>
  </si>
  <si>
    <t>750;328</t>
  </si>
  <si>
    <t>11,53X11,72</t>
  </si>
  <si>
    <t>Plinio Cabrera</t>
  </si>
  <si>
    <t>394;280</t>
  </si>
  <si>
    <t>10,29X10,06</t>
  </si>
  <si>
    <t>420;286</t>
  </si>
  <si>
    <t>10,12X9,72</t>
  </si>
  <si>
    <t>441;290</t>
  </si>
  <si>
    <t>11,35X9,56</t>
  </si>
  <si>
    <t>Maria de Fatima Camargo</t>
  </si>
  <si>
    <t>569;305</t>
  </si>
  <si>
    <t>10,85;8,77</t>
  </si>
  <si>
    <t>692;325</t>
  </si>
  <si>
    <t>10,28X7,75</t>
  </si>
  <si>
    <t>636;319</t>
  </si>
  <si>
    <t>12,76X8,17</t>
  </si>
  <si>
    <t>Patricia Aparecida Lira</t>
  </si>
  <si>
    <t>(DUPLO MV; NENHUM DOS DOIS COM FICHA COVID; ATENDIMENTO POR DISPNEIA PROVAVELMENTE PSICOGÊNICA; TESTES MOLECULAR NEGATIVO; NÃO FOI INTERNADA)</t>
  </si>
  <si>
    <t>321;273</t>
  </si>
  <si>
    <t>384;282</t>
  </si>
  <si>
    <t>10,4X7,41</t>
  </si>
  <si>
    <t>424;289</t>
  </si>
  <si>
    <t>9,17X7,41</t>
  </si>
  <si>
    <t>Marco Antonio</t>
  </si>
  <si>
    <t>88215942F</t>
  </si>
  <si>
    <t>Dispneia crônica (paciente obeso, falciforme...) internado sem necessidadede oxigênio e sem qualquer outro sintoma respiratório. Tomografia e teste molecular negativos para sars-cov2.</t>
  </si>
  <si>
    <t>455;379</t>
  </si>
  <si>
    <t>10,35X10,14</t>
  </si>
  <si>
    <t>490;370</t>
  </si>
  <si>
    <t>10,07X11,02</t>
  </si>
  <si>
    <t>446;374</t>
  </si>
  <si>
    <t>14,68X11,02</t>
  </si>
  <si>
    <t>Jose dos Santos Teixeira</t>
  </si>
  <si>
    <t>(FICHA COVID EM BRANCO; PACIENTE HEPATOPATA CRÔNICO DESCOMPENSADO; TESTE MOLECULAR NEGATIVO; INTERNADO E MANEJADO PARA COMPENSAÇÃO HEPÁTICA)</t>
  </si>
  <si>
    <t>488;265</t>
  </si>
  <si>
    <t>11,47X7,73</t>
  </si>
  <si>
    <t>613;293</t>
  </si>
  <si>
    <t>11,02X7,72</t>
  </si>
  <si>
    <t>732;310</t>
  </si>
  <si>
    <t>10,57X8,62</t>
  </si>
  <si>
    <t>Jose Donizetti Pelucio</t>
  </si>
  <si>
    <t>(FICHA COVID EM BRANCO; PACIENTE TRANSPLANTADO RENAL COM INTERCORRÊNCIA NO ENXERTO; SEM SUSPEITA; TESTE MOLECULAR NEGATIVO; INTERNOU POR INFECÇÃO EM ENXERTO; TEVE ALTA SEM OUTRAS INTERCORRÊNCIAS)</t>
  </si>
  <si>
    <t>304;373</t>
  </si>
  <si>
    <t>10,07X10,46</t>
  </si>
  <si>
    <t>339;373</t>
  </si>
  <si>
    <t>10,35X10,46</t>
  </si>
  <si>
    <t>325;373</t>
  </si>
  <si>
    <t>9,56X10,46</t>
  </si>
  <si>
    <t>João Alves Oliveira</t>
  </si>
  <si>
    <t>(TRAZIDO POR FAMILIARES POR REBAIXAMENTO DO NÍVEL DE CONSCIÊNCIA; INTUBADO DE IMEDIATO; DIAGNÓSTICO DE CETOACIDOSE DIABÉTICA; TESTE MOLECULAR E TOMGRAFIA DE TÓRAX NEGATIVOS PARA SARS-COV-2; IMAGEM MOSTROU NECROSE EXTENSA DE INTESTINO; ABORDADO PELA CIRURGIA; EVOLUIU PARA ÓBITO)</t>
  </si>
  <si>
    <t>415;237</t>
  </si>
  <si>
    <t>11,04X9,7</t>
  </si>
  <si>
    <t>473;234</t>
  </si>
  <si>
    <t>11,96X9,7</t>
  </si>
  <si>
    <t>502;225</t>
  </si>
  <si>
    <t>13,63X9,78</t>
  </si>
  <si>
    <t xml:space="preserve">Wender Marcos </t>
  </si>
  <si>
    <t>583;296</t>
  </si>
  <si>
    <t>10,32X9,98</t>
  </si>
  <si>
    <t>607;296</t>
  </si>
  <si>
    <t>10,15X9,98</t>
  </si>
  <si>
    <t>663;296</t>
  </si>
  <si>
    <t>10,27X9,98</t>
  </si>
  <si>
    <t>Maura Maron (pre)</t>
  </si>
  <si>
    <t>393;396</t>
  </si>
  <si>
    <t>10,85X7,59</t>
  </si>
  <si>
    <t>671;398</t>
  </si>
  <si>
    <t>10,63X7,59</t>
  </si>
  <si>
    <t>781;394</t>
  </si>
  <si>
    <t>10,07X7,87</t>
  </si>
  <si>
    <t>Irene Antunes (PRE)</t>
  </si>
  <si>
    <t>00:015~</t>
  </si>
  <si>
    <t>497;355</t>
  </si>
  <si>
    <t>10,09X9</t>
  </si>
  <si>
    <t>561;345</t>
  </si>
  <si>
    <t>10,03X9</t>
  </si>
  <si>
    <t>548;347</t>
  </si>
  <si>
    <t>13,55X9</t>
  </si>
  <si>
    <t>Marcio Silveira (PRE)</t>
  </si>
  <si>
    <t>(INTERNADO POR HEMORRAGIA DIGESTIVA BAIXA; FICHA COVID EM BRANCO; IMAGEM DE TÓRAX E TESTE MOLECULAR NEGATIVOS PARA SARS-COV-2; ABORDADO JUNTO À PROCTOLOGIA; TEVE ALTA)</t>
  </si>
  <si>
    <t>407;213</t>
  </si>
  <si>
    <t>10,12X8,21</t>
  </si>
  <si>
    <t>507;222</t>
  </si>
  <si>
    <t>11,53X8,21</t>
  </si>
  <si>
    <t>586;222</t>
  </si>
  <si>
    <t>12,43X8,21</t>
  </si>
  <si>
    <t>Lucia Regina Fabrino (PRE)</t>
  </si>
  <si>
    <t>487;398</t>
  </si>
  <si>
    <t>10,07X10,37</t>
  </si>
  <si>
    <t>534;396</t>
  </si>
  <si>
    <t>10,46X10,37</t>
  </si>
  <si>
    <t>560;391</t>
  </si>
  <si>
    <t>10,57X10,37</t>
  </si>
  <si>
    <t>Sonia Martins (PRE)</t>
  </si>
  <si>
    <t>452;329</t>
  </si>
  <si>
    <t>10,27X8,98</t>
  </si>
  <si>
    <t>493;335</t>
  </si>
  <si>
    <t>10,04X8,98</t>
  </si>
  <si>
    <t>526;348</t>
  </si>
  <si>
    <t>10,38X8,74</t>
  </si>
  <si>
    <t>Erinaldo Palmeira (PRE)</t>
  </si>
  <si>
    <t>CT&gt;50%</t>
  </si>
  <si>
    <t>INtersticiopatia pulmonar avançada com critérios de terminalidade. Diversos teste moleulares e sorológicos negativos.  Evoluiu para óbito em cuidados paliativos.</t>
  </si>
  <si>
    <t>546;359</t>
  </si>
  <si>
    <t>10,14X8,76</t>
  </si>
  <si>
    <t>591;366</t>
  </si>
  <si>
    <t>10,03X9,26</t>
  </si>
  <si>
    <t>689;387</t>
  </si>
  <si>
    <t>11,71X11,32</t>
  </si>
  <si>
    <t>Levi Nascimento (PRE)</t>
  </si>
  <si>
    <t>486;271</t>
  </si>
  <si>
    <t>10,74X11,59</t>
  </si>
  <si>
    <t>533;271</t>
  </si>
  <si>
    <t>14,45X11,59</t>
  </si>
  <si>
    <t>678;277</t>
  </si>
  <si>
    <t>12,26X12,54</t>
  </si>
  <si>
    <t>Maria Dalva (PRE)</t>
  </si>
  <si>
    <t>Idalia Conceição (PRE)</t>
  </si>
  <si>
    <t>473;330</t>
  </si>
  <si>
    <t>10,21X10,83</t>
  </si>
  <si>
    <t>575;334</t>
  </si>
  <si>
    <t>14,06X8,5</t>
  </si>
  <si>
    <t>518;321</t>
  </si>
  <si>
    <t>12,15X8,5</t>
  </si>
  <si>
    <t>Adevaldo Limas (PRE)</t>
  </si>
  <si>
    <t>604;338</t>
  </si>
  <si>
    <t>10,09X8,81</t>
  </si>
  <si>
    <t>653;339</t>
  </si>
  <si>
    <t>10,03X8,81</t>
  </si>
  <si>
    <t>594;335</t>
  </si>
  <si>
    <t>10,26X8,64</t>
  </si>
  <si>
    <t>Valdete Lopes (PRE)</t>
  </si>
  <si>
    <t>351;295</t>
  </si>
  <si>
    <t>10,69X6,66</t>
  </si>
  <si>
    <t>412;305</t>
  </si>
  <si>
    <t>10,4X6,91</t>
  </si>
  <si>
    <t>389;300</t>
  </si>
  <si>
    <t>9,67X6,78</t>
  </si>
  <si>
    <t>Jessica Oliveira (PRE)</t>
  </si>
  <si>
    <t>331;351</t>
  </si>
  <si>
    <t>10,1X10,1</t>
  </si>
  <si>
    <t>368;370</t>
  </si>
  <si>
    <t>10,38X7,54</t>
  </si>
  <si>
    <t>455;382</t>
  </si>
  <si>
    <t>10,16X8,13</t>
  </si>
  <si>
    <t>Reinaldo Peagano</t>
  </si>
  <si>
    <t>299;418</t>
  </si>
  <si>
    <t>10,01X11,81</t>
  </si>
  <si>
    <t>312;435</t>
  </si>
  <si>
    <t>10,4X10,03</t>
  </si>
  <si>
    <t>332;437</t>
  </si>
  <si>
    <t>10,52X10,03</t>
  </si>
  <si>
    <t>Ademir Strutz (PRE)</t>
  </si>
  <si>
    <t>298;348</t>
  </si>
  <si>
    <t>6,81X9,5</t>
  </si>
  <si>
    <t>309;356</t>
  </si>
  <si>
    <t>6,13X10,04</t>
  </si>
  <si>
    <t>318;352</t>
  </si>
  <si>
    <t>6,46X9,59</t>
  </si>
  <si>
    <t>Maria Auxiliadora (PRE)</t>
  </si>
  <si>
    <t>516;348</t>
  </si>
  <si>
    <t>9,79X10,8</t>
  </si>
  <si>
    <t>560;356</t>
  </si>
  <si>
    <t>9,7X;10,8</t>
  </si>
  <si>
    <t>622;360</t>
  </si>
  <si>
    <t>10,35X10,8</t>
  </si>
  <si>
    <t>Jose Leocardio (PRE)21</t>
  </si>
  <si>
    <t>323;385</t>
  </si>
  <si>
    <t>10,74X9,96</t>
  </si>
  <si>
    <t>352;384</t>
  </si>
  <si>
    <t>11,19X10,12</t>
  </si>
  <si>
    <t>319;383</t>
  </si>
  <si>
    <t>10,4X10,52</t>
  </si>
  <si>
    <t>Jose Pereira</t>
  </si>
  <si>
    <t>570;378</t>
  </si>
  <si>
    <t>10,04X10,83</t>
  </si>
  <si>
    <t>557;371</t>
  </si>
  <si>
    <t>10,83X10,28</t>
  </si>
  <si>
    <t>542;372</t>
  </si>
  <si>
    <t>10,04X10,28</t>
  </si>
  <si>
    <t>Felipe Rodrigues (PRE) 23</t>
  </si>
  <si>
    <t>554;380</t>
  </si>
  <si>
    <t>10,1X8,85</t>
  </si>
  <si>
    <t>666;388</t>
  </si>
  <si>
    <t>11,34X7,94</t>
  </si>
  <si>
    <t>629;386</t>
  </si>
  <si>
    <t>10,32X8,17</t>
  </si>
  <si>
    <t>Fernando Aparecido (PRE)23</t>
  </si>
  <si>
    <t>381;376</t>
  </si>
  <si>
    <t>10,07X10,97</t>
  </si>
  <si>
    <t>417;373</t>
  </si>
  <si>
    <t>9,79X10,97</t>
  </si>
  <si>
    <t>427;373</t>
  </si>
  <si>
    <t>11,47X10,97</t>
  </si>
  <si>
    <t>Dirceu Pereira (PRE) 25</t>
  </si>
  <si>
    <t>614;307</t>
  </si>
  <si>
    <t>8,16X9,56</t>
  </si>
  <si>
    <t>691;306</t>
  </si>
  <si>
    <t>10,4X9,56</t>
  </si>
  <si>
    <t>521;299</t>
  </si>
  <si>
    <t>9,28X9,56</t>
  </si>
  <si>
    <t>Ademir Domingues (PRE) 29</t>
  </si>
  <si>
    <t>474;341</t>
  </si>
  <si>
    <t>10,07X10,07</t>
  </si>
  <si>
    <t>693;324</t>
  </si>
  <si>
    <t>10,12X10,4</t>
  </si>
  <si>
    <t>721;327</t>
  </si>
  <si>
    <t>11,7X10,4</t>
  </si>
  <si>
    <t>Gesivaldo Oliveira (PRE) 29</t>
  </si>
  <si>
    <t>304;419</t>
  </si>
  <si>
    <t>10,21X8,74</t>
  </si>
  <si>
    <t>317;424</t>
  </si>
  <si>
    <t>8,56X9,36</t>
  </si>
  <si>
    <t>335;427</t>
  </si>
  <si>
    <t>9,87X9,36</t>
  </si>
  <si>
    <t>Edison Soares de Lima (PRE)14</t>
  </si>
  <si>
    <t>555;277</t>
  </si>
  <si>
    <t>8,32X8,29</t>
  </si>
  <si>
    <t>743;250</t>
  </si>
  <si>
    <t>10,63X8,01</t>
  </si>
  <si>
    <t>778;245</t>
  </si>
  <si>
    <t>10,29X8,01</t>
  </si>
  <si>
    <t>Hilton Pietro (PRE)</t>
  </si>
  <si>
    <t>437;376</t>
  </si>
  <si>
    <t>10,12X9,12</t>
  </si>
  <si>
    <t>478;385</t>
  </si>
  <si>
    <t>10,01X9,12</t>
  </si>
  <si>
    <t>446;373</t>
  </si>
  <si>
    <t>9,28X8,65</t>
  </si>
  <si>
    <t>Isabel Cristina Vieira (PRE)16</t>
  </si>
  <si>
    <t>Ronaldo Apolonia (PRE)16</t>
  </si>
  <si>
    <t>Ederson Almeida (PRE)04</t>
  </si>
  <si>
    <t>627;360</t>
  </si>
  <si>
    <t>10,2X11,74</t>
  </si>
  <si>
    <t>717;351</t>
  </si>
  <si>
    <t>10,09X10,54</t>
  </si>
  <si>
    <t>664;361</t>
  </si>
  <si>
    <t>11,65X12,35</t>
  </si>
  <si>
    <t>Renan Carlos (PRE) 04</t>
  </si>
  <si>
    <t>HEPATOESPLENOMEGALIA A ESCLARECER. TESTES E IMAGEM DE TÓRAX NEGATIVOS PARA SARS-COV-2</t>
  </si>
  <si>
    <t>665;347</t>
  </si>
  <si>
    <t>11,08;7,94</t>
  </si>
  <si>
    <t>705;312</t>
  </si>
  <si>
    <t>12,26X9,4</t>
  </si>
  <si>
    <t>752;302</t>
  </si>
  <si>
    <t>10,63X9,4</t>
  </si>
  <si>
    <t>Neusa da Silva (PRE)06</t>
  </si>
  <si>
    <t xml:space="preserve">IgG  </t>
  </si>
  <si>
    <t>PANCREATITE BILIAR. Paciente veio transferida de Hospital de Campanha, porém, sem relato de ter diagnóstico confirmado. Procurou atendimento naquele Serviço por cetoacidose que evoluiu, provavelmntee, com a pancreatite que a investigação mostrou ser origem biliar. Não tem tomografia de tórax e o raio x não é compatível.
Tem teste molecular negativo e IgG positiva.</t>
  </si>
  <si>
    <t>496;319</t>
  </si>
  <si>
    <t>10,85X7,54</t>
  </si>
  <si>
    <t>543;319</t>
  </si>
  <si>
    <t>10,52X7,54</t>
  </si>
  <si>
    <t>642;315</t>
  </si>
  <si>
    <t>12,65X7,54</t>
  </si>
  <si>
    <t>Laudicea Santos (PRE) 06</t>
  </si>
  <si>
    <t>373;350</t>
  </si>
  <si>
    <t>11,32X9,38</t>
  </si>
  <si>
    <t>487;376</t>
  </si>
  <si>
    <t>12,1X9,39</t>
  </si>
  <si>
    <t>447;372</t>
  </si>
  <si>
    <t>11,71X9,39</t>
  </si>
  <si>
    <t>Sebastião Bastos (PRE)06</t>
  </si>
  <si>
    <t>INSUFICIÊNCIA CARDÍACA. TESTES LABORATORIAIS E IMAGEM DE TÓRAX NEGATIVOS PARA SARS-COV-2.</t>
  </si>
  <si>
    <t>501;345</t>
  </si>
  <si>
    <t>11X8,79</t>
  </si>
  <si>
    <t>539;350</t>
  </si>
  <si>
    <t>9,87X8,28</t>
  </si>
  <si>
    <t>505;348</t>
  </si>
  <si>
    <t>10,44X8,22</t>
  </si>
  <si>
    <t>Duarte Manuel (PRE) 09</t>
  </si>
  <si>
    <t>10,31X10,14</t>
  </si>
  <si>
    <t>620;324</t>
  </si>
  <si>
    <t>11,26X10,14</t>
  </si>
  <si>
    <t>747;321</t>
  </si>
  <si>
    <t>11,32X10,42</t>
  </si>
  <si>
    <t>Everton Gonçalves (PRE) 09</t>
  </si>
  <si>
    <t>INSUFICIÊNCIA CARDÍACA.</t>
  </si>
  <si>
    <t>534;362</t>
  </si>
  <si>
    <t>11,85X11,58</t>
  </si>
  <si>
    <t>555;322</t>
  </si>
  <si>
    <t>11,22X9,81</t>
  </si>
  <si>
    <t>436;366</t>
  </si>
  <si>
    <t>10,03X9,6</t>
  </si>
  <si>
    <t>Maria da Penha (PRE) 09</t>
  </si>
  <si>
    <t>428;295</t>
  </si>
  <si>
    <t>10,69X8,6</t>
  </si>
  <si>
    <t>548;283</t>
  </si>
  <si>
    <t>10,12X8,16</t>
  </si>
  <si>
    <t>599;284</t>
  </si>
  <si>
    <t>10,8X8,16</t>
  </si>
  <si>
    <t>Divina Belizario (PRE) 10</t>
  </si>
  <si>
    <t>542;317</t>
  </si>
  <si>
    <t>8,51X8,5</t>
  </si>
  <si>
    <t>594;329</t>
  </si>
  <si>
    <t>9,14X9,32</t>
  </si>
  <si>
    <t>544;330</t>
  </si>
  <si>
    <t>8,06X9,08</t>
  </si>
  <si>
    <t>Flauzina do Amaral (PRE) 10</t>
  </si>
  <si>
    <t>OUTRO DIAGNÓSTICO. PRONTUÁRIO CONFUSO. 4 testes moleculares negativos e 1 IgG negativo. TC negativa.</t>
  </si>
  <si>
    <t>425;344</t>
  </si>
  <si>
    <t>10,97X10,52</t>
  </si>
  <si>
    <t>577;323</t>
  </si>
  <si>
    <t>10,84X9,79</t>
  </si>
  <si>
    <t>742;316</t>
  </si>
  <si>
    <t>10,06X9,4</t>
  </si>
  <si>
    <t>Kelly Roza (PRE) 10</t>
  </si>
  <si>
    <t>OUTRO DIAGNÓSTICO.</t>
  </si>
  <si>
    <t>537;279</t>
  </si>
  <si>
    <t>10,21X9,13</t>
  </si>
  <si>
    <t>630;271</t>
  </si>
  <si>
    <t>11,06X9,13</t>
  </si>
  <si>
    <t>722;263</t>
  </si>
  <si>
    <t>12,02X9,13</t>
  </si>
  <si>
    <t>Luana Amaro (PRE) 13</t>
  </si>
  <si>
    <t>607;356</t>
  </si>
  <si>
    <t>10,12X7,09</t>
  </si>
  <si>
    <t>398;362</t>
  </si>
  <si>
    <t>10,01X7,31</t>
  </si>
  <si>
    <t>586;361</t>
  </si>
  <si>
    <t>10,29X7,93</t>
  </si>
  <si>
    <t>Domingos Lalaina (PRE)13</t>
  </si>
  <si>
    <t>CT50%</t>
  </si>
  <si>
    <t>COVID POSSÍVEL.</t>
  </si>
  <si>
    <t>676;323</t>
  </si>
  <si>
    <t>10,12X9,28</t>
  </si>
  <si>
    <t>708;323</t>
  </si>
  <si>
    <t>11,59X9,28</t>
  </si>
  <si>
    <t>650;314</t>
  </si>
  <si>
    <t>9,96X9,28</t>
  </si>
  <si>
    <t>Carlos Sergio (PRE) 17</t>
  </si>
  <si>
    <t>703;272</t>
  </si>
  <si>
    <t>10,7X9,53</t>
  </si>
  <si>
    <t>736;267</t>
  </si>
  <si>
    <t>10,2X10,2</t>
  </si>
  <si>
    <t>778;265</t>
  </si>
  <si>
    <t>10,03X10,2</t>
  </si>
  <si>
    <t>Guilherme Souza (PRE) 17</t>
  </si>
  <si>
    <t>PACIENTE FALCIFORME COM SÍNDROME TORÁCICA AGUDA COM IMAGEM E TESTE MOLECULAR POSITIVOS PARA SARS-COV-2. PASSÍVEL DE SER INCLUÍDO NO ESTUDO.</t>
  </si>
  <si>
    <t>554;329</t>
  </si>
  <si>
    <t>10,1X10,61</t>
  </si>
  <si>
    <t>623;323</t>
  </si>
  <si>
    <t>10,78X10,61</t>
  </si>
  <si>
    <t>737;318</t>
  </si>
  <si>
    <t>12,59X10,61</t>
  </si>
  <si>
    <t>Rosenaide Maria (PRE) 17</t>
  </si>
  <si>
    <t>365;331</t>
  </si>
  <si>
    <t>10,01X6,97</t>
  </si>
  <si>
    <t>433;334</t>
  </si>
  <si>
    <t>388;329</t>
  </si>
  <si>
    <t>12,09X7,14</t>
  </si>
  <si>
    <t>Irani de Fatima (PRE) 18</t>
  </si>
  <si>
    <t>653;370</t>
  </si>
  <si>
    <t>10,12X9,76</t>
  </si>
  <si>
    <t>712;365</t>
  </si>
  <si>
    <t>10,29X9,76</t>
  </si>
  <si>
    <t>754;362</t>
  </si>
  <si>
    <t>9,84X9,76</t>
  </si>
  <si>
    <t>Ubirajara Santana (PRE) 20</t>
  </si>
  <si>
    <t>Fistula arteriovenosa</t>
  </si>
  <si>
    <t>615;339</t>
  </si>
  <si>
    <t>10,1X10,27</t>
  </si>
  <si>
    <t>571;344</t>
  </si>
  <si>
    <t>11,34X9,64</t>
  </si>
  <si>
    <t>519;350</t>
  </si>
  <si>
    <t>10,72X9,24</t>
  </si>
  <si>
    <t>Aparecida Helena (PRE) 20</t>
  </si>
  <si>
    <t>406;274</t>
  </si>
  <si>
    <t>10,44X7,83</t>
  </si>
  <si>
    <t>469;268</t>
  </si>
  <si>
    <t>11X7,83</t>
  </si>
  <si>
    <t>335;274</t>
  </si>
  <si>
    <t>10,72X7,83</t>
  </si>
  <si>
    <t>Fabiana Cruz (PRE) 21</t>
  </si>
  <si>
    <t>423;316</t>
  </si>
  <si>
    <t>10,12X7,14</t>
  </si>
  <si>
    <t>478;303</t>
  </si>
  <si>
    <t>10,52X8,04</t>
  </si>
  <si>
    <t>731;286</t>
  </si>
  <si>
    <t>11,7X8,1</t>
  </si>
  <si>
    <t>Francisco Batista (PRE) 21</t>
  </si>
  <si>
    <t>521;342</t>
  </si>
  <si>
    <t>601;342</t>
  </si>
  <si>
    <t>10,4X9,39</t>
  </si>
  <si>
    <t>560;342</t>
  </si>
  <si>
    <t>11,14X9,39</t>
  </si>
  <si>
    <t>Antonio Francelino (PRE) 24</t>
  </si>
  <si>
    <t>483;291</t>
  </si>
  <si>
    <t>513;286</t>
  </si>
  <si>
    <t>10,18X8,11</t>
  </si>
  <si>
    <t>495;289</t>
  </si>
  <si>
    <t>10,85X8,11</t>
  </si>
  <si>
    <t>Nelson Celestino(PRE) 24</t>
  </si>
  <si>
    <t>TROMBO APICAL / sessil</t>
  </si>
  <si>
    <t>684;239</t>
  </si>
  <si>
    <t>9,28X9,62</t>
  </si>
  <si>
    <t>705;239</t>
  </si>
  <si>
    <t>10,07X9,62</t>
  </si>
  <si>
    <t>665;237</t>
  </si>
  <si>
    <t>9,67X9</t>
  </si>
  <si>
    <t>Maria Medeiros (PRE) 24</t>
  </si>
  <si>
    <t>SÍNDROME DA APENIA HIPOPNEIA OBSTRUTIVA DO SONO. IMAGEM E 3 TESTES MOLECULARES NEGATIVOS PARA SARS-COV-2.</t>
  </si>
  <si>
    <t>502;411</t>
  </si>
  <si>
    <t>9,28X13,05</t>
  </si>
  <si>
    <t>516;408</t>
  </si>
  <si>
    <t>7,71X13,05</t>
  </si>
  <si>
    <t>507;417</t>
  </si>
  <si>
    <t>10,01X12,52</t>
  </si>
  <si>
    <t>Maria Madalena (PRE) 24</t>
  </si>
  <si>
    <t>744;223</t>
  </si>
  <si>
    <t>8,94X8,42</t>
  </si>
  <si>
    <t>795;217</t>
  </si>
  <si>
    <t>7,87X8,42</t>
  </si>
  <si>
    <t>377;250</t>
  </si>
  <si>
    <t>6,07X8,17</t>
  </si>
  <si>
    <t>Jose Pereira (PRE) 25</t>
  </si>
  <si>
    <t>614;410</t>
  </si>
  <si>
    <t>10,44X9,69</t>
  </si>
  <si>
    <t>612;410</t>
  </si>
  <si>
    <t>11,26X9,69</t>
  </si>
  <si>
    <t>662;405</t>
  </si>
  <si>
    <t>9,87X9,69</t>
  </si>
  <si>
    <t>Alan Alberto (PRE) 25</t>
  </si>
  <si>
    <t>ateromatose incipiente aorta + INTERNADO POR PANCREATITE.</t>
  </si>
  <si>
    <t>358;223</t>
  </si>
  <si>
    <t>10,01X9</t>
  </si>
  <si>
    <t>476;228</t>
  </si>
  <si>
    <t>11,42X9</t>
  </si>
  <si>
    <t>514;236</t>
  </si>
  <si>
    <t>12,26X9</t>
  </si>
  <si>
    <t>Ruth Ester (PRE) 27</t>
  </si>
  <si>
    <t>568;321</t>
  </si>
  <si>
    <t>10,01X11,02</t>
  </si>
  <si>
    <t>616;321</t>
  </si>
  <si>
    <t>10,35X11,02</t>
  </si>
  <si>
    <t>663;352</t>
  </si>
  <si>
    <t>13,22X12,54</t>
  </si>
  <si>
    <t>Silvia Alves Santos (PRE)31</t>
  </si>
  <si>
    <t>476;319</t>
  </si>
  <si>
    <t>10,18X10,07</t>
  </si>
  <si>
    <t>577;322</t>
  </si>
  <si>
    <t>10,52X10,07</t>
  </si>
  <si>
    <t>559;310</t>
  </si>
  <si>
    <t>12,6X10,52</t>
  </si>
  <si>
    <t>Dirceu Pedro (PRE) 02</t>
  </si>
  <si>
    <t>320;284</t>
  </si>
  <si>
    <t>10,18X10,18</t>
  </si>
  <si>
    <t>335;284</t>
  </si>
  <si>
    <t>10,46X10,18</t>
  </si>
  <si>
    <t>351;283</t>
  </si>
  <si>
    <t>11,14X9,9</t>
  </si>
  <si>
    <t>Claudineia Abreu (PRE) 02</t>
  </si>
  <si>
    <t>PACIENTE COM DIAGNÓSTICO DE HIV ANTIGO E PROVÁVEL AIDS À ADMISSÃO DESTA INTERNAÇÃO. TEM DOIS TESTES MOLECULARES NEGATIVOS PARA SARS-COV-2 E TOMOGRAFIA DE TÓRAX SUGESTIVA DE PNEUMOCISTOSE.</t>
  </si>
  <si>
    <t>665;423</t>
  </si>
  <si>
    <t>10,18X10,85</t>
  </si>
  <si>
    <t>691;417</t>
  </si>
  <si>
    <t>12,04X10,79</t>
  </si>
  <si>
    <t>642;421</t>
  </si>
  <si>
    <t>12,37X11,39</t>
  </si>
  <si>
    <t>Nilza Oliveira (PRE) 02</t>
  </si>
  <si>
    <t>388;339</t>
  </si>
  <si>
    <t>10,69X7,79</t>
  </si>
  <si>
    <t>467;344</t>
  </si>
  <si>
    <t>11,08X7,79</t>
  </si>
  <si>
    <t>498;351</t>
  </si>
  <si>
    <t>10,35X8,01</t>
  </si>
  <si>
    <t>Marli Gomes (PRE) 02</t>
  </si>
  <si>
    <t>PACIENTE COM QUADRO POUCO SUGESTIVO DE INFECÇÃO POR SARS-COV-2. DIAGNÓSTICO FINAL: DOENÇA PULMONAR OBSTRUTIVO CRÔNICA EXACERBADA.</t>
  </si>
  <si>
    <t>503;386</t>
  </si>
  <si>
    <t>10,35X9,56</t>
  </si>
  <si>
    <t>523;381</t>
  </si>
  <si>
    <t>10,57X9,56</t>
  </si>
  <si>
    <t>557;370</t>
  </si>
  <si>
    <t>10,18X9,56</t>
  </si>
  <si>
    <t>Jose Inaldo Cesar (PRE) 03</t>
  </si>
  <si>
    <t>449;290</t>
  </si>
  <si>
    <t>10,14X8,64</t>
  </si>
  <si>
    <t>486;293</t>
  </si>
  <si>
    <t>10,31X8,7</t>
  </si>
  <si>
    <t>463;290</t>
  </si>
  <si>
    <t>Jorge Moreira (PRE) 03</t>
  </si>
  <si>
    <t>tc</t>
  </si>
  <si>
    <t>552;234</t>
  </si>
  <si>
    <t>10,24X8,81</t>
  </si>
  <si>
    <t>601;241</t>
  </si>
  <si>
    <t>10,12X8,81</t>
  </si>
  <si>
    <t>681;248</t>
  </si>
  <si>
    <t>10,18X8,81</t>
  </si>
  <si>
    <t>Wilson Santos (PRE) 04</t>
  </si>
  <si>
    <t>539;318</t>
  </si>
  <si>
    <t>10,4X8,11</t>
  </si>
  <si>
    <t>647;332</t>
  </si>
  <si>
    <t>10,29X8,27</t>
  </si>
  <si>
    <t>699;334</t>
  </si>
  <si>
    <t>10,69X8,61</t>
  </si>
  <si>
    <t>Jose Alves dos Santos (PRE) 04</t>
  </si>
  <si>
    <t>373;298</t>
  </si>
  <si>
    <t>10,29X8,77</t>
  </si>
  <si>
    <t>423;309</t>
  </si>
  <si>
    <t>11,98X9,39</t>
  </si>
  <si>
    <t>594;309</t>
  </si>
  <si>
    <t>13,1X9,39</t>
  </si>
  <si>
    <t>Terezinha dos Santos (PRE) 08</t>
  </si>
  <si>
    <t>534;317</t>
  </si>
  <si>
    <t>10,57X8,94</t>
  </si>
  <si>
    <t>633;300</t>
  </si>
  <si>
    <t>661;296</t>
  </si>
  <si>
    <t>10,18X9,39</t>
  </si>
  <si>
    <t>Claudio da Silva (PRE) 08</t>
  </si>
  <si>
    <t>DOENÇA RENAL CRÔNICA AGUDIZADA.</t>
  </si>
  <si>
    <t>441;250</t>
  </si>
  <si>
    <t>10,12X7,03</t>
  </si>
  <si>
    <t>462;254</t>
  </si>
  <si>
    <t>10,4X7,03</t>
  </si>
  <si>
    <t>517;250</t>
  </si>
  <si>
    <t>10,46X7,48</t>
  </si>
  <si>
    <t>Alzira Daquila (PRE) 08</t>
  </si>
  <si>
    <t>447;355</t>
  </si>
  <si>
    <t>10,14X710,87</t>
  </si>
  <si>
    <t>471;357</t>
  </si>
  <si>
    <t>10,42X10,87</t>
  </si>
  <si>
    <t>433;352</t>
  </si>
  <si>
    <t>11,15X10,87</t>
  </si>
  <si>
    <t>Maria Helena (PRE) 08</t>
  </si>
  <si>
    <t>Juarez Pereira (PRE) 08</t>
  </si>
  <si>
    <t>(DEU ENTRADA POR ENTERORRAGIA; TEM CHRON E ESPONDILITE; TESTE MOLECULAR E IMAGEM DE TÓRAX NEGATIVOS; FOI TRATADO COMO DOENÇA INFLAMATÓRIA)</t>
  </si>
  <si>
    <t>401;314</t>
  </si>
  <si>
    <t>10,15X7,82</t>
  </si>
  <si>
    <t>503;333</t>
  </si>
  <si>
    <t>11,57X7,65</t>
  </si>
  <si>
    <t>533;338</t>
  </si>
  <si>
    <t>10,21X7,65</t>
  </si>
  <si>
    <t>Vinicios Eduardo (PRE) 08</t>
  </si>
  <si>
    <t>Yara Cristina (PRE)  09</t>
  </si>
  <si>
    <t>653;432</t>
  </si>
  <si>
    <t>10,03X8,75</t>
  </si>
  <si>
    <t>662;439</t>
  </si>
  <si>
    <t>10,09X8,75</t>
  </si>
  <si>
    <t>689;442</t>
  </si>
  <si>
    <t>9,81X8,75</t>
  </si>
  <si>
    <t>Jose Aparecido Barbosa (PRE) 11</t>
  </si>
  <si>
    <t>487;299</t>
  </si>
  <si>
    <t>9,75X10,37</t>
  </si>
  <si>
    <t>522;299</t>
  </si>
  <si>
    <t>10,81X10,37</t>
  </si>
  <si>
    <t>661;287</t>
  </si>
  <si>
    <t>10,81X10,93</t>
  </si>
  <si>
    <t>Paulo Escudero (PRE) 11</t>
  </si>
  <si>
    <t>10,52X10,29</t>
  </si>
  <si>
    <t>512;302</t>
  </si>
  <si>
    <t>10,91X10,63</t>
  </si>
  <si>
    <t>413;297</t>
  </si>
  <si>
    <t>11,3X10,63</t>
  </si>
  <si>
    <t>Francisco Barbosa (PRE) 13</t>
  </si>
  <si>
    <t>567;332</t>
  </si>
  <si>
    <t>12,65X9,17</t>
  </si>
  <si>
    <t>538;326</t>
  </si>
  <si>
    <t>10,12X9,43</t>
  </si>
  <si>
    <t>600;330</t>
  </si>
  <si>
    <t>10,01X9,71</t>
  </si>
  <si>
    <t>Graziele Maia (PRE) 13</t>
  </si>
  <si>
    <t>402;396</t>
  </si>
  <si>
    <t>10,12X7,54</t>
  </si>
  <si>
    <t>493;404</t>
  </si>
  <si>
    <t>11,53X7,54</t>
  </si>
  <si>
    <t>517;410</t>
  </si>
  <si>
    <t>Marinei Aparecida (PRE) 15</t>
  </si>
  <si>
    <t>Alessandra Pereira (PRE) 15</t>
  </si>
  <si>
    <t>439;320</t>
  </si>
  <si>
    <t>12,2X9,34</t>
  </si>
  <si>
    <t>465;320</t>
  </si>
  <si>
    <t>10,74X9,34</t>
  </si>
  <si>
    <t>391;325</t>
  </si>
  <si>
    <t>11,36X8,38</t>
  </si>
  <si>
    <t>Marcelo Alve (PRE) 15</t>
  </si>
  <si>
    <t>444;355</t>
  </si>
  <si>
    <t>10,07X10,63</t>
  </si>
  <si>
    <t>475;355</t>
  </si>
  <si>
    <t>11,42X10,63</t>
  </si>
  <si>
    <t>436;365</t>
  </si>
  <si>
    <t>10,12X10,63</t>
  </si>
  <si>
    <t>Geraldo Pereira (PRE) 16</t>
  </si>
  <si>
    <t>TVP</t>
  </si>
  <si>
    <t>374;304</t>
  </si>
  <si>
    <t>11,19X9,51</t>
  </si>
  <si>
    <t>403;304</t>
  </si>
  <si>
    <t>10,18X9,51</t>
  </si>
  <si>
    <t>376;299</t>
  </si>
  <si>
    <t>Nadir Barros (PRE) 16</t>
  </si>
  <si>
    <t>580;381</t>
  </si>
  <si>
    <t>11,18X11,56</t>
  </si>
  <si>
    <t>619;376</t>
  </si>
  <si>
    <t>10,8X12,13</t>
  </si>
  <si>
    <t>602;376</t>
  </si>
  <si>
    <t>11,31X12,13</t>
  </si>
  <si>
    <t>Jeiza Pereira (PRE) 18</t>
  </si>
  <si>
    <t>416;332</t>
  </si>
  <si>
    <t>10,12X7,99</t>
  </si>
  <si>
    <t>469;337</t>
  </si>
  <si>
    <t>10,46X8,61</t>
  </si>
  <si>
    <t>501;349</t>
  </si>
  <si>
    <t>10,29X7,31</t>
  </si>
  <si>
    <t>Manoel Grigorio (PRE) 18</t>
  </si>
  <si>
    <t>OUTRO DIAGNÓSTICO.  Diagnóstico e tratamento para Estado hiperosmolar hiperglicêmico. Dessaturou por rebaixamento do neurológico. COVID nem foi hipótese. Mesmo assim tem imagem e teste molecular negativos.</t>
  </si>
  <si>
    <t>527;308</t>
  </si>
  <si>
    <t>7,67X8,3</t>
  </si>
  <si>
    <t>343;273</t>
  </si>
  <si>
    <t>10,3X8,3</t>
  </si>
  <si>
    <t>8,01X9,27</t>
  </si>
  <si>
    <t>Helena Dias (PRE) 21</t>
  </si>
  <si>
    <t>573;331</t>
  </si>
  <si>
    <t>10,26X8,36</t>
  </si>
  <si>
    <t>589;329</t>
  </si>
  <si>
    <t>10,14X8,36</t>
  </si>
  <si>
    <t>558;334</t>
  </si>
  <si>
    <t>10,03X8,36</t>
  </si>
  <si>
    <t>Thereza Pedro (PRE) 21</t>
  </si>
  <si>
    <t>509;358</t>
  </si>
  <si>
    <t>8,92X10,48</t>
  </si>
  <si>
    <t>527;358</t>
  </si>
  <si>
    <t>8,81X10,48</t>
  </si>
  <si>
    <t>541;358</t>
  </si>
  <si>
    <t>8,14X10,48</t>
  </si>
  <si>
    <t>Valdir Francisco (PRE) 21</t>
  </si>
  <si>
    <t>621;335</t>
  </si>
  <si>
    <t>10,21X9,64</t>
  </si>
  <si>
    <t>644;324</t>
  </si>
  <si>
    <t>10,66X9,64</t>
  </si>
  <si>
    <t>641;319</t>
  </si>
  <si>
    <t>10,89X9,64</t>
  </si>
  <si>
    <t>Marcilio dos Santos (PRE) 22</t>
  </si>
  <si>
    <t>606;318</t>
  </si>
  <si>
    <t>13,28X9,21</t>
  </si>
  <si>
    <t>581;309</t>
  </si>
  <si>
    <t>14,01X8,62</t>
  </si>
  <si>
    <t>549;321</t>
  </si>
  <si>
    <t>13,73X8,93</t>
  </si>
  <si>
    <t>Elza Ferreira (PRE) 22</t>
  </si>
  <si>
    <t>573;298</t>
  </si>
  <si>
    <t>10,2X8,53</t>
  </si>
  <si>
    <t>637;298</t>
  </si>
  <si>
    <t>10,14X8,53</t>
  </si>
  <si>
    <t>652;301</t>
  </si>
  <si>
    <t>10,03X8,53</t>
  </si>
  <si>
    <t>Elizabeth Costa (PRE)</t>
  </si>
  <si>
    <t>CT 75%</t>
  </si>
  <si>
    <t>OUTRO DIAGNÓSTICO. Dispneia e hipoxemia crônica com diagnóstico de intersticiopatia. Teste molecular covid negativo</t>
  </si>
  <si>
    <t>738;329</t>
  </si>
  <si>
    <t>10,14X13,49</t>
  </si>
  <si>
    <t>638;314</t>
  </si>
  <si>
    <t>10,7X13,49</t>
  </si>
  <si>
    <t>543;310</t>
  </si>
  <si>
    <t>12,49X12,1</t>
  </si>
  <si>
    <t>Renata de Oliveira (PRE) 29</t>
  </si>
  <si>
    <t>448;383</t>
  </si>
  <si>
    <t>10,18X8,14</t>
  </si>
  <si>
    <t>418;381</t>
  </si>
  <si>
    <t>9,96X8,14</t>
  </si>
  <si>
    <t>385;377</t>
  </si>
  <si>
    <t>10,4X8,14</t>
  </si>
  <si>
    <t>Luciana Gomes (PRE) 29</t>
  </si>
  <si>
    <t>406;231</t>
  </si>
  <si>
    <t>10,59X7,18</t>
  </si>
  <si>
    <t>450;224</t>
  </si>
  <si>
    <t>10,48X7,73</t>
  </si>
  <si>
    <t>485;224</t>
  </si>
  <si>
    <t>11,76X7,43</t>
  </si>
  <si>
    <t>Ederson Roniere (PRE) 29</t>
  </si>
  <si>
    <t>319;340</t>
  </si>
  <si>
    <t>10,81X8,04</t>
  </si>
  <si>
    <t>420;351</t>
  </si>
  <si>
    <t>12,65X8,04</t>
  </si>
  <si>
    <t>473;359</t>
  </si>
  <si>
    <t>14,27X8,04</t>
  </si>
  <si>
    <t>Antonio Goulart (PRE) 29</t>
  </si>
  <si>
    <t>693;350</t>
  </si>
  <si>
    <t>9,94X9,83</t>
  </si>
  <si>
    <t>736;348</t>
  </si>
  <si>
    <t>10,22X9,83</t>
  </si>
  <si>
    <t>772;347</t>
  </si>
  <si>
    <t>10,06X9,83</t>
  </si>
  <si>
    <t>Ivete Aparecida (PRE) 29</t>
  </si>
  <si>
    <t>426;327</t>
  </si>
  <si>
    <t>10,18X9,9</t>
  </si>
  <si>
    <t>464;325</t>
  </si>
  <si>
    <t>10,8X10,18</t>
  </si>
  <si>
    <t>723;283</t>
  </si>
  <si>
    <t>10,4X9,42</t>
  </si>
  <si>
    <t>Nelson Rodrigues (PRE) 30</t>
  </si>
  <si>
    <t>415;352</t>
  </si>
  <si>
    <t>10,65X11,01</t>
  </si>
  <si>
    <t>432;350</t>
  </si>
  <si>
    <t>10,54X11,01</t>
  </si>
  <si>
    <t>392;353</t>
  </si>
  <si>
    <t>11,15X11,01</t>
  </si>
  <si>
    <t>Lucas Gonçalves (PRE) 30</t>
  </si>
  <si>
    <t>392;255</t>
  </si>
  <si>
    <t>10,15X8,34</t>
  </si>
  <si>
    <t>460;253</t>
  </si>
  <si>
    <t>10,38X8,34</t>
  </si>
  <si>
    <t>493;246</t>
  </si>
  <si>
    <t>10,66X8,34</t>
  </si>
  <si>
    <t>Sonia Pereira (PRE) 30</t>
  </si>
  <si>
    <t>491;339</t>
  </si>
  <si>
    <t>10,26X10,31</t>
  </si>
  <si>
    <t>560;346</t>
  </si>
  <si>
    <t>10,2X11,09</t>
  </si>
  <si>
    <t>466;345</t>
  </si>
  <si>
    <t>10,03X11,09</t>
  </si>
  <si>
    <t>Natan Gomes (PRE) 04</t>
  </si>
  <si>
    <t>OUTRO DIAGNÓSTICO. Doença oncológica (testeicular) metastática importante (peritônio e pulmão descritos; múltiplas metástases). Imagem de tórax mostra hemorragia peri-lesões pulmonares no contexto de insuficiência respitaória aguda com intubação.</t>
  </si>
  <si>
    <t>629;393</t>
  </si>
  <si>
    <t>10,26X9,36</t>
  </si>
  <si>
    <t>678;391</t>
  </si>
  <si>
    <t>10,42X9,36</t>
  </si>
  <si>
    <t>714;389</t>
  </si>
  <si>
    <t>10,2X9,36</t>
  </si>
  <si>
    <t>Ednei Couti (PRE) 04</t>
  </si>
  <si>
    <t>337;283</t>
  </si>
  <si>
    <t>10,15X7,31</t>
  </si>
  <si>
    <t>594;244</t>
  </si>
  <si>
    <t>10,04X8,14</t>
  </si>
  <si>
    <t>557;251</t>
  </si>
  <si>
    <t>9,3X7,91</t>
  </si>
  <si>
    <t>Marciano Cordeiro (PRE)04</t>
  </si>
  <si>
    <t>537;356</t>
  </si>
  <si>
    <t>10,24X8,32</t>
  </si>
  <si>
    <t>621;356</t>
  </si>
  <si>
    <t>10,12X8,32</t>
  </si>
  <si>
    <t>557;354</t>
  </si>
  <si>
    <t>13,33X8,32</t>
  </si>
  <si>
    <t>Carlos Alberto (PRE) 04</t>
  </si>
  <si>
    <t>649;434</t>
  </si>
  <si>
    <t>10,79X10,13</t>
  </si>
  <si>
    <t>672;433</t>
  </si>
  <si>
    <t>10,13X10,72</t>
  </si>
  <si>
    <t>432;412</t>
  </si>
  <si>
    <t>8,06X12,93</t>
  </si>
  <si>
    <t>Faila de Oliveira (PRE) 05</t>
  </si>
  <si>
    <t>407;260</t>
  </si>
  <si>
    <t>508;283</t>
  </si>
  <si>
    <t>10,74X9,56</t>
  </si>
  <si>
    <t>565;290</t>
  </si>
  <si>
    <t>10,8X9,56</t>
  </si>
  <si>
    <t>Ana Carolina (PRE) 05</t>
  </si>
  <si>
    <t>373;331</t>
  </si>
  <si>
    <t>10,61X8,65</t>
  </si>
  <si>
    <t>437;347</t>
  </si>
  <si>
    <t>12,42X7,64</t>
  </si>
  <si>
    <t>580;354</t>
  </si>
  <si>
    <t>11,92X7</t>
  </si>
  <si>
    <t>Aulercide Gurgel (PRE) 06</t>
  </si>
  <si>
    <t>660;311</t>
  </si>
  <si>
    <t>10,09X9,14</t>
  </si>
  <si>
    <t>641;314</t>
  </si>
  <si>
    <t>11,37X8,81</t>
  </si>
  <si>
    <t>595;310</t>
  </si>
  <si>
    <t>10,87X9,2</t>
  </si>
  <si>
    <t>Natalino Antonio (PRE) 06</t>
  </si>
  <si>
    <t>565;310</t>
  </si>
  <si>
    <t>11,29X9,64</t>
  </si>
  <si>
    <t>597;309</t>
  </si>
  <si>
    <t>11,29X10,51</t>
  </si>
  <si>
    <t>589;316</t>
  </si>
  <si>
    <t>15,4X9,99</t>
  </si>
  <si>
    <t>Laercio Correia (PRE) 07</t>
  </si>
  <si>
    <t>630;397</t>
  </si>
  <si>
    <t>10,29X9,48</t>
  </si>
  <si>
    <t>645;403</t>
  </si>
  <si>
    <t>11,18X8,57</t>
  </si>
  <si>
    <t>656;402</t>
  </si>
  <si>
    <t>9,15X8,57</t>
  </si>
  <si>
    <t>Margarita Yolanda (PRE) 07</t>
  </si>
  <si>
    <t>657;351</t>
  </si>
  <si>
    <t>10,31X8,49</t>
  </si>
  <si>
    <t>671;351</t>
  </si>
  <si>
    <t>9,06X8,49</t>
  </si>
  <si>
    <t>695;350</t>
  </si>
  <si>
    <t>9,37X8,49</t>
  </si>
  <si>
    <t>Cristiane Lucas (PRE) 11</t>
  </si>
  <si>
    <t>375;337</t>
  </si>
  <si>
    <t>10,17X6,99</t>
  </si>
  <si>
    <t>400;339</t>
  </si>
  <si>
    <t>10,29X6,67</t>
  </si>
  <si>
    <t>368;339</t>
  </si>
  <si>
    <t>10,74X6,79</t>
  </si>
  <si>
    <t>Avanilde Oliveira (PRE)16/03</t>
  </si>
  <si>
    <t>502;308</t>
  </si>
  <si>
    <t>11,37X8,89</t>
  </si>
  <si>
    <t>553;314</t>
  </si>
  <si>
    <t>10,42X8,2</t>
  </si>
  <si>
    <t>494;317</t>
  </si>
  <si>
    <t>10,86X7,88</t>
  </si>
  <si>
    <t>Ana Lucia Silva (PRE) 16/03</t>
  </si>
  <si>
    <t>422;267</t>
  </si>
  <si>
    <t>10,23X8,51</t>
  </si>
  <si>
    <t>509;271</t>
  </si>
  <si>
    <t>11,12X8,13</t>
  </si>
  <si>
    <t>541;271</t>
  </si>
  <si>
    <t>11,56X8,13</t>
  </si>
  <si>
    <t>Eduardo Lopes (PRE) 16/03</t>
  </si>
  <si>
    <t>417;262</t>
  </si>
  <si>
    <t>10,36X7,43</t>
  </si>
  <si>
    <t>396;262</t>
  </si>
  <si>
    <t>11,37X7,43</t>
  </si>
  <si>
    <t>388;262</t>
  </si>
  <si>
    <t>9,91X7,43</t>
  </si>
  <si>
    <t>Clayton Santos (PRE) 24/03</t>
  </si>
  <si>
    <t>635;350</t>
  </si>
  <si>
    <t>10,67X9,4</t>
  </si>
  <si>
    <t>741;345</t>
  </si>
  <si>
    <t>762;345</t>
  </si>
  <si>
    <t>10,61X9,4</t>
  </si>
  <si>
    <t>Manoel Jose (PRE) 24/03</t>
  </si>
  <si>
    <t>620;292</t>
  </si>
  <si>
    <t>10,29X8,14</t>
  </si>
  <si>
    <t>688;271</t>
  </si>
  <si>
    <t>10,13X7,77</t>
  </si>
  <si>
    <t>637;280</t>
  </si>
  <si>
    <t>12,52X8,4</t>
  </si>
  <si>
    <t>Jorge Carlos (PRE) 24/03</t>
  </si>
  <si>
    <t>3,44X8,34</t>
  </si>
  <si>
    <t>385;297</t>
  </si>
  <si>
    <t>3,46X7,73</t>
  </si>
  <si>
    <t>363;297</t>
  </si>
  <si>
    <t>3,71X8,46</t>
  </si>
  <si>
    <t>Ana Maria Marques (PRE) 18/03</t>
  </si>
  <si>
    <t>640;348</t>
  </si>
  <si>
    <t>12,77X8,35</t>
  </si>
  <si>
    <t>628;351</t>
  </si>
  <si>
    <t>9,12X7,67</t>
  </si>
  <si>
    <t>659;363</t>
  </si>
  <si>
    <t>11,19X8,07</t>
  </si>
  <si>
    <t>Bruno Pinto (PRE) 01/04/21</t>
  </si>
  <si>
    <t>669;310</t>
  </si>
  <si>
    <t>10,04X9,27</t>
  </si>
  <si>
    <t>631;318</t>
  </si>
  <si>
    <t>10,23X9,27</t>
  </si>
  <si>
    <t>657;313</t>
  </si>
  <si>
    <t>10,67X9,27</t>
  </si>
  <si>
    <t>Severino Inacio (PRE) 01/04/21</t>
  </si>
  <si>
    <t>689;363</t>
  </si>
  <si>
    <t>11,37X11,82</t>
  </si>
  <si>
    <t>665;372</t>
  </si>
  <si>
    <t>14,17X11,51</t>
  </si>
  <si>
    <t>692;;372</t>
  </si>
  <si>
    <t>11,49X11,36</t>
  </si>
  <si>
    <t>Benedita Candido (PRE) 01/04/21</t>
  </si>
  <si>
    <t>398;337</t>
  </si>
  <si>
    <t>10,1X9,09</t>
  </si>
  <si>
    <t>410;362</t>
  </si>
  <si>
    <t>11,05X9,02</t>
  </si>
  <si>
    <t>364;354</t>
  </si>
  <si>
    <t>10,74X8,2</t>
  </si>
  <si>
    <t>Patricia Almeida (PRE) 01/04/21</t>
  </si>
  <si>
    <t>511;385</t>
  </si>
  <si>
    <t>10,1X9,4</t>
  </si>
  <si>
    <t>578;391</t>
  </si>
  <si>
    <t>12,96X10,1</t>
  </si>
  <si>
    <t>612;398</t>
  </si>
  <si>
    <t>José Ronaldo Ramos</t>
  </si>
  <si>
    <t>598;207</t>
  </si>
  <si>
    <t>10,68X10,2</t>
  </si>
  <si>
    <t>625;207</t>
  </si>
  <si>
    <t>11,93X10,2</t>
  </si>
  <si>
    <t>607;207</t>
  </si>
  <si>
    <t>10,49X10,11</t>
  </si>
  <si>
    <t>Moacir Caumo</t>
  </si>
  <si>
    <t>Ramon Neri Campos</t>
  </si>
  <si>
    <t>517;343</t>
  </si>
  <si>
    <t>10,33X10,78</t>
  </si>
  <si>
    <t>475;338</t>
  </si>
  <si>
    <t>10X10,78</t>
  </si>
  <si>
    <t>539;354</t>
  </si>
  <si>
    <t>10,91X10,78</t>
  </si>
  <si>
    <t>Pâmela Leandro</t>
  </si>
  <si>
    <t>OUTRO DIAGNÓSTICO. NODULO MAMARIO NÃO ESPECIFICADO</t>
  </si>
  <si>
    <t>561;355</t>
  </si>
  <si>
    <t>10,29X8,71</t>
  </si>
  <si>
    <t>451;351</t>
  </si>
  <si>
    <t>10,54X8,8</t>
  </si>
  <si>
    <t>441;350</t>
  </si>
  <si>
    <t>13,17X8,8</t>
  </si>
  <si>
    <t>Maria Rosana Rodrigues de Souza</t>
  </si>
  <si>
    <t>595;410</t>
  </si>
  <si>
    <t>11,42X11,98</t>
  </si>
  <si>
    <t>653;420</t>
  </si>
  <si>
    <t>12,78X12,83</t>
  </si>
  <si>
    <t>701;424</t>
  </si>
  <si>
    <t>11,65X12,83</t>
  </si>
  <si>
    <t>Rachel Cristina Soares 03/05/21</t>
  </si>
  <si>
    <t>PACIENTE COVID POSITIVO, PORÉM, O QUADOR FOI TRATADO FORA. INICIOU SINTOMAS EM 15/04. SEM INFORMAÇÃO DE DEXAMETASONA, CEFTRIAXONA E ETC. FORA TRANSFERIDA AO HCFMUSP POR PIORA DE FUNÇÃO RENAL E POR SER TRANSPLANTADA.</t>
  </si>
  <si>
    <t>Clarice Inez Ragonha 03/05/21</t>
  </si>
  <si>
    <t>Elza Juraci da Silva 03/05/21</t>
  </si>
  <si>
    <t>Antonio Carlos Giglio 03/05/21</t>
  </si>
  <si>
    <t>Clelia Maria Corveloni 04/05/21</t>
  </si>
  <si>
    <t>Dalva Helena da Silva 04/05/21</t>
  </si>
  <si>
    <t>PACIENTE INTERNADA RECENTEMENTE POR AVC ISQUÊMICO E PASSADA SONDA NASOENTÉRICA. PROBLEMA EM HOSPITAL DE ORIGEM COM SONDA NASOENTÉRICA E ENCAMINHADA AO HCFMUSP PARA OCNFECÇÃO DE GASTROSTOMIA. FORA REALIZADA GASTROSTOMIA E ENCAMINHADA AO HSOPITAL DE ORIGEM.</t>
  </si>
  <si>
    <t>Conceição Aparecida 04/05/21</t>
  </si>
  <si>
    <t>PACIENTE PERMANECE INTERNADA.</t>
  </si>
  <si>
    <t>Neusa Maria da Silva 04/05/21</t>
  </si>
  <si>
    <t>Edson Camilo 06/05/21</t>
  </si>
  <si>
    <t>Pedro Martins da Cruz 06/05/21</t>
  </si>
  <si>
    <t>Adilson Salvador 06/05/21</t>
  </si>
  <si>
    <t>Monica T. da Silva 06/05/21</t>
  </si>
  <si>
    <t>Jose Valmir Feitosa 06/05/21</t>
  </si>
  <si>
    <t>AMPUTAÇÃO DE MEMBRO INFERIOR DIREITO POR OCLUSÃO ARTERIAL EM VIGÊNCIA DEQUADRO CONFIRMADO PARA COVID.</t>
  </si>
  <si>
    <t>Ismael Batista Santana 06/05/21</t>
  </si>
  <si>
    <t>Carlos Alberto  Santana 08/05/21</t>
  </si>
  <si>
    <t>Osvaldo Gonçalves Ribeiro 08/05/21</t>
  </si>
  <si>
    <t>Ivanete Almeida 08/05/21</t>
  </si>
  <si>
    <t>Waldete Moreira 08/05/21</t>
  </si>
  <si>
    <t>Helena Monti de Almeida 11/05/21</t>
  </si>
  <si>
    <t>74,9*</t>
  </si>
  <si>
    <t>Maria Dilma Pinehiro 11/05/21</t>
  </si>
  <si>
    <t>Pedro Augusto Tobias 11/05/21</t>
  </si>
  <si>
    <t>Claudinei Bezerra 11/05/21</t>
  </si>
  <si>
    <t>Maria Aparecida 11/05/21</t>
  </si>
  <si>
    <t>Valdir Candancan 11/05/21</t>
  </si>
  <si>
    <t>Média</t>
  </si>
  <si>
    <t>DP</t>
  </si>
  <si>
    <t>Número máximo</t>
  </si>
  <si>
    <t>Número mínimo</t>
  </si>
  <si>
    <t>Número de 0</t>
  </si>
  <si>
    <t>Número de 1</t>
  </si>
  <si>
    <t>Número de 2</t>
  </si>
  <si>
    <t>VITAL SIGNS</t>
  </si>
  <si>
    <t>SIGNS AND SYMPTOMS (0=no/1=yes)</t>
  </si>
  <si>
    <t>COMPLICATIONS</t>
  </si>
  <si>
    <t>HR bpm</t>
  </si>
  <si>
    <t>SBP mmHg</t>
  </si>
  <si>
    <t>DBP mmHg</t>
  </si>
  <si>
    <t>ADMISSION</t>
  </si>
  <si>
    <t>DATE OF EVALUATION</t>
  </si>
  <si>
    <t>WARD</t>
  </si>
  <si>
    <t>NC L/MIN</t>
  </si>
  <si>
    <t>pH</t>
  </si>
  <si>
    <t>pO2</t>
  </si>
  <si>
    <t>pCO2</t>
  </si>
  <si>
    <t>HCO3</t>
  </si>
  <si>
    <t>BASE EXCESS mmol/L</t>
  </si>
  <si>
    <t>ALB</t>
  </si>
  <si>
    <t>AST</t>
  </si>
  <si>
    <t>ALT</t>
  </si>
  <si>
    <t>BNP</t>
  </si>
  <si>
    <t>CPK</t>
  </si>
  <si>
    <t>LDH</t>
  </si>
  <si>
    <t>FERRITINE</t>
  </si>
  <si>
    <t>GLUCOSE</t>
  </si>
  <si>
    <r>
      <rPr>
        <b/>
        <sz val="11"/>
        <color rgb="FF000000"/>
        <rFont val="Calibri"/>
      </rPr>
      <t>LEU mil/mm</t>
    </r>
    <r>
      <rPr>
        <b/>
        <i/>
        <sz val="11"/>
        <color rgb="FF000000"/>
        <rFont val="Calibri"/>
      </rPr>
      <t>³</t>
    </r>
  </si>
  <si>
    <t>Ur</t>
  </si>
  <si>
    <t>ANOSMIA</t>
  </si>
  <si>
    <t>HEADACHE</t>
  </si>
  <si>
    <t>RUNNY NOSE</t>
  </si>
  <si>
    <t>DIARRHEA</t>
  </si>
  <si>
    <t>DYSGEUSIA</t>
  </si>
  <si>
    <t>DISPNOEA</t>
  </si>
  <si>
    <t>ABDOME PAIN</t>
  </si>
  <si>
    <t>CHEST PAIN</t>
  </si>
  <si>
    <t>FATIGUE</t>
  </si>
  <si>
    <t>FEVER</t>
  </si>
  <si>
    <t>MYALGIA</t>
  </si>
  <si>
    <t>NAUSEA</t>
  </si>
  <si>
    <t>EARACHE</t>
  </si>
  <si>
    <t>COUGH</t>
  </si>
  <si>
    <t>DIZZINESS</t>
  </si>
  <si>
    <t>VOMITING</t>
  </si>
  <si>
    <t>PULMONARY INVOLVMENT (CT) %</t>
  </si>
  <si>
    <t>ELEVATED TROPONIN 0-no/1-yes</t>
  </si>
  <si>
    <t>NT-proBNP</t>
  </si>
  <si>
    <t>CHRONIC RENAL DISEASE AGGRAVATION</t>
  </si>
  <si>
    <t>ACUTE KIDNEY INJURY</t>
  </si>
  <si>
    <t>CARDIAC ARREST  0-no/1-yes</t>
  </si>
  <si>
    <t>Mean Diameter [mm]</t>
  </si>
  <si>
    <t>Diastolic Diameter [mm]</t>
  </si>
  <si>
    <t>Systolic Diameter [mm]</t>
  </si>
  <si>
    <t>Diastolic Pressure [mmHg]</t>
  </si>
  <si>
    <t>Systolic Pressure [mmHg]</t>
  </si>
  <si>
    <t>Distension [mm]</t>
  </si>
  <si>
    <t>Compliance [10-6*m2*kPa-1]</t>
  </si>
  <si>
    <t>Distensibility [10-3*kPa-1]</t>
  </si>
  <si>
    <t>Stiffness [m/s]</t>
  </si>
  <si>
    <t>Young's Modulus [kPa]</t>
  </si>
  <si>
    <t>IMT [mm]</t>
  </si>
  <si>
    <t xml:space="preserve">IMT max </t>
  </si>
  <si>
    <t>IMT min</t>
  </si>
  <si>
    <t>AB PS</t>
  </si>
  <si>
    <t>7AA</t>
  </si>
  <si>
    <t>AF PS</t>
  </si>
  <si>
    <t>PS</t>
  </si>
  <si>
    <t>&gt;50</t>
  </si>
  <si>
    <t>&lt;50</t>
  </si>
  <si>
    <t>3DS</t>
  </si>
  <si>
    <t>UTI</t>
  </si>
  <si>
    <t>AA PS</t>
  </si>
  <si>
    <t>6DS</t>
  </si>
  <si>
    <t>7GN</t>
  </si>
  <si>
    <t>7GS</t>
  </si>
  <si>
    <t>&lt;10</t>
  </si>
  <si>
    <t>8CC</t>
  </si>
  <si>
    <t>8GS</t>
  </si>
  <si>
    <t>3DN</t>
  </si>
  <si>
    <t>&lt;25</t>
  </si>
  <si>
    <t>25-50</t>
  </si>
  <si>
    <t>ATEROMATOSE DIFUSA (E CORONARIANA)</t>
  </si>
  <si>
    <t>9GS</t>
  </si>
  <si>
    <t>6AA</t>
  </si>
  <si>
    <t>9GN</t>
  </si>
  <si>
    <t>ATEROMATOSE CAROTÍDEA /  VERTEBRAL</t>
  </si>
  <si>
    <t>8GN</t>
  </si>
  <si>
    <t>78,4</t>
  </si>
  <si>
    <t>30,1</t>
  </si>
  <si>
    <t>22,1</t>
  </si>
  <si>
    <t>0,1</t>
  </si>
  <si>
    <t>1,35</t>
  </si>
  <si>
    <t>0,023</t>
  </si>
  <si>
    <t>15,2</t>
  </si>
  <si>
    <t>10,46</t>
  </si>
  <si>
    <t>86,9</t>
  </si>
  <si>
    <t>6,8</t>
  </si>
  <si>
    <t>58,2</t>
  </si>
  <si>
    <t>30,9</t>
  </si>
  <si>
    <t>22,3</t>
  </si>
  <si>
    <t>25,6</t>
  </si>
  <si>
    <r>
      <rPr>
        <sz val="11"/>
        <color rgb="FF000000"/>
        <rFont val="Calibri"/>
      </rPr>
      <t>CT</t>
    </r>
    <r>
      <rPr>
        <sz val="11"/>
        <color rgb="FF000000"/>
        <rFont val="Calibri"/>
      </rPr>
      <t>≤50%</t>
    </r>
  </si>
  <si>
    <t>6GN</t>
  </si>
  <si>
    <t>CARDIOMEGALIA</t>
  </si>
  <si>
    <t>&lt;48</t>
  </si>
  <si>
    <t>4CC</t>
  </si>
  <si>
    <t>6GS</t>
  </si>
  <si>
    <t>ATEROMATOSE AORTOCORONARIANA</t>
  </si>
  <si>
    <t>AGUARDA LAUDO</t>
  </si>
  <si>
    <t>PLACAS EM CAROTIDAS INTERNAS</t>
  </si>
  <si>
    <t>AF</t>
  </si>
  <si>
    <t>7DN</t>
  </si>
  <si>
    <t>5GN</t>
  </si>
  <si>
    <t>ATEROMATOSE CAROTIDEA</t>
  </si>
  <si>
    <t>TROMBO APICAL / AVC</t>
  </si>
  <si>
    <t>AGUARDANDO LAUDO</t>
  </si>
  <si>
    <t>ECTASIA TRONCO ARTERIA PULMONAR</t>
  </si>
  <si>
    <t>5DS</t>
  </si>
  <si>
    <t>&gt;75</t>
  </si>
  <si>
    <t>4GN</t>
  </si>
  <si>
    <t>30-40</t>
  </si>
  <si>
    <t>IgG  (Externo)</t>
  </si>
  <si>
    <t>ateromatose incipiente aorta</t>
  </si>
  <si>
    <t>&gt;70</t>
  </si>
  <si>
    <t>continua internado enfermaria13/04</t>
  </si>
  <si>
    <t>continua internado UCI 13/04</t>
  </si>
  <si>
    <t>internado enfermaria 14/04</t>
  </si>
  <si>
    <t>HOSPITAL INDENTIFICATION NUMBER</t>
  </si>
  <si>
    <t>HOSPITAL ADMISSION</t>
  </si>
  <si>
    <t>ICU</t>
  </si>
  <si>
    <t>INTENSIVE CARE UNIT</t>
  </si>
  <si>
    <t>H.DISCHARGE</t>
  </si>
  <si>
    <t>HOSPITAL DISCHARGE</t>
  </si>
  <si>
    <t>COMPUTERIZED TOMOGRAPHY</t>
  </si>
  <si>
    <t>NC</t>
  </si>
  <si>
    <t>NASAL CANULA</t>
  </si>
  <si>
    <t>PARTIAL PRESSURE OF O2</t>
  </si>
  <si>
    <t>PARTIAL PRESSURE OF CO2</t>
  </si>
  <si>
    <t>BICARBONATE</t>
  </si>
  <si>
    <t>SatO2</t>
  </si>
  <si>
    <t>02 SATURATION</t>
  </si>
  <si>
    <t>ALBUMIN</t>
  </si>
  <si>
    <t>ASPARTATE AMINOTRANSFERASE</t>
  </si>
  <si>
    <t>ALANINE AMINOTRANSFERASE</t>
  </si>
  <si>
    <t>TYPE B NATRIURETIC PEPTIDE</t>
  </si>
  <si>
    <t>PHOSPHOCREATINE KINASE</t>
  </si>
  <si>
    <t>CR</t>
  </si>
  <si>
    <t>DHL</t>
  </si>
  <si>
    <t>LACTATE DEHYDROGENASE</t>
  </si>
  <si>
    <t>GLC</t>
  </si>
  <si>
    <t>HB</t>
  </si>
  <si>
    <t>HEMOGLOBIN</t>
  </si>
  <si>
    <t>LEU</t>
  </si>
  <si>
    <t>LEUKOCYTES</t>
  </si>
  <si>
    <t>NEUTRO</t>
  </si>
  <si>
    <t>NEUTROPHILS</t>
  </si>
  <si>
    <t>LYM</t>
  </si>
  <si>
    <t>LYMPHOCYTES</t>
  </si>
  <si>
    <t>C-reactive protein</t>
  </si>
  <si>
    <t>PLAT</t>
  </si>
  <si>
    <t>BLOOD PLATELETS</t>
  </si>
  <si>
    <t>troponin I</t>
  </si>
  <si>
    <t>UREA</t>
  </si>
  <si>
    <t>ESR</t>
  </si>
  <si>
    <t>ERYTHROCYTE SEDIMENTATION RATE</t>
  </si>
  <si>
    <t>SBP</t>
  </si>
  <si>
    <t>SYSTOLIC BLOOD PRESSURE</t>
  </si>
  <si>
    <t>DBP</t>
  </si>
  <si>
    <t>DIASTOLIC BLOOD PRESSURE</t>
  </si>
  <si>
    <t>HR</t>
  </si>
  <si>
    <t>HEART RATE</t>
  </si>
  <si>
    <t>VES-13</t>
  </si>
  <si>
    <t>THE VULNERABLE ELDERS</t>
  </si>
  <si>
    <t>CRA</t>
  </si>
  <si>
    <t>CARDIORESPIRATORY ARREST</t>
  </si>
  <si>
    <t>AA</t>
  </si>
  <si>
    <t>AMBIENTE AIR</t>
  </si>
  <si>
    <t>PACIENTE PERMANECE INTERNADO</t>
  </si>
  <si>
    <t>379;279</t>
  </si>
  <si>
    <t>10,42;8,58</t>
  </si>
  <si>
    <t>440;273</t>
  </si>
  <si>
    <t>10,8X8,9</t>
  </si>
  <si>
    <t>428;271</t>
  </si>
  <si>
    <t>10,1X8,9</t>
  </si>
  <si>
    <t>631;294</t>
  </si>
  <si>
    <t>10,04X7,62</t>
  </si>
  <si>
    <t>577;293</t>
  </si>
  <si>
    <t>14,17;7,69</t>
  </si>
  <si>
    <t>609;293</t>
  </si>
  <si>
    <t>10,04X7,69</t>
  </si>
  <si>
    <t>470;384</t>
  </si>
  <si>
    <t>10,48X10,85</t>
  </si>
  <si>
    <t>494;382</t>
  </si>
  <si>
    <t>9,97X11,87</t>
  </si>
  <si>
    <t>476;378</t>
  </si>
  <si>
    <t>11,63X10,86</t>
  </si>
  <si>
    <t>684;321</t>
  </si>
  <si>
    <t>10,1X8,3</t>
  </si>
  <si>
    <t>710;314</t>
  </si>
  <si>
    <t>726;310</t>
  </si>
  <si>
    <t>9,66X8,3</t>
  </si>
  <si>
    <t>629;426</t>
  </si>
  <si>
    <t>10,29X7,43</t>
  </si>
  <si>
    <t>671;426</t>
  </si>
  <si>
    <t>10,1X7,43</t>
  </si>
  <si>
    <t>637;419</t>
  </si>
  <si>
    <t>9,66X6,93</t>
  </si>
  <si>
    <t>552;285</t>
  </si>
  <si>
    <t>10,08X8,57</t>
  </si>
  <si>
    <t>568;267</t>
  </si>
  <si>
    <t>10,43X8,28</t>
  </si>
  <si>
    <t>581;274</t>
  </si>
  <si>
    <t>10,18X8,2</t>
  </si>
  <si>
    <t>550;280</t>
  </si>
  <si>
    <t>10,42X7,37</t>
  </si>
  <si>
    <t>654;270</t>
  </si>
  <si>
    <t>10,04X7,26</t>
  </si>
  <si>
    <t>636;272</t>
  </si>
  <si>
    <t>10,17X7,52</t>
  </si>
  <si>
    <t>784;430</t>
  </si>
  <si>
    <t>8,09x8,79</t>
  </si>
  <si>
    <t>776;424</t>
  </si>
  <si>
    <t>11,87X8,92</t>
  </si>
  <si>
    <t>793;429</t>
  </si>
  <si>
    <t>8,41X9,5</t>
  </si>
  <si>
    <t>555;257</t>
  </si>
  <si>
    <t>10,99X8,23</t>
  </si>
  <si>
    <t>629;260</t>
  </si>
  <si>
    <t>10,29X7,91</t>
  </si>
  <si>
    <t>583;255</t>
  </si>
  <si>
    <t>10,1X7,78</t>
  </si>
  <si>
    <t>385;345</t>
  </si>
  <si>
    <t>10,01X8,79</t>
  </si>
  <si>
    <t>440;343</t>
  </si>
  <si>
    <t>10,21X8,47</t>
  </si>
  <si>
    <t>418;337</t>
  </si>
  <si>
    <t>11,36X7,96</t>
  </si>
  <si>
    <t>591;285</t>
  </si>
  <si>
    <t>10,16X8,74</t>
  </si>
  <si>
    <t>609;283</t>
  </si>
  <si>
    <t>12,11X8,52</t>
  </si>
  <si>
    <t>603;285</t>
  </si>
  <si>
    <t>10,84X7,92</t>
  </si>
  <si>
    <t>690;260</t>
  </si>
  <si>
    <t>9,21X8,78</t>
  </si>
  <si>
    <t>700;259</t>
  </si>
  <si>
    <t>10,17X8,78</t>
  </si>
  <si>
    <t>679;257</t>
  </si>
  <si>
    <t>11,56X8,27</t>
  </si>
  <si>
    <t>394;261</t>
  </si>
  <si>
    <t>12,52X8,31</t>
  </si>
  <si>
    <t>542;281</t>
  </si>
  <si>
    <t>10,36X7,73</t>
  </si>
  <si>
    <t>339;251</t>
  </si>
  <si>
    <t>10,74X7,65</t>
  </si>
  <si>
    <t>414;301</t>
  </si>
  <si>
    <t>10,74;7,32</t>
  </si>
  <si>
    <t>449;303</t>
  </si>
  <si>
    <t>11,69X7,41</t>
  </si>
  <si>
    <t>371;298</t>
  </si>
  <si>
    <t>10,1X8,51</t>
  </si>
  <si>
    <t>632;331</t>
  </si>
  <si>
    <t>10,98X7,96</t>
  </si>
  <si>
    <t>693;334</t>
  </si>
  <si>
    <t>10,14X8,41</t>
  </si>
  <si>
    <t>664;334</t>
  </si>
  <si>
    <t>13,86X8,41</t>
  </si>
  <si>
    <t>541;396</t>
  </si>
  <si>
    <t>10,29X8,96</t>
  </si>
  <si>
    <t>569;400</t>
  </si>
  <si>
    <t>10,04X9,66</t>
  </si>
  <si>
    <t>582;404</t>
  </si>
  <si>
    <t>11,31X9,09</t>
  </si>
  <si>
    <t>528;307</t>
  </si>
  <si>
    <t>10,91X10,27</t>
  </si>
  <si>
    <t>349;299</t>
  </si>
  <si>
    <t>10,08X9,33</t>
  </si>
  <si>
    <t>359;307</t>
  </si>
  <si>
    <t>11,3X9,52</t>
  </si>
  <si>
    <t>619;286</t>
  </si>
  <si>
    <t>10,8X8,51</t>
  </si>
  <si>
    <t>676;285</t>
  </si>
  <si>
    <t>10,99X8,77</t>
  </si>
  <si>
    <t>632;290</t>
  </si>
  <si>
    <t>10,1X8,77</t>
  </si>
  <si>
    <t>406;407</t>
  </si>
  <si>
    <t>10,42X9,5</t>
  </si>
  <si>
    <t>451;415</t>
  </si>
  <si>
    <t>10,29X9,5</t>
  </si>
  <si>
    <t>686;418</t>
  </si>
  <si>
    <t>9,4X9,37</t>
  </si>
  <si>
    <t>704;265</t>
  </si>
  <si>
    <t>10,36X7,88</t>
  </si>
  <si>
    <t>614;265</t>
  </si>
  <si>
    <t>10,17X7,88</t>
  </si>
  <si>
    <t>676;266</t>
  </si>
  <si>
    <t>12,07X7,88</t>
  </si>
  <si>
    <t>373;421</t>
  </si>
  <si>
    <t>10,06X9,85</t>
  </si>
  <si>
    <t>383;422</t>
  </si>
  <si>
    <t>11,95X9,85</t>
  </si>
  <si>
    <t>395;418</t>
  </si>
  <si>
    <t>14,3X9,69</t>
  </si>
  <si>
    <t>617;256</t>
  </si>
  <si>
    <t>7,69X6,48</t>
  </si>
  <si>
    <t>614;249</t>
  </si>
  <si>
    <t>7,62X6,29</t>
  </si>
  <si>
    <t>560;249</t>
  </si>
  <si>
    <t>8,96X6,9</t>
  </si>
  <si>
    <t>Ausência de opacidades pulmonares focais sugestivas de processo infeccioso parenquimatoso em atividade. Divina entrou por dispneia que melhorou sem uso de oxigênio. Tem história de DPOC prévio. testses negativos</t>
  </si>
  <si>
    <t>Tinha quadro compatível e tc compatível, mas testes negativos</t>
  </si>
  <si>
    <r>
      <t>LEU mil/mm</t>
    </r>
    <r>
      <rPr>
        <b/>
        <i/>
        <sz val="11"/>
        <rFont val="Calibri"/>
        <family val="2"/>
      </rPr>
      <t>³</t>
    </r>
  </si>
  <si>
    <t>Vital Signs</t>
  </si>
  <si>
    <t>LIVER TRANSPLANT</t>
  </si>
  <si>
    <t>KIDNEY TRANSPLANT</t>
  </si>
  <si>
    <t>HEART TRANSPLANT</t>
  </si>
  <si>
    <t>LUNG TRANSPLANT</t>
  </si>
  <si>
    <t>AUTOIMMUNE DISEASE</t>
  </si>
  <si>
    <t>PULMONARY DISEASE</t>
  </si>
  <si>
    <t>Participant ID</t>
  </si>
  <si>
    <t>Sex 1-Man, 2-Women</t>
  </si>
  <si>
    <t>PREDICTORS</t>
  </si>
  <si>
    <t>SECONDARY OUTCOME</t>
  </si>
  <si>
    <t>PRIMARY OUTCOMES</t>
  </si>
  <si>
    <t>COVARIATES</t>
  </si>
  <si>
    <t>74,9</t>
  </si>
  <si>
    <t>N total de 1</t>
  </si>
  <si>
    <t>N total</t>
  </si>
  <si>
    <t>N total de 0</t>
  </si>
  <si>
    <t>N total de 2</t>
  </si>
  <si>
    <t>Mediana</t>
  </si>
  <si>
    <t>Quartil1</t>
  </si>
  <si>
    <t>Quartil3</t>
  </si>
  <si>
    <t>Abnormal FMD</t>
  </si>
  <si>
    <t>Abnormal cIMTmean (&gt; 75th percentile) - 0 no / 1yes</t>
  </si>
  <si>
    <t>Area to max</t>
  </si>
  <si>
    <t>FMD/AUCtomax</t>
  </si>
  <si>
    <t>SRAUC</t>
  </si>
  <si>
    <t>Biochemical tests</t>
  </si>
  <si>
    <t>VASCULAR OUTCOMES</t>
  </si>
  <si>
    <t>HOPITALIZATION DATA AND OUTCOMES</t>
  </si>
  <si>
    <t>PARTICIPANT ID AND DEMOGRAPHICS</t>
  </si>
  <si>
    <t>low60(0)_high(1)</t>
  </si>
  <si>
    <t>18-39=0_40-64=1_60=3</t>
  </si>
  <si>
    <t>18-39=0_40-59=1_60=3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</si>
</sst>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d&quot;/&quot;mm&quot;/&quot;yy"/>
    <numFmt numFmtId="165" formatCode="0.0"/>
    <numFmt numFmtId="166" formatCode="dd/mm/yy"/>
    <numFmt numFmtId="167" formatCode="0.0000"/>
    <numFmt numFmtId="168" formatCode="[$-F400]h:mm:ss\ AM/PM"/>
    <numFmt numFmtId="169" formatCode="d/m/yy"/>
    <numFmt numFmtId="170" formatCode="0.000"/>
  </numFmts>
  <fonts count="19">
    <font>
      <sz val="11"/>
      <color rgb="FF000000"/>
      <name val="Calibri"/>
    </font>
    <font>
      <b/>
      <sz val="11"/>
      <color rgb="FF000000"/>
      <name val="Calibri"/>
    </font>
    <font>
      <sz val="11"/>
      <name val="Calibri"/>
    </font>
    <font>
      <b/>
      <sz val="11"/>
      <color theme="1"/>
      <name val="Calibri"/>
    </font>
    <font>
      <sz val="11"/>
      <color theme="1"/>
      <name val="Calibri"/>
    </font>
    <font>
      <b/>
      <sz val="12"/>
      <color rgb="FF000000"/>
      <name val="Calibri"/>
    </font>
    <font>
      <b/>
      <sz val="10"/>
      <color rgb="FF000000"/>
      <name val="Times New Roman"/>
    </font>
    <font>
      <sz val="10"/>
      <color rgb="FF000000"/>
      <name val="Times New Roman"/>
    </font>
    <font>
      <sz val="10"/>
      <color theme="1"/>
      <name val="Times New Roman"/>
    </font>
    <font>
      <b/>
      <i/>
      <sz val="11"/>
      <color rgb="FF000000"/>
      <name val="Calibri"/>
    </font>
    <font>
      <sz val="11"/>
      <color rgb="FFFF0000"/>
      <name val="Calibri"/>
      <family val="2"/>
    </font>
    <font>
      <b/>
      <sz val="11"/>
      <name val="Calibri"/>
      <family val="2"/>
    </font>
    <font>
      <sz val="11"/>
      <name val="Calibri"/>
      <family val="2"/>
    </font>
    <font>
      <b/>
      <sz val="11"/>
      <color rgb="FF000000"/>
      <name val="Calibri"/>
      <family val="2"/>
    </font>
    <font>
      <b/>
      <sz val="12"/>
      <color rgb="FF000000"/>
      <name val="Calibri"/>
      <family val="2"/>
    </font>
    <font>
      <sz val="12"/>
      <color rgb="FF000000"/>
      <name val="Calibri"/>
      <family val="2"/>
    </font>
    <font>
      <b/>
      <i/>
      <sz val="11"/>
      <name val="Calibri"/>
      <family val="2"/>
    </font>
    <font>
      <b/>
      <sz val="12"/>
      <name val="Calibri"/>
      <family val="2"/>
    </font>
    <font>
      <sz val="12"/>
      <name val="Calibri"/>
      <family val="2"/>
    </font>
  </fonts>
  <fills count="38">
    <fill>
      <patternFill patternType="none"/>
    </fill>
    <fill>
      <patternFill patternType="gray125"/>
    </fill>
    <fill>
      <patternFill patternType="solid">
        <fgColor rgb="FF95B3D7"/>
        <bgColor rgb="FF95B3D7"/>
      </patternFill>
    </fill>
    <fill>
      <patternFill patternType="solid">
        <fgColor rgb="FFE5B8B7"/>
        <bgColor rgb="FFE5B8B7"/>
      </patternFill>
    </fill>
    <fill>
      <patternFill patternType="solid">
        <fgColor rgb="FF953734"/>
        <bgColor rgb="FF953734"/>
      </patternFill>
    </fill>
    <fill>
      <patternFill patternType="solid">
        <fgColor rgb="FFFF0000"/>
        <bgColor rgb="FFFF0000"/>
      </patternFill>
    </fill>
    <fill>
      <patternFill patternType="solid">
        <fgColor rgb="FFD99594"/>
        <bgColor rgb="FFD99594"/>
      </patternFill>
    </fill>
    <fill>
      <patternFill patternType="solid">
        <fgColor rgb="FFFDE9D9"/>
        <bgColor rgb="FFFDE9D9"/>
      </patternFill>
    </fill>
    <fill>
      <patternFill patternType="solid">
        <fgColor rgb="FFE36C09"/>
        <bgColor rgb="FFE36C09"/>
      </patternFill>
    </fill>
    <fill>
      <patternFill patternType="solid">
        <fgColor rgb="FFFFFF00"/>
        <bgColor rgb="FFFFFF00"/>
      </patternFill>
    </fill>
    <fill>
      <patternFill patternType="solid">
        <fgColor rgb="FFFBD4B4"/>
        <bgColor rgb="FFFBD4B4"/>
      </patternFill>
    </fill>
    <fill>
      <patternFill patternType="solid">
        <fgColor rgb="FFF2DBDB"/>
        <bgColor rgb="FFF2DBDB"/>
      </patternFill>
    </fill>
    <fill>
      <patternFill patternType="solid">
        <fgColor rgb="FF92D050"/>
        <bgColor rgb="FF92D050"/>
      </patternFill>
    </fill>
    <fill>
      <patternFill patternType="solid">
        <fgColor rgb="FFB8CCE4"/>
        <bgColor rgb="FFB8CCE4"/>
      </patternFill>
    </fill>
    <fill>
      <patternFill patternType="solid">
        <fgColor rgb="FF244061"/>
        <bgColor rgb="FF244061"/>
      </patternFill>
    </fill>
    <fill>
      <patternFill patternType="solid">
        <fgColor rgb="FFB6DDE8"/>
        <bgColor rgb="FFB6DDE8"/>
      </patternFill>
    </fill>
    <fill>
      <patternFill patternType="solid">
        <fgColor rgb="FFFABF8F"/>
        <bgColor rgb="FFFABF8F"/>
      </patternFill>
    </fill>
    <fill>
      <patternFill patternType="solid">
        <fgColor rgb="FFFFFF00"/>
        <bgColor rgb="FFE5B8B7"/>
      </patternFill>
    </fill>
    <fill>
      <patternFill patternType="solid">
        <fgColor rgb="FFFFFF00"/>
        <bgColor rgb="FFB8CCE4"/>
      </patternFill>
    </fill>
    <fill>
      <patternFill patternType="solid">
        <fgColor rgb="FFFFFF00"/>
        <bgColor rgb="FFFDE9D9"/>
      </patternFill>
    </fill>
    <fill>
      <patternFill patternType="solid">
        <fgColor rgb="FFFFFF00"/>
        <bgColor rgb="FFE36C09"/>
      </patternFill>
    </fill>
    <fill>
      <patternFill patternType="solid">
        <fgColor rgb="FFFFFF00"/>
        <bgColor rgb="FFFBD4B4"/>
      </patternFill>
    </fill>
    <fill>
      <patternFill patternType="solid">
        <fgColor rgb="FFFFFF00"/>
        <bgColor rgb="FFF2DBDB"/>
      </patternFill>
    </fill>
    <fill>
      <patternFill patternType="solid">
        <fgColor rgb="FFFFFF00"/>
        <bgColor rgb="FFFF0000"/>
      </patternFill>
    </fill>
    <fill>
      <patternFill patternType="solid">
        <fgColor rgb="FFFFFF00"/>
        <bgColor indexed="64"/>
      </patternFill>
    </fill>
    <fill>
      <patternFill patternType="solid">
        <fgColor rgb="FFFFFF00"/>
        <bgColor rgb="FFD99594"/>
      </patternFill>
    </fill>
    <fill>
      <patternFill patternType="solid">
        <fgColor rgb="FF92D050"/>
        <bgColor rgb="FFD99594"/>
      </patternFill>
    </fill>
    <fill>
      <patternFill patternType="solid">
        <fgColor rgb="FF92D050"/>
        <bgColor indexed="64"/>
      </patternFill>
    </fill>
    <fill>
      <patternFill patternType="solid">
        <fgColor rgb="FF92D050"/>
        <bgColor rgb="FFE5B8B7"/>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6"/>
        <bgColor indexed="64"/>
      </patternFill>
    </fill>
    <fill>
      <patternFill patternType="solid">
        <fgColor theme="4" tint="0.39997558519241921"/>
        <bgColor indexed="64"/>
      </patternFill>
    </fill>
  </fills>
  <borders count="61">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medium">
        <color rgb="FF000000"/>
      </top>
      <bottom/>
      <diagonal/>
    </border>
    <border>
      <left/>
      <right/>
      <top style="medium">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style="thin">
        <color rgb="FF000000"/>
      </bottom>
      <diagonal/>
    </border>
    <border>
      <left/>
      <right/>
      <top style="medium">
        <color rgb="FF000000"/>
      </top>
      <bottom/>
      <diagonal/>
    </border>
    <border>
      <left/>
      <right/>
      <top/>
      <bottom/>
      <diagonal/>
    </border>
    <border>
      <left/>
      <right/>
      <top/>
      <bottom/>
      <diagonal/>
    </border>
    <border>
      <left/>
      <right/>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diagonal/>
    </border>
    <border>
      <left/>
      <right style="medium">
        <color rgb="FF000000"/>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diagonal/>
    </border>
    <border>
      <left style="medium">
        <color rgb="FF000000"/>
      </left>
      <right/>
      <top/>
      <bottom/>
      <diagonal/>
    </border>
    <border>
      <left style="thin">
        <color rgb="FF000000"/>
      </left>
      <right style="medium">
        <color rgb="FF000000"/>
      </right>
      <top style="thin">
        <color rgb="FF000000"/>
      </top>
      <bottom style="medium">
        <color rgb="FF000000"/>
      </bottom>
      <diagonal/>
    </border>
    <border>
      <left/>
      <right style="thin">
        <color rgb="FF000000"/>
      </right>
      <top/>
      <bottom/>
      <diagonal/>
    </border>
    <border>
      <left style="thick">
        <color indexed="64"/>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s>
  <cellStyleXfs count="1">
    <xf numFmtId="0" fontId="0" fillId="0" borderId="0"/>
  </cellStyleXfs>
  <cellXfs count="615">
    <xf numFmtId="0" fontId="0" fillId="0" borderId="0" xfId="0" applyFont="1" applyAlignment="1"/>
    <xf numFmtId="0" fontId="0" fillId="2" borderId="1" xfId="0" applyFont="1" applyFill="1" applyBorder="1" applyAlignment="1">
      <alignment horizontal="center"/>
    </xf>
    <xf numFmtId="0" fontId="1" fillId="2" borderId="5" xfId="0" applyFont="1" applyFill="1" applyBorder="1" applyAlignment="1">
      <alignment horizontal="left"/>
    </xf>
    <xf numFmtId="0" fontId="3" fillId="2" borderId="8" xfId="0" applyFont="1" applyFill="1" applyBorder="1"/>
    <xf numFmtId="0" fontId="3" fillId="2" borderId="9" xfId="0" applyFont="1" applyFill="1" applyBorder="1"/>
    <xf numFmtId="0" fontId="4" fillId="2" borderId="15" xfId="0" applyFont="1" applyFill="1" applyBorder="1"/>
    <xf numFmtId="0" fontId="1" fillId="2" borderId="16" xfId="0" applyFont="1" applyFill="1" applyBorder="1" applyAlignment="1">
      <alignment horizontal="center"/>
    </xf>
    <xf numFmtId="0" fontId="0" fillId="0" borderId="0" xfId="0" applyFont="1"/>
    <xf numFmtId="0" fontId="1" fillId="3" borderId="23" xfId="0" applyFont="1" applyFill="1" applyBorder="1" applyAlignment="1">
      <alignment horizontal="center"/>
    </xf>
    <xf numFmtId="0" fontId="1" fillId="3" borderId="24" xfId="0" applyFont="1" applyFill="1" applyBorder="1" applyAlignment="1">
      <alignment horizontal="center"/>
    </xf>
    <xf numFmtId="0" fontId="1" fillId="3" borderId="25" xfId="0" applyFont="1" applyFill="1" applyBorder="1" applyAlignment="1">
      <alignment horizontal="center"/>
    </xf>
    <xf numFmtId="164" fontId="1" fillId="3" borderId="25" xfId="0" applyNumberFormat="1" applyFont="1" applyFill="1" applyBorder="1" applyAlignment="1">
      <alignment horizontal="center"/>
    </xf>
    <xf numFmtId="0" fontId="1" fillId="3" borderId="23" xfId="0" applyFont="1" applyFill="1" applyBorder="1" applyAlignment="1">
      <alignment horizontal="center" vertical="center"/>
    </xf>
    <xf numFmtId="0" fontId="1" fillId="3" borderId="26" xfId="0" applyFont="1" applyFill="1" applyBorder="1" applyAlignment="1">
      <alignment horizontal="center" vertical="center"/>
    </xf>
    <xf numFmtId="0" fontId="1" fillId="3" borderId="27" xfId="0" applyFont="1" applyFill="1" applyBorder="1" applyAlignment="1">
      <alignment horizontal="center"/>
    </xf>
    <xf numFmtId="0" fontId="1" fillId="4" borderId="25" xfId="0" applyFont="1" applyFill="1" applyBorder="1" applyAlignment="1">
      <alignment horizontal="center"/>
    </xf>
    <xf numFmtId="0" fontId="1" fillId="4" borderId="28" xfId="0" applyFont="1" applyFill="1" applyBorder="1" applyAlignment="1">
      <alignment horizontal="center"/>
    </xf>
    <xf numFmtId="0" fontId="1" fillId="4" borderId="29" xfId="0" applyFont="1" applyFill="1" applyBorder="1" applyAlignment="1">
      <alignment horizontal="center"/>
    </xf>
    <xf numFmtId="0" fontId="1" fillId="4" borderId="30" xfId="0" applyFont="1" applyFill="1" applyBorder="1" applyAlignment="1">
      <alignment horizontal="center"/>
    </xf>
    <xf numFmtId="0" fontId="1" fillId="3" borderId="29" xfId="0" applyFont="1" applyFill="1" applyBorder="1" applyAlignment="1">
      <alignment horizontal="center"/>
    </xf>
    <xf numFmtId="165" fontId="1" fillId="3" borderId="23" xfId="0" applyNumberFormat="1" applyFont="1" applyFill="1" applyBorder="1" applyAlignment="1">
      <alignment horizontal="center"/>
    </xf>
    <xf numFmtId="166" fontId="1" fillId="3" borderId="31" xfId="0" applyNumberFormat="1" applyFont="1" applyFill="1" applyBorder="1" applyAlignment="1">
      <alignment horizontal="center"/>
    </xf>
    <xf numFmtId="0" fontId="1" fillId="3" borderId="26" xfId="0" applyFont="1" applyFill="1" applyBorder="1" applyAlignment="1">
      <alignment horizontal="center"/>
    </xf>
    <xf numFmtId="0" fontId="1" fillId="3" borderId="30" xfId="0" applyFont="1" applyFill="1" applyBorder="1" applyAlignment="1">
      <alignment horizontal="center"/>
    </xf>
    <xf numFmtId="166" fontId="1" fillId="3" borderId="32" xfId="0" applyNumberFormat="1" applyFont="1" applyFill="1" applyBorder="1" applyAlignment="1">
      <alignment horizontal="center"/>
    </xf>
    <xf numFmtId="0" fontId="1" fillId="3" borderId="33" xfId="0" applyFont="1" applyFill="1" applyBorder="1" applyAlignment="1">
      <alignment horizontal="center"/>
    </xf>
    <xf numFmtId="0" fontId="1" fillId="3" borderId="34" xfId="0" applyFont="1" applyFill="1" applyBorder="1" applyAlignment="1">
      <alignment horizontal="center"/>
    </xf>
    <xf numFmtId="0" fontId="1" fillId="3" borderId="35" xfId="0" applyFont="1" applyFill="1" applyBorder="1" applyAlignment="1">
      <alignment horizontal="center"/>
    </xf>
    <xf numFmtId="0" fontId="1" fillId="3" borderId="28" xfId="0" applyFont="1" applyFill="1" applyBorder="1" applyAlignment="1">
      <alignment horizontal="center"/>
    </xf>
    <xf numFmtId="166" fontId="1" fillId="5" borderId="30" xfId="0" applyNumberFormat="1" applyFont="1" applyFill="1" applyBorder="1" applyAlignment="1">
      <alignment horizontal="center"/>
    </xf>
    <xf numFmtId="2" fontId="1" fillId="3" borderId="28" xfId="0" applyNumberFormat="1" applyFont="1" applyFill="1" applyBorder="1" applyAlignment="1">
      <alignment horizontal="center"/>
    </xf>
    <xf numFmtId="167" fontId="1" fillId="3" borderId="28" xfId="0" applyNumberFormat="1" applyFont="1" applyFill="1" applyBorder="1" applyAlignment="1">
      <alignment horizontal="center"/>
    </xf>
    <xf numFmtId="165" fontId="1" fillId="3" borderId="28" xfId="0" applyNumberFormat="1" applyFont="1" applyFill="1" applyBorder="1" applyAlignment="1">
      <alignment horizontal="center"/>
    </xf>
    <xf numFmtId="1" fontId="1" fillId="3" borderId="28" xfId="0" applyNumberFormat="1" applyFont="1" applyFill="1" applyBorder="1" applyAlignment="1">
      <alignment horizontal="center"/>
    </xf>
    <xf numFmtId="0" fontId="1" fillId="3" borderId="28" xfId="0" applyFont="1" applyFill="1" applyBorder="1" applyAlignment="1">
      <alignment horizontal="left"/>
    </xf>
    <xf numFmtId="0" fontId="1" fillId="3" borderId="9" xfId="0" applyFont="1" applyFill="1" applyBorder="1" applyAlignment="1">
      <alignment horizontal="center"/>
    </xf>
    <xf numFmtId="0" fontId="1" fillId="3" borderId="36" xfId="0" applyFont="1" applyFill="1" applyBorder="1" applyAlignment="1">
      <alignment horizontal="center"/>
    </xf>
    <xf numFmtId="0" fontId="5" fillId="6" borderId="28" xfId="0" applyFont="1" applyFill="1" applyBorder="1" applyAlignment="1">
      <alignment horizontal="center"/>
    </xf>
    <xf numFmtId="0" fontId="5" fillId="6" borderId="35" xfId="0" applyFont="1" applyFill="1" applyBorder="1" applyAlignment="1">
      <alignment horizontal="center"/>
    </xf>
    <xf numFmtId="0" fontId="5" fillId="6" borderId="37" xfId="0" applyFont="1" applyFill="1" applyBorder="1" applyAlignment="1">
      <alignment horizontal="center"/>
    </xf>
    <xf numFmtId="0" fontId="5" fillId="6" borderId="30" xfId="0" applyFont="1" applyFill="1" applyBorder="1" applyAlignment="1">
      <alignment horizontal="center"/>
    </xf>
    <xf numFmtId="0" fontId="0" fillId="3" borderId="38" xfId="0" applyFont="1" applyFill="1" applyBorder="1" applyAlignment="1">
      <alignment horizontal="center"/>
    </xf>
    <xf numFmtId="0" fontId="0" fillId="7" borderId="39" xfId="0" applyFont="1" applyFill="1" applyBorder="1" applyAlignment="1">
      <alignment horizontal="center"/>
    </xf>
    <xf numFmtId="166" fontId="0" fillId="7" borderId="39" xfId="0" applyNumberFormat="1" applyFont="1" applyFill="1" applyBorder="1" applyAlignment="1">
      <alignment horizontal="center"/>
    </xf>
    <xf numFmtId="0" fontId="0" fillId="7" borderId="40" xfId="0" applyFont="1" applyFill="1" applyBorder="1" applyAlignment="1">
      <alignment horizontal="center"/>
    </xf>
    <xf numFmtId="0" fontId="0" fillId="7" borderId="38" xfId="0" applyFont="1" applyFill="1" applyBorder="1" applyAlignment="1">
      <alignment horizontal="center"/>
    </xf>
    <xf numFmtId="0" fontId="0" fillId="7" borderId="26" xfId="0" applyFont="1" applyFill="1" applyBorder="1" applyAlignment="1">
      <alignment horizontal="center"/>
    </xf>
    <xf numFmtId="0" fontId="0" fillId="7" borderId="41" xfId="0" applyFont="1" applyFill="1" applyBorder="1" applyAlignment="1">
      <alignment horizontal="center"/>
    </xf>
    <xf numFmtId="0" fontId="0" fillId="8" borderId="39" xfId="0" applyFont="1" applyFill="1" applyBorder="1" applyAlignment="1">
      <alignment horizontal="center"/>
    </xf>
    <xf numFmtId="0" fontId="0" fillId="8" borderId="26" xfId="0" applyFont="1" applyFill="1" applyBorder="1" applyAlignment="1">
      <alignment horizontal="center"/>
    </xf>
    <xf numFmtId="0" fontId="0" fillId="5" borderId="39" xfId="0" applyFont="1" applyFill="1" applyBorder="1" applyAlignment="1">
      <alignment horizontal="center"/>
    </xf>
    <xf numFmtId="0" fontId="0" fillId="5" borderId="26" xfId="0" applyFont="1" applyFill="1" applyBorder="1" applyAlignment="1">
      <alignment horizontal="center"/>
    </xf>
    <xf numFmtId="0" fontId="0" fillId="8" borderId="40" xfId="0" applyFont="1" applyFill="1" applyBorder="1" applyAlignment="1">
      <alignment horizontal="center"/>
    </xf>
    <xf numFmtId="0" fontId="0" fillId="9" borderId="41" xfId="0" applyFont="1" applyFill="1" applyBorder="1" applyAlignment="1">
      <alignment horizontal="center"/>
    </xf>
    <xf numFmtId="0" fontId="0" fillId="9" borderId="38" xfId="0" applyFont="1" applyFill="1" applyBorder="1" applyAlignment="1">
      <alignment horizontal="center"/>
    </xf>
    <xf numFmtId="165" fontId="0" fillId="9" borderId="38" xfId="0" applyNumberFormat="1" applyFont="1" applyFill="1" applyBorder="1" applyAlignment="1">
      <alignment horizontal="center"/>
    </xf>
    <xf numFmtId="14" fontId="0" fillId="10" borderId="31" xfId="0" applyNumberFormat="1" applyFont="1" applyFill="1" applyBorder="1" applyAlignment="1">
      <alignment horizontal="center"/>
    </xf>
    <xf numFmtId="0" fontId="0" fillId="10" borderId="39" xfId="0" applyFont="1" applyFill="1" applyBorder="1" applyAlignment="1">
      <alignment horizontal="center"/>
    </xf>
    <xf numFmtId="0" fontId="0" fillId="10" borderId="26" xfId="0" applyFont="1" applyFill="1" applyBorder="1" applyAlignment="1">
      <alignment horizontal="center"/>
    </xf>
    <xf numFmtId="0" fontId="0" fillId="10" borderId="40" xfId="0" applyFont="1" applyFill="1" applyBorder="1" applyAlignment="1">
      <alignment horizontal="center"/>
    </xf>
    <xf numFmtId="166" fontId="0" fillId="10" borderId="32" xfId="0" applyNumberFormat="1" applyFont="1" applyFill="1" applyBorder="1" applyAlignment="1">
      <alignment horizontal="center"/>
    </xf>
    <xf numFmtId="0" fontId="0" fillId="11" borderId="32" xfId="0" applyFont="1" applyFill="1" applyBorder="1" applyAlignment="1">
      <alignment horizontal="center"/>
    </xf>
    <xf numFmtId="0" fontId="0" fillId="11" borderId="34" xfId="0" applyFont="1" applyFill="1" applyBorder="1" applyAlignment="1">
      <alignment horizontal="center"/>
    </xf>
    <xf numFmtId="0" fontId="0" fillId="11" borderId="8" xfId="0" applyFont="1" applyFill="1" applyBorder="1" applyAlignment="1">
      <alignment horizontal="center"/>
    </xf>
    <xf numFmtId="0" fontId="0" fillId="11" borderId="26" xfId="0" applyFont="1" applyFill="1" applyBorder="1" applyAlignment="1">
      <alignment horizontal="center"/>
    </xf>
    <xf numFmtId="0" fontId="0" fillId="11" borderId="38" xfId="0" applyFont="1" applyFill="1" applyBorder="1" applyAlignment="1">
      <alignment horizontal="center"/>
    </xf>
    <xf numFmtId="166" fontId="0" fillId="5" borderId="32" xfId="0" applyNumberFormat="1" applyFont="1" applyFill="1" applyBorder="1" applyAlignment="1">
      <alignment horizontal="center"/>
    </xf>
    <xf numFmtId="167" fontId="0" fillId="7" borderId="26" xfId="0" applyNumberFormat="1" applyFont="1" applyFill="1" applyBorder="1" applyAlignment="1">
      <alignment horizontal="center"/>
    </xf>
    <xf numFmtId="3" fontId="0" fillId="5" borderId="26" xfId="0" applyNumberFormat="1" applyFont="1" applyFill="1" applyBorder="1" applyAlignment="1">
      <alignment horizontal="center"/>
    </xf>
    <xf numFmtId="0" fontId="0" fillId="0" borderId="42" xfId="0" applyFont="1" applyBorder="1" applyAlignment="1">
      <alignment horizontal="center"/>
    </xf>
    <xf numFmtId="0" fontId="0" fillId="11" borderId="9" xfId="0" applyFont="1" applyFill="1" applyBorder="1" applyAlignment="1">
      <alignment horizontal="center"/>
    </xf>
    <xf numFmtId="0" fontId="0" fillId="11" borderId="36" xfId="0" applyFont="1" applyFill="1" applyBorder="1" applyAlignment="1">
      <alignment horizontal="center"/>
    </xf>
    <xf numFmtId="0" fontId="0" fillId="6" borderId="32" xfId="0" applyFont="1" applyFill="1" applyBorder="1" applyAlignment="1">
      <alignment horizontal="center"/>
    </xf>
    <xf numFmtId="0" fontId="0" fillId="6" borderId="26" xfId="0" applyFont="1" applyFill="1" applyBorder="1" applyAlignment="1">
      <alignment horizontal="center"/>
    </xf>
    <xf numFmtId="2" fontId="0" fillId="6" borderId="26" xfId="0" applyNumberFormat="1" applyFont="1" applyFill="1" applyBorder="1" applyAlignment="1">
      <alignment horizontal="center"/>
    </xf>
    <xf numFmtId="2" fontId="0" fillId="3" borderId="26" xfId="0" applyNumberFormat="1" applyFont="1" applyFill="1" applyBorder="1" applyAlignment="1">
      <alignment horizontal="center"/>
    </xf>
    <xf numFmtId="0" fontId="0" fillId="3" borderId="8" xfId="0" applyFont="1" applyFill="1" applyBorder="1" applyAlignment="1">
      <alignment horizontal="center"/>
    </xf>
    <xf numFmtId="166" fontId="0" fillId="7" borderId="26" xfId="0" applyNumberFormat="1" applyFont="1" applyFill="1" applyBorder="1" applyAlignment="1">
      <alignment horizontal="center"/>
    </xf>
    <xf numFmtId="0" fontId="0" fillId="7" borderId="8" xfId="0" applyFont="1" applyFill="1" applyBorder="1" applyAlignment="1">
      <alignment horizontal="center"/>
    </xf>
    <xf numFmtId="0" fontId="0" fillId="7" borderId="9" xfId="0" applyFont="1" applyFill="1" applyBorder="1" applyAlignment="1">
      <alignment horizontal="center"/>
    </xf>
    <xf numFmtId="0" fontId="0" fillId="8" borderId="32" xfId="0" applyFont="1" applyFill="1" applyBorder="1" applyAlignment="1">
      <alignment horizontal="center"/>
    </xf>
    <xf numFmtId="0" fontId="0" fillId="9" borderId="9" xfId="0" applyFont="1" applyFill="1" applyBorder="1" applyAlignment="1">
      <alignment horizontal="center"/>
    </xf>
    <xf numFmtId="0" fontId="0" fillId="9" borderId="8" xfId="0" applyFont="1" applyFill="1" applyBorder="1" applyAlignment="1">
      <alignment horizontal="center"/>
    </xf>
    <xf numFmtId="165" fontId="0" fillId="9" borderId="8" xfId="0" applyNumberFormat="1" applyFont="1" applyFill="1" applyBorder="1" applyAlignment="1">
      <alignment horizontal="center"/>
    </xf>
    <xf numFmtId="0" fontId="0" fillId="10" borderId="32" xfId="0" applyFont="1" applyFill="1" applyBorder="1" applyAlignment="1">
      <alignment horizontal="center"/>
    </xf>
    <xf numFmtId="3" fontId="0" fillId="7" borderId="26" xfId="0" applyNumberFormat="1" applyFont="1" applyFill="1" applyBorder="1" applyAlignment="1">
      <alignment horizontal="center"/>
    </xf>
    <xf numFmtId="0" fontId="0" fillId="0" borderId="43" xfId="0" applyFont="1" applyBorder="1" applyAlignment="1">
      <alignment horizontal="center"/>
    </xf>
    <xf numFmtId="2" fontId="0" fillId="6" borderId="32" xfId="0" applyNumberFormat="1" applyFont="1" applyFill="1" applyBorder="1" applyAlignment="1">
      <alignment horizontal="center"/>
    </xf>
    <xf numFmtId="2" fontId="0" fillId="5" borderId="26" xfId="0" applyNumberFormat="1" applyFont="1" applyFill="1" applyBorder="1" applyAlignment="1">
      <alignment horizontal="center"/>
    </xf>
    <xf numFmtId="0" fontId="0" fillId="3" borderId="34" xfId="0" applyFont="1" applyFill="1" applyBorder="1" applyAlignment="1">
      <alignment horizontal="center"/>
    </xf>
    <xf numFmtId="0" fontId="0" fillId="3" borderId="26" xfId="0" applyFont="1" applyFill="1" applyBorder="1" applyAlignment="1">
      <alignment horizontal="center"/>
    </xf>
    <xf numFmtId="0" fontId="0" fillId="3" borderId="9" xfId="0" applyFont="1" applyFill="1" applyBorder="1" applyAlignment="1">
      <alignment horizontal="center"/>
    </xf>
    <xf numFmtId="0" fontId="0" fillId="3" borderId="36" xfId="0" applyFont="1" applyFill="1" applyBorder="1" applyAlignment="1">
      <alignment horizontal="center"/>
    </xf>
    <xf numFmtId="167" fontId="0" fillId="5" borderId="26" xfId="0" applyNumberFormat="1" applyFont="1" applyFill="1" applyBorder="1" applyAlignment="1">
      <alignment horizontal="center"/>
    </xf>
    <xf numFmtId="0" fontId="0" fillId="5" borderId="8" xfId="0" applyFont="1" applyFill="1" applyBorder="1" applyAlignment="1">
      <alignment horizontal="center"/>
    </xf>
    <xf numFmtId="166" fontId="0" fillId="5" borderId="26" xfId="0" applyNumberFormat="1" applyFont="1" applyFill="1" applyBorder="1" applyAlignment="1">
      <alignment horizontal="center"/>
    </xf>
    <xf numFmtId="0" fontId="0" fillId="5" borderId="40" xfId="0" applyFont="1" applyFill="1" applyBorder="1" applyAlignment="1">
      <alignment horizontal="center"/>
    </xf>
    <xf numFmtId="0" fontId="0" fillId="5" borderId="9" xfId="0" applyFont="1" applyFill="1" applyBorder="1" applyAlignment="1">
      <alignment horizontal="center"/>
    </xf>
    <xf numFmtId="0" fontId="0" fillId="5" borderId="32" xfId="0" applyFont="1" applyFill="1" applyBorder="1" applyAlignment="1">
      <alignment horizontal="center"/>
    </xf>
    <xf numFmtId="14" fontId="0" fillId="5" borderId="31" xfId="0" applyNumberFormat="1" applyFont="1" applyFill="1" applyBorder="1" applyAlignment="1">
      <alignment horizontal="center"/>
    </xf>
    <xf numFmtId="0" fontId="0" fillId="5" borderId="34" xfId="0" applyFont="1" applyFill="1" applyBorder="1" applyAlignment="1">
      <alignment horizontal="center"/>
    </xf>
    <xf numFmtId="0" fontId="0" fillId="5" borderId="36" xfId="0" applyFont="1" applyFill="1" applyBorder="1" applyAlignment="1">
      <alignment horizontal="center"/>
    </xf>
    <xf numFmtId="167" fontId="0" fillId="9" borderId="26" xfId="0" applyNumberFormat="1" applyFont="1" applyFill="1" applyBorder="1" applyAlignment="1">
      <alignment horizontal="center"/>
    </xf>
    <xf numFmtId="0" fontId="0" fillId="12" borderId="8" xfId="0" applyFont="1" applyFill="1" applyBorder="1" applyAlignment="1">
      <alignment horizontal="center"/>
    </xf>
    <xf numFmtId="0" fontId="0" fillId="12" borderId="26" xfId="0" applyFont="1" applyFill="1" applyBorder="1" applyAlignment="1">
      <alignment horizontal="center"/>
    </xf>
    <xf numFmtId="166" fontId="0" fillId="12" borderId="26" xfId="0" applyNumberFormat="1" applyFont="1" applyFill="1" applyBorder="1" applyAlignment="1">
      <alignment horizontal="center"/>
    </xf>
    <xf numFmtId="0" fontId="0" fillId="12" borderId="40" xfId="0" applyFont="1" applyFill="1" applyBorder="1" applyAlignment="1">
      <alignment horizontal="center"/>
    </xf>
    <xf numFmtId="0" fontId="0" fillId="12" borderId="9" xfId="0" applyFont="1" applyFill="1" applyBorder="1" applyAlignment="1">
      <alignment horizontal="center"/>
    </xf>
    <xf numFmtId="0" fontId="0" fillId="12" borderId="32" xfId="0" applyFont="1" applyFill="1" applyBorder="1" applyAlignment="1">
      <alignment horizontal="center"/>
    </xf>
    <xf numFmtId="14" fontId="0" fillId="12" borderId="31" xfId="0" applyNumberFormat="1" applyFont="1" applyFill="1" applyBorder="1" applyAlignment="1">
      <alignment horizontal="center"/>
    </xf>
    <xf numFmtId="166" fontId="0" fillId="12" borderId="32" xfId="0" applyNumberFormat="1" applyFont="1" applyFill="1" applyBorder="1" applyAlignment="1">
      <alignment horizontal="center"/>
    </xf>
    <xf numFmtId="167" fontId="0" fillId="12" borderId="26" xfId="0" applyNumberFormat="1" applyFont="1" applyFill="1" applyBorder="1" applyAlignment="1">
      <alignment horizontal="center"/>
    </xf>
    <xf numFmtId="0" fontId="0" fillId="12" borderId="36" xfId="0" applyFont="1" applyFill="1" applyBorder="1" applyAlignment="1">
      <alignment horizontal="center"/>
    </xf>
    <xf numFmtId="2" fontId="0" fillId="12" borderId="32" xfId="0" applyNumberFormat="1" applyFont="1" applyFill="1" applyBorder="1" applyAlignment="1">
      <alignment horizontal="center"/>
    </xf>
    <xf numFmtId="2" fontId="0" fillId="12" borderId="26" xfId="0" applyNumberFormat="1" applyFont="1" applyFill="1" applyBorder="1" applyAlignment="1">
      <alignment horizontal="center"/>
    </xf>
    <xf numFmtId="0" fontId="0" fillId="0" borderId="26" xfId="0" applyFont="1" applyBorder="1" applyAlignment="1">
      <alignment horizontal="center"/>
    </xf>
    <xf numFmtId="0" fontId="0" fillId="12" borderId="34" xfId="0" applyFont="1" applyFill="1" applyBorder="1" applyAlignment="1">
      <alignment horizontal="center"/>
    </xf>
    <xf numFmtId="0" fontId="0" fillId="9" borderId="26" xfId="0" applyFont="1" applyFill="1" applyBorder="1" applyAlignment="1">
      <alignment horizontal="center"/>
    </xf>
    <xf numFmtId="0" fontId="0" fillId="5" borderId="1" xfId="0" applyFont="1" applyFill="1" applyBorder="1" applyAlignment="1">
      <alignment horizontal="center"/>
    </xf>
    <xf numFmtId="166" fontId="0" fillId="5" borderId="32" xfId="0" applyNumberFormat="1" applyFont="1" applyFill="1" applyBorder="1"/>
    <xf numFmtId="0" fontId="0" fillId="7" borderId="26" xfId="0" applyFont="1" applyFill="1" applyBorder="1"/>
    <xf numFmtId="0" fontId="0" fillId="7" borderId="37" xfId="0" applyFont="1" applyFill="1" applyBorder="1" applyAlignment="1">
      <alignment horizontal="center"/>
    </xf>
    <xf numFmtId="0" fontId="0" fillId="5" borderId="26" xfId="0" applyFont="1" applyFill="1" applyBorder="1"/>
    <xf numFmtId="0" fontId="0" fillId="11" borderId="31" xfId="0" applyFont="1" applyFill="1" applyBorder="1" applyAlignment="1">
      <alignment horizontal="center"/>
    </xf>
    <xf numFmtId="166" fontId="0" fillId="5" borderId="40" xfId="0" applyNumberFormat="1" applyFont="1" applyFill="1" applyBorder="1" applyAlignment="1">
      <alignment horizontal="center"/>
    </xf>
    <xf numFmtId="167" fontId="0" fillId="5" borderId="40" xfId="0" applyNumberFormat="1" applyFont="1" applyFill="1" applyBorder="1" applyAlignment="1">
      <alignment horizontal="center"/>
    </xf>
    <xf numFmtId="0" fontId="0" fillId="12" borderId="31" xfId="0" applyFont="1" applyFill="1" applyBorder="1" applyAlignment="1">
      <alignment horizontal="center"/>
    </xf>
    <xf numFmtId="2" fontId="0" fillId="5" borderId="40" xfId="0" applyNumberFormat="1" applyFont="1" applyFill="1" applyBorder="1" applyAlignment="1">
      <alignment horizontal="center"/>
    </xf>
    <xf numFmtId="167" fontId="0" fillId="5" borderId="32" xfId="0" applyNumberFormat="1" applyFont="1" applyFill="1" applyBorder="1" applyAlignment="1">
      <alignment horizontal="center"/>
    </xf>
    <xf numFmtId="2" fontId="0" fillId="5" borderId="32" xfId="0" applyNumberFormat="1" applyFont="1" applyFill="1" applyBorder="1" applyAlignment="1">
      <alignment horizontal="center"/>
    </xf>
    <xf numFmtId="0" fontId="0" fillId="11" borderId="30" xfId="0" applyFont="1" applyFill="1" applyBorder="1" applyAlignment="1">
      <alignment horizontal="center"/>
    </xf>
    <xf numFmtId="0" fontId="0" fillId="11" borderId="35" xfId="0" applyFont="1" applyFill="1" applyBorder="1" applyAlignment="1">
      <alignment horizontal="center"/>
    </xf>
    <xf numFmtId="0" fontId="0" fillId="11" borderId="28" xfId="0" applyFont="1" applyFill="1" applyBorder="1" applyAlignment="1">
      <alignment horizontal="center"/>
    </xf>
    <xf numFmtId="2" fontId="0" fillId="7" borderId="32" xfId="0" applyNumberFormat="1" applyFont="1" applyFill="1" applyBorder="1" applyAlignment="1">
      <alignment horizontal="center"/>
    </xf>
    <xf numFmtId="1" fontId="0" fillId="5" borderId="32" xfId="0" applyNumberFormat="1" applyFont="1" applyFill="1" applyBorder="1" applyAlignment="1">
      <alignment horizontal="center"/>
    </xf>
    <xf numFmtId="0" fontId="0" fillId="7" borderId="32" xfId="0" applyFont="1" applyFill="1" applyBorder="1" applyAlignment="1">
      <alignment horizontal="center"/>
    </xf>
    <xf numFmtId="164" fontId="0" fillId="7" borderId="32" xfId="0" applyNumberFormat="1" applyFont="1" applyFill="1" applyBorder="1" applyAlignment="1">
      <alignment horizontal="center"/>
    </xf>
    <xf numFmtId="169" fontId="0" fillId="10" borderId="31" xfId="0" applyNumberFormat="1" applyFont="1" applyFill="1" applyBorder="1" applyAlignment="1">
      <alignment horizontal="center"/>
    </xf>
    <xf numFmtId="0" fontId="0" fillId="11" borderId="44" xfId="0" applyFont="1" applyFill="1" applyBorder="1" applyAlignment="1">
      <alignment horizontal="center"/>
    </xf>
    <xf numFmtId="167" fontId="0" fillId="7" borderId="32" xfId="0" applyNumberFormat="1" applyFont="1" applyFill="1" applyBorder="1" applyAlignment="1">
      <alignment horizontal="center"/>
    </xf>
    <xf numFmtId="0" fontId="0" fillId="11" borderId="40" xfId="0" applyFont="1" applyFill="1" applyBorder="1" applyAlignment="1">
      <alignment horizontal="center"/>
    </xf>
    <xf numFmtId="0" fontId="0" fillId="11" borderId="39" xfId="0" applyFont="1" applyFill="1" applyBorder="1" applyAlignment="1">
      <alignment horizontal="center"/>
    </xf>
    <xf numFmtId="1" fontId="0" fillId="7" borderId="32" xfId="0" applyNumberFormat="1" applyFont="1" applyFill="1" applyBorder="1" applyAlignment="1">
      <alignment horizontal="center"/>
    </xf>
    <xf numFmtId="2" fontId="0" fillId="9" borderId="32" xfId="0" applyNumberFormat="1" applyFont="1" applyFill="1" applyBorder="1" applyAlignment="1">
      <alignment horizontal="center"/>
    </xf>
    <xf numFmtId="167" fontId="0" fillId="9" borderId="32" xfId="0" applyNumberFormat="1" applyFont="1" applyFill="1" applyBorder="1" applyAlignment="1">
      <alignment horizontal="center"/>
    </xf>
    <xf numFmtId="164" fontId="0" fillId="7" borderId="39" xfId="0" applyNumberFormat="1" applyFont="1" applyFill="1" applyBorder="1" applyAlignment="1">
      <alignment horizontal="center"/>
    </xf>
    <xf numFmtId="164" fontId="0" fillId="12" borderId="26" xfId="0" applyNumberFormat="1" applyFont="1" applyFill="1" applyBorder="1" applyAlignment="1">
      <alignment horizontal="center"/>
    </xf>
    <xf numFmtId="166" fontId="0" fillId="12" borderId="31" xfId="0" applyNumberFormat="1" applyFont="1" applyFill="1" applyBorder="1" applyAlignment="1">
      <alignment horizontal="center"/>
    </xf>
    <xf numFmtId="167" fontId="0" fillId="12" borderId="32" xfId="0" applyNumberFormat="1" applyFont="1" applyFill="1" applyBorder="1" applyAlignment="1">
      <alignment horizontal="center"/>
    </xf>
    <xf numFmtId="164" fontId="0" fillId="7" borderId="26" xfId="0" applyNumberFormat="1" applyFont="1" applyFill="1" applyBorder="1" applyAlignment="1">
      <alignment horizontal="center"/>
    </xf>
    <xf numFmtId="166" fontId="0" fillId="10" borderId="31" xfId="0" applyNumberFormat="1" applyFont="1" applyFill="1" applyBorder="1" applyAlignment="1">
      <alignment horizontal="center"/>
    </xf>
    <xf numFmtId="164" fontId="0" fillId="5" borderId="26" xfId="0" applyNumberFormat="1" applyFont="1" applyFill="1" applyBorder="1" applyAlignment="1">
      <alignment horizontal="center"/>
    </xf>
    <xf numFmtId="166" fontId="0" fillId="5" borderId="31" xfId="0" applyNumberFormat="1" applyFont="1" applyFill="1" applyBorder="1" applyAlignment="1">
      <alignment horizontal="center"/>
    </xf>
    <xf numFmtId="0" fontId="0" fillId="5" borderId="31" xfId="0" applyFont="1" applyFill="1" applyBorder="1" applyAlignment="1">
      <alignment horizontal="center"/>
    </xf>
    <xf numFmtId="1" fontId="0" fillId="11" borderId="8" xfId="0" applyNumberFormat="1" applyFont="1" applyFill="1" applyBorder="1" applyAlignment="1">
      <alignment horizontal="center"/>
    </xf>
    <xf numFmtId="1" fontId="0" fillId="11" borderId="26" xfId="0" applyNumberFormat="1" applyFont="1" applyFill="1" applyBorder="1" applyAlignment="1">
      <alignment horizontal="center"/>
    </xf>
    <xf numFmtId="1" fontId="0" fillId="12" borderId="32" xfId="0" applyNumberFormat="1" applyFont="1" applyFill="1" applyBorder="1" applyAlignment="1">
      <alignment horizontal="center"/>
    </xf>
    <xf numFmtId="0" fontId="0" fillId="11" borderId="8" xfId="0" applyFont="1" applyFill="1" applyBorder="1" applyAlignment="1">
      <alignment horizontal="center" wrapText="1"/>
    </xf>
    <xf numFmtId="0" fontId="0" fillId="7" borderId="45" xfId="0" applyFont="1" applyFill="1" applyBorder="1" applyAlignment="1">
      <alignment horizontal="center"/>
    </xf>
    <xf numFmtId="0" fontId="0" fillId="7" borderId="31" xfId="0" applyFont="1" applyFill="1" applyBorder="1" applyAlignment="1">
      <alignment horizontal="center"/>
    </xf>
    <xf numFmtId="2" fontId="0" fillId="3" borderId="32" xfId="0" applyNumberFormat="1" applyFont="1" applyFill="1" applyBorder="1" applyAlignment="1">
      <alignment horizontal="center"/>
    </xf>
    <xf numFmtId="0" fontId="0" fillId="3" borderId="32" xfId="0" applyFont="1" applyFill="1" applyBorder="1" applyAlignment="1">
      <alignment horizontal="center"/>
    </xf>
    <xf numFmtId="0" fontId="0" fillId="10" borderId="8" xfId="0" applyFont="1" applyFill="1" applyBorder="1" applyAlignment="1">
      <alignment horizontal="center"/>
    </xf>
    <xf numFmtId="0" fontId="0" fillId="7" borderId="31" xfId="0" applyFont="1" applyFill="1" applyBorder="1" applyAlignment="1">
      <alignment horizontal="center" vertical="center"/>
    </xf>
    <xf numFmtId="0" fontId="0" fillId="5" borderId="31" xfId="0" applyFont="1" applyFill="1" applyBorder="1" applyAlignment="1">
      <alignment horizontal="center" vertical="center"/>
    </xf>
    <xf numFmtId="0" fontId="0" fillId="12" borderId="31" xfId="0" applyFont="1" applyFill="1" applyBorder="1" applyAlignment="1">
      <alignment horizontal="center" vertical="center"/>
    </xf>
    <xf numFmtId="0" fontId="0" fillId="0" borderId="46" xfId="0" applyFont="1" applyBorder="1" applyAlignment="1">
      <alignment horizontal="center"/>
    </xf>
    <xf numFmtId="0" fontId="0" fillId="13" borderId="8" xfId="0" applyFont="1" applyFill="1" applyBorder="1" applyAlignment="1">
      <alignment horizontal="center"/>
    </xf>
    <xf numFmtId="0" fontId="0" fillId="13" borderId="31" xfId="0" applyFont="1" applyFill="1" applyBorder="1" applyAlignment="1">
      <alignment horizontal="center" vertical="center"/>
    </xf>
    <xf numFmtId="0" fontId="0" fillId="2" borderId="8" xfId="0" applyFont="1" applyFill="1" applyBorder="1" applyAlignment="1">
      <alignment horizontal="center"/>
    </xf>
    <xf numFmtId="0" fontId="0" fillId="0" borderId="31" xfId="0" applyFont="1" applyBorder="1" applyAlignment="1">
      <alignment horizontal="center" vertical="center"/>
    </xf>
    <xf numFmtId="0" fontId="0" fillId="9" borderId="31" xfId="0" applyFont="1" applyFill="1" applyBorder="1" applyAlignment="1">
      <alignment horizontal="center" vertical="center"/>
    </xf>
    <xf numFmtId="0" fontId="0" fillId="0" borderId="47" xfId="0" applyFont="1" applyBorder="1" applyAlignment="1">
      <alignment horizontal="center"/>
    </xf>
    <xf numFmtId="0" fontId="0" fillId="14" borderId="8" xfId="0" applyFont="1" applyFill="1" applyBorder="1" applyAlignment="1">
      <alignment horizontal="center"/>
    </xf>
    <xf numFmtId="0" fontId="0" fillId="5" borderId="34" xfId="0" applyFont="1" applyFill="1" applyBorder="1" applyAlignment="1">
      <alignment horizontal="center" wrapText="1"/>
    </xf>
    <xf numFmtId="0" fontId="0" fillId="15" borderId="31" xfId="0" applyFont="1" applyFill="1" applyBorder="1" applyAlignment="1">
      <alignment horizontal="center" vertical="center"/>
    </xf>
    <xf numFmtId="0" fontId="0" fillId="8" borderId="9" xfId="0" applyFont="1" applyFill="1" applyBorder="1" applyAlignment="1">
      <alignment horizontal="center"/>
    </xf>
    <xf numFmtId="14" fontId="0" fillId="10" borderId="26" xfId="0" applyNumberFormat="1" applyFont="1" applyFill="1" applyBorder="1" applyAlignment="1">
      <alignment horizontal="center"/>
    </xf>
    <xf numFmtId="0" fontId="0" fillId="13" borderId="26" xfId="0" applyFont="1" applyFill="1" applyBorder="1" applyAlignment="1">
      <alignment horizontal="center" vertical="center"/>
    </xf>
    <xf numFmtId="165" fontId="0" fillId="9" borderId="26" xfId="0" applyNumberFormat="1" applyFont="1" applyFill="1" applyBorder="1" applyAlignment="1">
      <alignment horizontal="center"/>
    </xf>
    <xf numFmtId="166" fontId="0" fillId="10" borderId="26" xfId="0" applyNumberFormat="1" applyFont="1" applyFill="1" applyBorder="1" applyAlignment="1">
      <alignment horizontal="center"/>
    </xf>
    <xf numFmtId="2" fontId="0" fillId="7" borderId="26" xfId="0" applyNumberFormat="1" applyFont="1" applyFill="1" applyBorder="1" applyAlignment="1">
      <alignment horizontal="center"/>
    </xf>
    <xf numFmtId="2" fontId="0" fillId="9" borderId="26" xfId="0" applyNumberFormat="1" applyFont="1" applyFill="1" applyBorder="1" applyAlignment="1">
      <alignment horizontal="center"/>
    </xf>
    <xf numFmtId="0" fontId="0" fillId="5" borderId="26" xfId="0" applyFont="1" applyFill="1" applyBorder="1" applyAlignment="1">
      <alignment horizontal="center" vertical="center"/>
    </xf>
    <xf numFmtId="0" fontId="0" fillId="0" borderId="26" xfId="0" applyFont="1" applyBorder="1"/>
    <xf numFmtId="0" fontId="0" fillId="0" borderId="31" xfId="0" applyFont="1" applyBorder="1"/>
    <xf numFmtId="0" fontId="0" fillId="5" borderId="1" xfId="0" applyFont="1" applyFill="1" applyBorder="1"/>
    <xf numFmtId="0" fontId="0" fillId="0" borderId="34" xfId="0" applyFont="1" applyBorder="1"/>
    <xf numFmtId="1" fontId="0" fillId="0" borderId="0" xfId="0" applyNumberFormat="1" applyFont="1"/>
    <xf numFmtId="0" fontId="0" fillId="11" borderId="41" xfId="0" applyFont="1" applyFill="1" applyBorder="1" applyAlignment="1">
      <alignment horizontal="center"/>
    </xf>
    <xf numFmtId="165" fontId="0" fillId="11" borderId="38" xfId="0" applyNumberFormat="1" applyFont="1" applyFill="1" applyBorder="1" applyAlignment="1">
      <alignment horizontal="center"/>
    </xf>
    <xf numFmtId="165" fontId="0" fillId="11" borderId="8" xfId="0" applyNumberFormat="1" applyFont="1" applyFill="1" applyBorder="1" applyAlignment="1">
      <alignment horizontal="center"/>
    </xf>
    <xf numFmtId="165" fontId="0" fillId="12" borderId="8" xfId="0" applyNumberFormat="1" applyFont="1" applyFill="1" applyBorder="1" applyAlignment="1">
      <alignment horizontal="center"/>
    </xf>
    <xf numFmtId="0" fontId="1" fillId="3" borderId="31" xfId="0" applyFont="1" applyFill="1" applyBorder="1" applyAlignment="1">
      <alignment horizontal="center" vertical="center"/>
    </xf>
    <xf numFmtId="0" fontId="1" fillId="3" borderId="8" xfId="0" applyFont="1" applyFill="1" applyBorder="1" applyAlignment="1">
      <alignment horizontal="center" vertical="center"/>
    </xf>
    <xf numFmtId="166" fontId="1" fillId="3" borderId="30" xfId="0" applyNumberFormat="1" applyFont="1" applyFill="1" applyBorder="1" applyAlignment="1">
      <alignment horizontal="center"/>
    </xf>
    <xf numFmtId="166" fontId="1" fillId="3" borderId="25" xfId="0" applyNumberFormat="1" applyFont="1" applyFill="1" applyBorder="1" applyAlignment="1">
      <alignment horizontal="center"/>
    </xf>
    <xf numFmtId="0" fontId="1" fillId="3" borderId="51" xfId="0" applyFont="1" applyFill="1" applyBorder="1" applyAlignment="1">
      <alignment horizontal="center"/>
    </xf>
    <xf numFmtId="4" fontId="1" fillId="3" borderId="28" xfId="0" applyNumberFormat="1" applyFont="1" applyFill="1" applyBorder="1" applyAlignment="1">
      <alignment horizontal="center"/>
    </xf>
    <xf numFmtId="0" fontId="1" fillId="3" borderId="32" xfId="0" applyFont="1" applyFill="1" applyBorder="1" applyAlignment="1">
      <alignment horizontal="center"/>
    </xf>
    <xf numFmtId="0" fontId="0" fillId="7" borderId="44" xfId="0" applyFont="1" applyFill="1" applyBorder="1" applyAlignment="1">
      <alignment horizontal="center"/>
    </xf>
    <xf numFmtId="0" fontId="4" fillId="8" borderId="26" xfId="0" applyFont="1" applyFill="1" applyBorder="1" applyAlignment="1">
      <alignment horizontal="center"/>
    </xf>
    <xf numFmtId="14" fontId="0" fillId="10" borderId="40" xfId="0" applyNumberFormat="1" applyFont="1" applyFill="1" applyBorder="1" applyAlignment="1">
      <alignment horizontal="center"/>
    </xf>
    <xf numFmtId="16" fontId="0" fillId="10" borderId="39" xfId="0" applyNumberFormat="1" applyFont="1" applyFill="1" applyBorder="1" applyAlignment="1">
      <alignment horizontal="center"/>
    </xf>
    <xf numFmtId="0" fontId="4" fillId="11" borderId="32" xfId="0" applyFont="1" applyFill="1" applyBorder="1" applyAlignment="1">
      <alignment horizontal="center"/>
    </xf>
    <xf numFmtId="170" fontId="0" fillId="7" borderId="26" xfId="0" applyNumberFormat="1" applyFont="1" applyFill="1" applyBorder="1" applyAlignment="1">
      <alignment horizontal="center"/>
    </xf>
    <xf numFmtId="14" fontId="0" fillId="10" borderId="32" xfId="0" applyNumberFormat="1" applyFont="1" applyFill="1" applyBorder="1" applyAlignment="1">
      <alignment horizontal="center"/>
    </xf>
    <xf numFmtId="16" fontId="0" fillId="10" borderId="26" xfId="0" applyNumberFormat="1" applyFont="1" applyFill="1" applyBorder="1" applyAlignment="1">
      <alignment horizontal="center"/>
    </xf>
    <xf numFmtId="0" fontId="4" fillId="7" borderId="44" xfId="0" applyFont="1" applyFill="1" applyBorder="1" applyAlignment="1">
      <alignment horizontal="center"/>
    </xf>
    <xf numFmtId="0" fontId="4" fillId="7" borderId="8" xfId="0" applyFont="1" applyFill="1" applyBorder="1" applyAlignment="1">
      <alignment horizontal="center"/>
    </xf>
    <xf numFmtId="0" fontId="4" fillId="7" borderId="26" xfId="0" applyFont="1" applyFill="1" applyBorder="1" applyAlignment="1">
      <alignment horizontal="center"/>
    </xf>
    <xf numFmtId="0" fontId="4" fillId="11" borderId="26" xfId="0" applyFont="1" applyFill="1" applyBorder="1" applyAlignment="1">
      <alignment horizontal="center"/>
    </xf>
    <xf numFmtId="0" fontId="4" fillId="3" borderId="26" xfId="0" applyFont="1" applyFill="1" applyBorder="1" applyAlignment="1">
      <alignment horizontal="center"/>
    </xf>
    <xf numFmtId="170" fontId="0" fillId="9" borderId="26" xfId="0" applyNumberFormat="1" applyFont="1" applyFill="1" applyBorder="1" applyAlignment="1">
      <alignment horizontal="center"/>
    </xf>
    <xf numFmtId="0" fontId="0" fillId="12" borderId="44" xfId="0" applyFont="1" applyFill="1" applyBorder="1" applyAlignment="1">
      <alignment horizontal="center"/>
    </xf>
    <xf numFmtId="0" fontId="4" fillId="12" borderId="26" xfId="0" applyFont="1" applyFill="1" applyBorder="1" applyAlignment="1">
      <alignment horizontal="center"/>
    </xf>
    <xf numFmtId="14" fontId="0" fillId="12" borderId="32" xfId="0" applyNumberFormat="1" applyFont="1" applyFill="1" applyBorder="1" applyAlignment="1">
      <alignment horizontal="center"/>
    </xf>
    <xf numFmtId="0" fontId="4" fillId="12" borderId="32" xfId="0" applyFont="1" applyFill="1" applyBorder="1" applyAlignment="1">
      <alignment horizontal="center"/>
    </xf>
    <xf numFmtId="170" fontId="0" fillId="12" borderId="26" xfId="0" applyNumberFormat="1" applyFont="1" applyFill="1" applyBorder="1" applyAlignment="1">
      <alignment horizontal="center"/>
    </xf>
    <xf numFmtId="165" fontId="0" fillId="10" borderId="32" xfId="0" applyNumberFormat="1" applyFont="1" applyFill="1" applyBorder="1" applyAlignment="1">
      <alignment horizontal="center"/>
    </xf>
    <xf numFmtId="14" fontId="0" fillId="10" borderId="30" xfId="0" applyNumberFormat="1" applyFont="1" applyFill="1" applyBorder="1" applyAlignment="1">
      <alignment horizontal="center"/>
    </xf>
    <xf numFmtId="0" fontId="0" fillId="7" borderId="1" xfId="0" applyFont="1" applyFill="1" applyBorder="1" applyAlignment="1">
      <alignment horizontal="center"/>
    </xf>
    <xf numFmtId="164" fontId="0" fillId="7" borderId="9" xfId="0" applyNumberFormat="1" applyFont="1" applyFill="1" applyBorder="1" applyAlignment="1">
      <alignment horizontal="center"/>
    </xf>
    <xf numFmtId="170" fontId="0" fillId="7" borderId="40" xfId="0" applyNumberFormat="1" applyFont="1" applyFill="1" applyBorder="1" applyAlignment="1">
      <alignment horizontal="center"/>
    </xf>
    <xf numFmtId="164" fontId="0" fillId="12" borderId="32" xfId="0" applyNumberFormat="1" applyFont="1" applyFill="1" applyBorder="1" applyAlignment="1">
      <alignment horizontal="center"/>
    </xf>
    <xf numFmtId="2" fontId="0" fillId="12" borderId="40" xfId="0" applyNumberFormat="1" applyFont="1" applyFill="1" applyBorder="1" applyAlignment="1">
      <alignment horizontal="center"/>
    </xf>
    <xf numFmtId="170" fontId="0" fillId="12" borderId="32" xfId="0" applyNumberFormat="1" applyFont="1" applyFill="1" applyBorder="1" applyAlignment="1">
      <alignment horizontal="center"/>
    </xf>
    <xf numFmtId="3" fontId="0" fillId="7" borderId="32" xfId="0" applyNumberFormat="1" applyFont="1" applyFill="1" applyBorder="1" applyAlignment="1">
      <alignment horizontal="center"/>
    </xf>
    <xf numFmtId="170" fontId="0" fillId="7" borderId="32" xfId="0" applyNumberFormat="1" applyFont="1" applyFill="1" applyBorder="1" applyAlignment="1">
      <alignment horizontal="center"/>
    </xf>
    <xf numFmtId="170" fontId="0" fillId="9" borderId="32" xfId="0" applyNumberFormat="1" applyFont="1" applyFill="1" applyBorder="1" applyAlignment="1">
      <alignment horizontal="center"/>
    </xf>
    <xf numFmtId="14" fontId="0" fillId="12" borderId="26" xfId="0" applyNumberFormat="1" applyFont="1" applyFill="1" applyBorder="1" applyAlignment="1">
      <alignment horizontal="center"/>
    </xf>
    <xf numFmtId="0" fontId="4" fillId="3" borderId="8" xfId="0" applyFont="1" applyFill="1" applyBorder="1" applyAlignment="1">
      <alignment horizontal="center"/>
    </xf>
    <xf numFmtId="0" fontId="4" fillId="10" borderId="26" xfId="0" applyFont="1" applyFill="1" applyBorder="1" applyAlignment="1">
      <alignment horizontal="center"/>
    </xf>
    <xf numFmtId="0" fontId="4" fillId="10" borderId="32" xfId="0" applyFont="1" applyFill="1" applyBorder="1" applyAlignment="1">
      <alignment horizontal="center"/>
    </xf>
    <xf numFmtId="166" fontId="4" fillId="10" borderId="32" xfId="0" applyNumberFormat="1" applyFont="1" applyFill="1" applyBorder="1" applyAlignment="1">
      <alignment horizontal="center"/>
    </xf>
    <xf numFmtId="0" fontId="0" fillId="0" borderId="52" xfId="0" applyFont="1" applyBorder="1"/>
    <xf numFmtId="0" fontId="6" fillId="16" borderId="26" xfId="0" applyFont="1" applyFill="1" applyBorder="1" applyAlignment="1">
      <alignment horizontal="left"/>
    </xf>
    <xf numFmtId="0" fontId="7" fillId="7" borderId="28" xfId="0" applyFont="1" applyFill="1" applyBorder="1" applyAlignment="1">
      <alignment horizontal="left" vertical="center"/>
    </xf>
    <xf numFmtId="166" fontId="6" fillId="16" borderId="26" xfId="0" applyNumberFormat="1" applyFont="1" applyFill="1" applyBorder="1" applyAlignment="1">
      <alignment horizontal="left"/>
    </xf>
    <xf numFmtId="0" fontId="7" fillId="7" borderId="26" xfId="0" applyFont="1" applyFill="1" applyBorder="1"/>
    <xf numFmtId="1" fontId="6" fillId="16" borderId="26" xfId="0" applyNumberFormat="1" applyFont="1" applyFill="1" applyBorder="1" applyAlignment="1">
      <alignment horizontal="left"/>
    </xf>
    <xf numFmtId="0" fontId="7" fillId="7" borderId="26" xfId="0" applyFont="1" applyFill="1" applyBorder="1" applyAlignment="1">
      <alignment vertical="center"/>
    </xf>
    <xf numFmtId="0" fontId="8" fillId="7" borderId="26" xfId="0" applyFont="1" applyFill="1" applyBorder="1"/>
    <xf numFmtId="165" fontId="6" fillId="16" borderId="26" xfId="0" applyNumberFormat="1" applyFont="1" applyFill="1" applyBorder="1" applyAlignment="1">
      <alignment horizontal="left"/>
    </xf>
    <xf numFmtId="4" fontId="6" fillId="16" borderId="26" xfId="0" applyNumberFormat="1" applyFont="1" applyFill="1" applyBorder="1" applyAlignment="1">
      <alignment horizontal="left"/>
    </xf>
    <xf numFmtId="0" fontId="10" fillId="7" borderId="39" xfId="0" applyFont="1" applyFill="1" applyBorder="1" applyAlignment="1">
      <alignment horizontal="center"/>
    </xf>
    <xf numFmtId="0" fontId="11" fillId="3" borderId="26" xfId="0" applyFont="1" applyFill="1" applyBorder="1" applyAlignment="1">
      <alignment horizontal="center"/>
    </xf>
    <xf numFmtId="0" fontId="11" fillId="13" borderId="26" xfId="0" applyFont="1" applyFill="1" applyBorder="1" applyAlignment="1">
      <alignment horizontal="center" vertical="center"/>
    </xf>
    <xf numFmtId="0" fontId="11" fillId="7" borderId="26" xfId="0" applyFont="1" applyFill="1" applyBorder="1" applyAlignment="1">
      <alignment horizontal="center"/>
    </xf>
    <xf numFmtId="164" fontId="11" fillId="7" borderId="26" xfId="0" applyNumberFormat="1" applyFont="1" applyFill="1" applyBorder="1" applyAlignment="1">
      <alignment horizontal="center"/>
    </xf>
    <xf numFmtId="0" fontId="11" fillId="8" borderId="26" xfId="0" applyFont="1" applyFill="1" applyBorder="1" applyAlignment="1">
      <alignment horizontal="center"/>
    </xf>
    <xf numFmtId="0" fontId="11" fillId="9" borderId="26" xfId="0" applyFont="1" applyFill="1" applyBorder="1" applyAlignment="1">
      <alignment horizontal="center"/>
    </xf>
    <xf numFmtId="165" fontId="11" fillId="9" borderId="26" xfId="0" applyNumberFormat="1" applyFont="1" applyFill="1" applyBorder="1" applyAlignment="1">
      <alignment horizontal="center"/>
    </xf>
    <xf numFmtId="166" fontId="11" fillId="10" borderId="26" xfId="0" applyNumberFormat="1" applyFont="1" applyFill="1" applyBorder="1" applyAlignment="1">
      <alignment horizontal="center"/>
    </xf>
    <xf numFmtId="0" fontId="11" fillId="10" borderId="26" xfId="0" applyFont="1" applyFill="1" applyBorder="1" applyAlignment="1">
      <alignment horizontal="center"/>
    </xf>
    <xf numFmtId="0" fontId="11" fillId="11" borderId="26" xfId="0" applyFont="1" applyFill="1" applyBorder="1" applyAlignment="1">
      <alignment horizontal="center"/>
    </xf>
    <xf numFmtId="166" fontId="11" fillId="5" borderId="26" xfId="0" applyNumberFormat="1" applyFont="1" applyFill="1" applyBorder="1" applyAlignment="1">
      <alignment horizontal="center"/>
    </xf>
    <xf numFmtId="2" fontId="11" fillId="7" borderId="26" xfId="0" applyNumberFormat="1" applyFont="1" applyFill="1" applyBorder="1" applyAlignment="1">
      <alignment horizontal="center"/>
    </xf>
    <xf numFmtId="167" fontId="11" fillId="7" borderId="26" xfId="0" applyNumberFormat="1" applyFont="1" applyFill="1" applyBorder="1" applyAlignment="1">
      <alignment horizontal="center"/>
    </xf>
    <xf numFmtId="0" fontId="11" fillId="0" borderId="26" xfId="0" applyFont="1" applyBorder="1" applyAlignment="1">
      <alignment horizontal="center"/>
    </xf>
    <xf numFmtId="0" fontId="11" fillId="0" borderId="0" xfId="0" applyFont="1"/>
    <xf numFmtId="0" fontId="12" fillId="0" borderId="0" xfId="0" applyFont="1" applyAlignment="1"/>
    <xf numFmtId="0" fontId="11" fillId="3" borderId="8" xfId="0" applyFont="1" applyFill="1" applyBorder="1" applyAlignment="1">
      <alignment horizontal="center"/>
    </xf>
    <xf numFmtId="0" fontId="11" fillId="13" borderId="31" xfId="0" applyFont="1" applyFill="1" applyBorder="1" applyAlignment="1">
      <alignment horizontal="center" vertical="center"/>
    </xf>
    <xf numFmtId="0" fontId="11" fillId="7" borderId="8" xfId="0" applyFont="1" applyFill="1" applyBorder="1" applyAlignment="1">
      <alignment horizontal="center"/>
    </xf>
    <xf numFmtId="0" fontId="11" fillId="7" borderId="9" xfId="0" applyFont="1" applyFill="1" applyBorder="1" applyAlignment="1">
      <alignment horizontal="center"/>
    </xf>
    <xf numFmtId="14" fontId="11" fillId="10" borderId="26" xfId="0" applyNumberFormat="1" applyFont="1" applyFill="1" applyBorder="1" applyAlignment="1">
      <alignment horizontal="center"/>
    </xf>
    <xf numFmtId="2" fontId="11" fillId="9" borderId="26" xfId="0" applyNumberFormat="1" applyFont="1" applyFill="1" applyBorder="1" applyAlignment="1">
      <alignment horizontal="center"/>
    </xf>
    <xf numFmtId="167" fontId="11" fillId="9" borderId="26" xfId="0" applyNumberFormat="1" applyFont="1" applyFill="1" applyBorder="1" applyAlignment="1">
      <alignment horizontal="center"/>
    </xf>
    <xf numFmtId="0" fontId="11" fillId="5" borderId="8" xfId="0" applyFont="1" applyFill="1" applyBorder="1" applyAlignment="1">
      <alignment horizontal="center"/>
    </xf>
    <xf numFmtId="0" fontId="11" fillId="5" borderId="31" xfId="0" applyFont="1" applyFill="1" applyBorder="1" applyAlignment="1">
      <alignment horizontal="center" vertical="center"/>
    </xf>
    <xf numFmtId="0" fontId="11" fillId="5" borderId="26" xfId="0" applyFont="1" applyFill="1" applyBorder="1" applyAlignment="1">
      <alignment horizontal="center"/>
    </xf>
    <xf numFmtId="164" fontId="11" fillId="5" borderId="26" xfId="0" applyNumberFormat="1" applyFont="1" applyFill="1" applyBorder="1" applyAlignment="1">
      <alignment horizontal="center"/>
    </xf>
    <xf numFmtId="0" fontId="11" fillId="5" borderId="9" xfId="0" applyFont="1" applyFill="1" applyBorder="1" applyAlignment="1">
      <alignment horizontal="center"/>
    </xf>
    <xf numFmtId="2" fontId="11" fillId="5" borderId="26" xfId="0" applyNumberFormat="1" applyFont="1" applyFill="1" applyBorder="1" applyAlignment="1">
      <alignment horizontal="center"/>
    </xf>
    <xf numFmtId="167" fontId="11" fillId="5" borderId="26" xfId="0" applyNumberFormat="1" applyFont="1" applyFill="1" applyBorder="1" applyAlignment="1">
      <alignment horizontal="center"/>
    </xf>
    <xf numFmtId="0" fontId="11" fillId="5" borderId="0" xfId="0" applyFont="1" applyFill="1"/>
    <xf numFmtId="165" fontId="11" fillId="11" borderId="26" xfId="0" applyNumberFormat="1" applyFont="1" applyFill="1" applyBorder="1" applyAlignment="1">
      <alignment horizontal="center"/>
    </xf>
    <xf numFmtId="0" fontId="12" fillId="3" borderId="8" xfId="0" applyFont="1" applyFill="1" applyBorder="1" applyAlignment="1">
      <alignment horizontal="center"/>
    </xf>
    <xf numFmtId="0" fontId="12" fillId="13" borderId="31" xfId="0" applyFont="1" applyFill="1" applyBorder="1" applyAlignment="1">
      <alignment horizontal="center" vertical="center"/>
    </xf>
    <xf numFmtId="0" fontId="12" fillId="7" borderId="26" xfId="0" applyFont="1" applyFill="1" applyBorder="1" applyAlignment="1">
      <alignment horizontal="center"/>
    </xf>
    <xf numFmtId="164" fontId="12" fillId="7" borderId="26" xfId="0" applyNumberFormat="1" applyFont="1" applyFill="1" applyBorder="1" applyAlignment="1">
      <alignment horizontal="center"/>
    </xf>
    <xf numFmtId="0" fontId="12" fillId="7" borderId="8" xfId="0" applyFont="1" applyFill="1" applyBorder="1" applyAlignment="1">
      <alignment horizontal="center"/>
    </xf>
    <xf numFmtId="0" fontId="12" fillId="7" borderId="9" xfId="0" applyFont="1" applyFill="1" applyBorder="1" applyAlignment="1">
      <alignment horizontal="center"/>
    </xf>
    <xf numFmtId="0" fontId="12" fillId="8" borderId="26" xfId="0" applyFont="1" applyFill="1" applyBorder="1" applyAlignment="1">
      <alignment horizontal="center"/>
    </xf>
    <xf numFmtId="0" fontId="12" fillId="11" borderId="26" xfId="0" applyFont="1" applyFill="1" applyBorder="1" applyAlignment="1">
      <alignment horizontal="center"/>
    </xf>
    <xf numFmtId="165" fontId="12" fillId="11" borderId="26" xfId="0" applyNumberFormat="1" applyFont="1" applyFill="1" applyBorder="1" applyAlignment="1">
      <alignment horizontal="center"/>
    </xf>
    <xf numFmtId="166" fontId="12" fillId="10" borderId="26" xfId="0" applyNumberFormat="1" applyFont="1" applyFill="1" applyBorder="1" applyAlignment="1">
      <alignment horizontal="center"/>
    </xf>
    <xf numFmtId="0" fontId="12" fillId="10" borderId="26" xfId="0" applyFont="1" applyFill="1" applyBorder="1" applyAlignment="1">
      <alignment horizontal="center"/>
    </xf>
    <xf numFmtId="166" fontId="12" fillId="5" borderId="26" xfId="0" applyNumberFormat="1" applyFont="1" applyFill="1" applyBorder="1" applyAlignment="1">
      <alignment horizontal="center"/>
    </xf>
    <xf numFmtId="2" fontId="12" fillId="7" borderId="26" xfId="0" applyNumberFormat="1" applyFont="1" applyFill="1" applyBorder="1" applyAlignment="1">
      <alignment horizontal="center"/>
    </xf>
    <xf numFmtId="2" fontId="12" fillId="9" borderId="26" xfId="0" applyNumberFormat="1" applyFont="1" applyFill="1" applyBorder="1" applyAlignment="1">
      <alignment horizontal="center"/>
    </xf>
    <xf numFmtId="167" fontId="12" fillId="9" borderId="26" xfId="0" applyNumberFormat="1" applyFont="1" applyFill="1" applyBorder="1" applyAlignment="1">
      <alignment horizontal="center"/>
    </xf>
    <xf numFmtId="0" fontId="12" fillId="0" borderId="26" xfId="0" applyFont="1" applyBorder="1" applyAlignment="1">
      <alignment horizontal="center"/>
    </xf>
    <xf numFmtId="0" fontId="12" fillId="0" borderId="0" xfId="0" applyFont="1"/>
    <xf numFmtId="0" fontId="11" fillId="17" borderId="8" xfId="0" applyFont="1" applyFill="1" applyBorder="1" applyAlignment="1">
      <alignment horizontal="center"/>
    </xf>
    <xf numFmtId="0" fontId="11" fillId="18" borderId="31" xfId="0" applyFont="1" applyFill="1" applyBorder="1" applyAlignment="1">
      <alignment horizontal="center" vertical="center"/>
    </xf>
    <xf numFmtId="0" fontId="11" fillId="19" borderId="26" xfId="0" applyFont="1" applyFill="1" applyBorder="1" applyAlignment="1">
      <alignment horizontal="center"/>
    </xf>
    <xf numFmtId="164" fontId="11" fillId="19" borderId="26" xfId="0" applyNumberFormat="1" applyFont="1" applyFill="1" applyBorder="1" applyAlignment="1">
      <alignment horizontal="center"/>
    </xf>
    <xf numFmtId="0" fontId="11" fillId="19" borderId="8" xfId="0" applyFont="1" applyFill="1" applyBorder="1" applyAlignment="1">
      <alignment horizontal="center"/>
    </xf>
    <xf numFmtId="0" fontId="11" fillId="19" borderId="9" xfId="0" applyFont="1" applyFill="1" applyBorder="1" applyAlignment="1">
      <alignment horizontal="center"/>
    </xf>
    <xf numFmtId="0" fontId="11" fillId="20" borderId="26" xfId="0" applyFont="1" applyFill="1" applyBorder="1" applyAlignment="1">
      <alignment horizontal="center"/>
    </xf>
    <xf numFmtId="166" fontId="11" fillId="21" borderId="26" xfId="0" applyNumberFormat="1" applyFont="1" applyFill="1" applyBorder="1" applyAlignment="1">
      <alignment horizontal="center"/>
    </xf>
    <xf numFmtId="0" fontId="11" fillId="21" borderId="26" xfId="0" applyFont="1" applyFill="1" applyBorder="1" applyAlignment="1">
      <alignment horizontal="center"/>
    </xf>
    <xf numFmtId="0" fontId="11" fillId="22" borderId="26" xfId="0" applyFont="1" applyFill="1" applyBorder="1" applyAlignment="1">
      <alignment horizontal="center"/>
    </xf>
    <xf numFmtId="166" fontId="11" fillId="23" borderId="26" xfId="0" applyNumberFormat="1" applyFont="1" applyFill="1" applyBorder="1" applyAlignment="1">
      <alignment horizontal="center"/>
    </xf>
    <xf numFmtId="2" fontId="11" fillId="19" borderId="26" xfId="0" applyNumberFormat="1" applyFont="1" applyFill="1" applyBorder="1" applyAlignment="1">
      <alignment horizontal="center"/>
    </xf>
    <xf numFmtId="0" fontId="11" fillId="24" borderId="26" xfId="0" applyFont="1" applyFill="1" applyBorder="1" applyAlignment="1">
      <alignment horizontal="center"/>
    </xf>
    <xf numFmtId="0" fontId="11" fillId="24" borderId="0" xfId="0" applyFont="1" applyFill="1"/>
    <xf numFmtId="0" fontId="12" fillId="24" borderId="0" xfId="0" applyFont="1" applyFill="1" applyAlignment="1"/>
    <xf numFmtId="0" fontId="0" fillId="0" borderId="0" xfId="0"/>
    <xf numFmtId="0" fontId="14" fillId="6" borderId="28" xfId="0" applyFont="1" applyFill="1" applyBorder="1" applyAlignment="1">
      <alignment horizontal="center"/>
    </xf>
    <xf numFmtId="0" fontId="14" fillId="6" borderId="35" xfId="0" applyFont="1" applyFill="1" applyBorder="1" applyAlignment="1">
      <alignment horizontal="center"/>
    </xf>
    <xf numFmtId="0" fontId="14" fillId="6" borderId="30" xfId="0" applyFont="1"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2" fontId="0" fillId="6" borderId="26" xfId="0" applyNumberFormat="1" applyFill="1" applyBorder="1" applyAlignment="1">
      <alignment horizontal="center"/>
    </xf>
    <xf numFmtId="168" fontId="0" fillId="6" borderId="26" xfId="0" applyNumberFormat="1" applyFill="1" applyBorder="1" applyAlignment="1">
      <alignment horizontal="center"/>
    </xf>
    <xf numFmtId="168" fontId="15" fillId="6" borderId="28" xfId="0" applyNumberFormat="1" applyFont="1" applyFill="1" applyBorder="1" applyAlignment="1">
      <alignment horizontal="center"/>
    </xf>
    <xf numFmtId="0" fontId="15" fillId="6" borderId="28" xfId="0" applyFont="1" applyFill="1" applyBorder="1" applyAlignment="1">
      <alignment horizontal="center"/>
    </xf>
    <xf numFmtId="2" fontId="0" fillId="3" borderId="26" xfId="0" applyNumberFormat="1" applyFill="1" applyBorder="1" applyAlignment="1">
      <alignment horizontal="center"/>
    </xf>
    <xf numFmtId="2" fontId="0" fillId="6" borderId="32" xfId="0" applyNumberFormat="1" applyFill="1" applyBorder="1" applyAlignment="1">
      <alignment horizontal="center"/>
    </xf>
    <xf numFmtId="2" fontId="0" fillId="26" borderId="32" xfId="0" applyNumberFormat="1" applyFill="1" applyBorder="1" applyAlignment="1">
      <alignment horizontal="center"/>
    </xf>
    <xf numFmtId="2" fontId="0" fillId="26" borderId="26" xfId="0" applyNumberFormat="1" applyFill="1" applyBorder="1" applyAlignment="1">
      <alignment horizontal="center"/>
    </xf>
    <xf numFmtId="0" fontId="0" fillId="26" borderId="26" xfId="0" applyFill="1" applyBorder="1" applyAlignment="1">
      <alignment horizontal="center"/>
    </xf>
    <xf numFmtId="168" fontId="0" fillId="26" borderId="26" xfId="0" applyNumberFormat="1" applyFill="1" applyBorder="1" applyAlignment="1">
      <alignment horizontal="center"/>
    </xf>
    <xf numFmtId="0" fontId="0" fillId="27" borderId="0" xfId="0" applyFill="1"/>
    <xf numFmtId="2" fontId="0" fillId="28" borderId="26" xfId="0" applyNumberFormat="1" applyFill="1" applyBorder="1" applyAlignment="1">
      <alignment horizontal="center"/>
    </xf>
    <xf numFmtId="168" fontId="0" fillId="28" borderId="26" xfId="0" applyNumberFormat="1" applyFill="1" applyBorder="1" applyAlignment="1">
      <alignment horizontal="center"/>
    </xf>
    <xf numFmtId="168" fontId="0" fillId="3" borderId="26" xfId="0" applyNumberFormat="1" applyFill="1" applyBorder="1" applyAlignment="1">
      <alignment horizontal="center"/>
    </xf>
    <xf numFmtId="2" fontId="0" fillId="28" borderId="32" xfId="0" applyNumberFormat="1" applyFill="1" applyBorder="1" applyAlignment="1">
      <alignment horizontal="center"/>
    </xf>
    <xf numFmtId="2" fontId="0" fillId="3" borderId="32" xfId="0" applyNumberFormat="1"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28" borderId="32" xfId="0" applyFill="1" applyBorder="1" applyAlignment="1">
      <alignment horizontal="center"/>
    </xf>
    <xf numFmtId="0" fontId="0" fillId="28" borderId="26" xfId="0" applyFill="1" applyBorder="1" applyAlignment="1">
      <alignment horizontal="center"/>
    </xf>
    <xf numFmtId="2" fontId="0" fillId="3" borderId="30" xfId="0" applyNumberFormat="1" applyFill="1" applyBorder="1" applyAlignment="1">
      <alignment horizontal="center"/>
    </xf>
    <xf numFmtId="2" fontId="0" fillId="3" borderId="28" xfId="0" applyNumberFormat="1" applyFill="1" applyBorder="1" applyAlignment="1">
      <alignment horizontal="center"/>
    </xf>
    <xf numFmtId="0" fontId="0" fillId="3" borderId="28" xfId="0" applyFill="1" applyBorder="1" applyAlignment="1">
      <alignment horizontal="center"/>
    </xf>
    <xf numFmtId="2" fontId="0" fillId="6" borderId="28" xfId="0" applyNumberFormat="1" applyFill="1" applyBorder="1" applyAlignment="1">
      <alignment horizontal="center"/>
    </xf>
    <xf numFmtId="168" fontId="0" fillId="3" borderId="28" xfId="0" applyNumberFormat="1" applyFill="1" applyBorder="1" applyAlignment="1">
      <alignment horizontal="center"/>
    </xf>
    <xf numFmtId="0" fontId="0" fillId="0" borderId="19" xfId="0" applyBorder="1"/>
    <xf numFmtId="2" fontId="0" fillId="17" borderId="30" xfId="0" applyNumberFormat="1" applyFill="1" applyBorder="1" applyAlignment="1">
      <alignment horizontal="center"/>
    </xf>
    <xf numFmtId="2" fontId="0" fillId="17" borderId="28" xfId="0" applyNumberFormat="1" applyFill="1" applyBorder="1" applyAlignment="1">
      <alignment horizontal="center"/>
    </xf>
    <xf numFmtId="0" fontId="0" fillId="17" borderId="28" xfId="0" applyFill="1" applyBorder="1" applyAlignment="1">
      <alignment horizontal="center"/>
    </xf>
    <xf numFmtId="2" fontId="0" fillId="25" borderId="28" xfId="0" applyNumberFormat="1" applyFill="1" applyBorder="1" applyAlignment="1">
      <alignment horizontal="center"/>
    </xf>
    <xf numFmtId="168" fontId="0" fillId="17" borderId="28" xfId="0" applyNumberFormat="1" applyFill="1" applyBorder="1" applyAlignment="1">
      <alignment horizontal="center"/>
    </xf>
    <xf numFmtId="168" fontId="15" fillId="25" borderId="28" xfId="0" applyNumberFormat="1" applyFont="1" applyFill="1" applyBorder="1" applyAlignment="1">
      <alignment horizontal="center"/>
    </xf>
    <xf numFmtId="0" fontId="15" fillId="25" borderId="28" xfId="0" applyFont="1" applyFill="1" applyBorder="1" applyAlignment="1">
      <alignment horizontal="center"/>
    </xf>
    <xf numFmtId="0" fontId="0" fillId="24" borderId="19" xfId="0" applyFill="1" applyBorder="1"/>
    <xf numFmtId="0" fontId="0" fillId="12" borderId="34" xfId="0" applyFont="1" applyFill="1" applyBorder="1" applyAlignment="1">
      <alignment horizontal="center" wrapText="1"/>
    </xf>
    <xf numFmtId="0" fontId="12" fillId="0" borderId="0" xfId="0" applyFont="1" applyFill="1" applyAlignment="1"/>
    <xf numFmtId="0" fontId="12" fillId="0" borderId="8" xfId="0" applyFont="1" applyFill="1" applyBorder="1" applyAlignment="1">
      <alignment horizontal="center"/>
    </xf>
    <xf numFmtId="0" fontId="12" fillId="0" borderId="31" xfId="0" applyFont="1" applyFill="1" applyBorder="1" applyAlignment="1">
      <alignment horizontal="center" vertical="center"/>
    </xf>
    <xf numFmtId="0" fontId="12" fillId="0" borderId="26" xfId="0" applyFont="1" applyFill="1" applyBorder="1" applyAlignment="1">
      <alignment horizontal="center"/>
    </xf>
    <xf numFmtId="164" fontId="12" fillId="0" borderId="26" xfId="0" applyNumberFormat="1" applyFont="1" applyFill="1" applyBorder="1" applyAlignment="1">
      <alignment horizontal="center"/>
    </xf>
    <xf numFmtId="0" fontId="12" fillId="0" borderId="9" xfId="0" applyFont="1" applyFill="1" applyBorder="1" applyAlignment="1">
      <alignment horizontal="center"/>
    </xf>
    <xf numFmtId="165" fontId="12" fillId="0" borderId="26" xfId="0" applyNumberFormat="1" applyFont="1" applyFill="1" applyBorder="1" applyAlignment="1">
      <alignment horizontal="center"/>
    </xf>
    <xf numFmtId="166" fontId="12" fillId="0" borderId="26" xfId="0" applyNumberFormat="1" applyFont="1" applyFill="1" applyBorder="1" applyAlignment="1">
      <alignment horizontal="center"/>
    </xf>
    <xf numFmtId="2"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0" fontId="12" fillId="0" borderId="0" xfId="0" applyFont="1" applyFill="1"/>
    <xf numFmtId="0" fontId="11" fillId="29" borderId="26" xfId="0" applyFont="1" applyFill="1" applyBorder="1" applyAlignment="1">
      <alignment horizontal="center"/>
    </xf>
    <xf numFmtId="0" fontId="12" fillId="29" borderId="8" xfId="0" applyFont="1" applyFill="1" applyBorder="1" applyAlignment="1">
      <alignment horizontal="center"/>
    </xf>
    <xf numFmtId="0" fontId="12" fillId="30" borderId="1" xfId="0" applyFont="1" applyFill="1" applyBorder="1" applyAlignment="1">
      <alignment horizontal="center"/>
    </xf>
    <xf numFmtId="0" fontId="11" fillId="30" borderId="8" xfId="0" applyFont="1" applyFill="1" applyBorder="1"/>
    <xf numFmtId="0" fontId="11" fillId="30" borderId="9" xfId="0" applyFont="1" applyFill="1" applyBorder="1"/>
    <xf numFmtId="0" fontId="12" fillId="30" borderId="15" xfId="0" applyFont="1" applyFill="1" applyBorder="1"/>
    <xf numFmtId="0" fontId="11" fillId="30" borderId="16" xfId="0" applyFont="1" applyFill="1" applyBorder="1" applyAlignment="1">
      <alignment horizontal="center"/>
    </xf>
    <xf numFmtId="0" fontId="12" fillId="30" borderId="0" xfId="0" applyFont="1" applyFill="1" applyAlignment="1"/>
    <xf numFmtId="0" fontId="12" fillId="30" borderId="0" xfId="0" applyFont="1" applyFill="1"/>
    <xf numFmtId="0" fontId="11" fillId="29" borderId="23" xfId="0" applyFont="1" applyFill="1" applyBorder="1" applyAlignment="1">
      <alignment horizontal="center"/>
    </xf>
    <xf numFmtId="0" fontId="11" fillId="29" borderId="24" xfId="0" applyFont="1" applyFill="1" applyBorder="1" applyAlignment="1">
      <alignment horizontal="center"/>
    </xf>
    <xf numFmtId="0" fontId="11" fillId="29" borderId="25" xfId="0" applyFont="1" applyFill="1" applyBorder="1" applyAlignment="1">
      <alignment horizontal="center"/>
    </xf>
    <xf numFmtId="164" fontId="11" fillId="29" borderId="25" xfId="0" applyNumberFormat="1" applyFont="1" applyFill="1" applyBorder="1" applyAlignment="1">
      <alignment horizontal="center"/>
    </xf>
    <xf numFmtId="0" fontId="11" fillId="29" borderId="26" xfId="0" applyFont="1" applyFill="1" applyBorder="1" applyAlignment="1">
      <alignment horizontal="center" vertical="center"/>
    </xf>
    <xf numFmtId="0" fontId="11" fillId="29" borderId="27" xfId="0" applyFont="1" applyFill="1" applyBorder="1" applyAlignment="1">
      <alignment horizontal="center"/>
    </xf>
    <xf numFmtId="0" fontId="11" fillId="29" borderId="28" xfId="0" applyFont="1" applyFill="1" applyBorder="1" applyAlignment="1">
      <alignment horizontal="center"/>
    </xf>
    <xf numFmtId="0" fontId="11" fillId="29" borderId="29" xfId="0" applyFont="1" applyFill="1" applyBorder="1" applyAlignment="1">
      <alignment horizontal="center"/>
    </xf>
    <xf numFmtId="0" fontId="11" fillId="29" borderId="30" xfId="0" applyFont="1" applyFill="1" applyBorder="1" applyAlignment="1">
      <alignment horizontal="center"/>
    </xf>
    <xf numFmtId="165" fontId="11" fillId="29" borderId="23" xfId="0" applyNumberFormat="1" applyFont="1" applyFill="1" applyBorder="1" applyAlignment="1">
      <alignment horizontal="center"/>
    </xf>
    <xf numFmtId="166" fontId="11" fillId="29" borderId="31" xfId="0" applyNumberFormat="1" applyFont="1" applyFill="1" applyBorder="1" applyAlignment="1">
      <alignment horizontal="center"/>
    </xf>
    <xf numFmtId="166" fontId="11" fillId="29" borderId="32" xfId="0" applyNumberFormat="1" applyFont="1" applyFill="1" applyBorder="1" applyAlignment="1">
      <alignment horizontal="center"/>
    </xf>
    <xf numFmtId="0" fontId="11" fillId="29" borderId="33" xfId="0" applyFont="1" applyFill="1" applyBorder="1" applyAlignment="1">
      <alignment horizontal="center"/>
    </xf>
    <xf numFmtId="0" fontId="11" fillId="29" borderId="34" xfId="0" applyFont="1" applyFill="1" applyBorder="1" applyAlignment="1">
      <alignment horizontal="center"/>
    </xf>
    <xf numFmtId="0" fontId="11" fillId="29" borderId="35" xfId="0" applyFont="1" applyFill="1" applyBorder="1" applyAlignment="1">
      <alignment horizontal="center"/>
    </xf>
    <xf numFmtId="166" fontId="11" fillId="29" borderId="30" xfId="0" applyNumberFormat="1" applyFont="1" applyFill="1" applyBorder="1" applyAlignment="1">
      <alignment horizontal="center"/>
    </xf>
    <xf numFmtId="2" fontId="11" fillId="29" borderId="28" xfId="0" applyNumberFormat="1" applyFont="1" applyFill="1" applyBorder="1" applyAlignment="1">
      <alignment horizontal="center"/>
    </xf>
    <xf numFmtId="167" fontId="11" fillId="29" borderId="28" xfId="0" applyNumberFormat="1" applyFont="1" applyFill="1" applyBorder="1" applyAlignment="1">
      <alignment horizontal="center"/>
    </xf>
    <xf numFmtId="165" fontId="11" fillId="29" borderId="28" xfId="0" applyNumberFormat="1" applyFont="1" applyFill="1" applyBorder="1" applyAlignment="1">
      <alignment horizontal="center"/>
    </xf>
    <xf numFmtId="1" fontId="11" fillId="29" borderId="28" xfId="0" applyNumberFormat="1" applyFont="1" applyFill="1" applyBorder="1" applyAlignment="1">
      <alignment horizontal="center"/>
    </xf>
    <xf numFmtId="0" fontId="11" fillId="29" borderId="28" xfId="0" applyFont="1" applyFill="1" applyBorder="1" applyAlignment="1">
      <alignment horizontal="left"/>
    </xf>
    <xf numFmtId="0" fontId="11" fillId="29" borderId="9" xfId="0" applyFont="1" applyFill="1" applyBorder="1" applyAlignment="1">
      <alignment horizontal="center"/>
    </xf>
    <xf numFmtId="0" fontId="11" fillId="29" borderId="36" xfId="0" applyFont="1" applyFill="1" applyBorder="1" applyAlignment="1">
      <alignment horizontal="center"/>
    </xf>
    <xf numFmtId="0" fontId="12" fillId="29" borderId="0" xfId="0" applyFont="1" applyFill="1" applyAlignment="1"/>
    <xf numFmtId="0" fontId="17" fillId="29" borderId="28" xfId="0" applyFont="1" applyFill="1" applyBorder="1" applyAlignment="1">
      <alignment horizontal="center"/>
    </xf>
    <xf numFmtId="0" fontId="17" fillId="29" borderId="35" xfId="0" applyFont="1" applyFill="1" applyBorder="1" applyAlignment="1">
      <alignment horizontal="center"/>
    </xf>
    <xf numFmtId="0" fontId="17" fillId="29" borderId="37" xfId="0" applyFont="1" applyFill="1" applyBorder="1" applyAlignment="1">
      <alignment horizontal="center"/>
    </xf>
    <xf numFmtId="0" fontId="17" fillId="29" borderId="30" xfId="0" applyFont="1" applyFill="1" applyBorder="1" applyAlignment="1">
      <alignment horizontal="center"/>
    </xf>
    <xf numFmtId="0" fontId="12" fillId="29" borderId="0" xfId="0" applyFont="1" applyFill="1"/>
    <xf numFmtId="0" fontId="12" fillId="29" borderId="38" xfId="0" applyFont="1" applyFill="1" applyBorder="1" applyAlignment="1">
      <alignment horizontal="center"/>
    </xf>
    <xf numFmtId="0" fontId="12" fillId="0" borderId="39" xfId="0" applyFont="1" applyFill="1" applyBorder="1" applyAlignment="1">
      <alignment horizontal="center"/>
    </xf>
    <xf numFmtId="166" fontId="12" fillId="0" borderId="39" xfId="0" applyNumberFormat="1" applyFont="1" applyFill="1" applyBorder="1" applyAlignment="1">
      <alignment horizontal="center"/>
    </xf>
    <xf numFmtId="0" fontId="12" fillId="0" borderId="40" xfId="0" applyFont="1" applyFill="1" applyBorder="1" applyAlignment="1">
      <alignment horizontal="center"/>
    </xf>
    <xf numFmtId="0" fontId="12" fillId="0" borderId="38" xfId="0" applyFont="1" applyFill="1" applyBorder="1" applyAlignment="1">
      <alignment horizontal="center"/>
    </xf>
    <xf numFmtId="0" fontId="12" fillId="0" borderId="41" xfId="0" applyFont="1" applyFill="1" applyBorder="1" applyAlignment="1">
      <alignment horizontal="center"/>
    </xf>
    <xf numFmtId="165" fontId="12" fillId="0" borderId="38" xfId="0" applyNumberFormat="1" applyFont="1" applyFill="1" applyBorder="1" applyAlignment="1">
      <alignment horizontal="center"/>
    </xf>
    <xf numFmtId="14" fontId="12" fillId="0" borderId="31" xfId="0" applyNumberFormat="1" applyFont="1" applyFill="1" applyBorder="1" applyAlignment="1">
      <alignment horizontal="center"/>
    </xf>
    <xf numFmtId="166" fontId="12" fillId="0" borderId="32" xfId="0" applyNumberFormat="1" applyFont="1" applyFill="1" applyBorder="1" applyAlignment="1">
      <alignment horizontal="center"/>
    </xf>
    <xf numFmtId="0" fontId="12" fillId="0" borderId="32" xfId="0" applyFont="1" applyFill="1" applyBorder="1" applyAlignment="1">
      <alignment horizontal="center"/>
    </xf>
    <xf numFmtId="0" fontId="12" fillId="0" borderId="34" xfId="0" applyFont="1" applyFill="1" applyBorder="1" applyAlignment="1">
      <alignment horizontal="center"/>
    </xf>
    <xf numFmtId="3" fontId="12" fillId="0" borderId="26" xfId="0" applyNumberFormat="1" applyFont="1" applyFill="1" applyBorder="1" applyAlignment="1">
      <alignment horizontal="center"/>
    </xf>
    <xf numFmtId="0" fontId="12" fillId="0" borderId="42" xfId="0" applyFont="1" applyFill="1" applyBorder="1" applyAlignment="1">
      <alignment horizontal="center"/>
    </xf>
    <xf numFmtId="0" fontId="12" fillId="0" borderId="36" xfId="0" applyFont="1" applyFill="1" applyBorder="1" applyAlignment="1">
      <alignment horizontal="center"/>
    </xf>
    <xf numFmtId="168" fontId="12" fillId="0" borderId="26" xfId="0" applyNumberFormat="1" applyFont="1" applyFill="1" applyBorder="1" applyAlignment="1">
      <alignment horizontal="center"/>
    </xf>
    <xf numFmtId="168" fontId="18" fillId="0" borderId="28" xfId="0" applyNumberFormat="1" applyFont="1" applyFill="1" applyBorder="1" applyAlignment="1">
      <alignment horizontal="center"/>
    </xf>
    <xf numFmtId="0" fontId="18" fillId="0" borderId="28" xfId="0" applyFont="1" applyFill="1" applyBorder="1" applyAlignment="1">
      <alignment horizontal="center"/>
    </xf>
    <xf numFmtId="165" fontId="12" fillId="0" borderId="8" xfId="0" applyNumberFormat="1" applyFont="1" applyFill="1" applyBorder="1" applyAlignment="1">
      <alignment horizontal="center"/>
    </xf>
    <xf numFmtId="0" fontId="12" fillId="0" borderId="43" xfId="0" applyFont="1" applyFill="1" applyBorder="1" applyAlignment="1">
      <alignment horizontal="center"/>
    </xf>
    <xf numFmtId="2" fontId="12" fillId="0" borderId="32" xfId="0" applyNumberFormat="1" applyFont="1" applyFill="1" applyBorder="1" applyAlignment="1">
      <alignment horizontal="center"/>
    </xf>
    <xf numFmtId="166" fontId="12" fillId="0" borderId="32" xfId="0" applyNumberFormat="1" applyFont="1" applyFill="1" applyBorder="1"/>
    <xf numFmtId="0" fontId="12" fillId="0" borderId="26" xfId="0" applyFont="1" applyFill="1" applyBorder="1"/>
    <xf numFmtId="0" fontId="12" fillId="0" borderId="37" xfId="0" applyFont="1" applyFill="1" applyBorder="1" applyAlignment="1">
      <alignment horizontal="center"/>
    </xf>
    <xf numFmtId="0" fontId="12" fillId="0" borderId="31" xfId="0" applyFont="1" applyFill="1" applyBorder="1" applyAlignment="1">
      <alignment horizontal="center"/>
    </xf>
    <xf numFmtId="166" fontId="12" fillId="0" borderId="40" xfId="0" applyNumberFormat="1" applyFont="1" applyFill="1" applyBorder="1" applyAlignment="1">
      <alignment horizontal="center"/>
    </xf>
    <xf numFmtId="167" fontId="12" fillId="0" borderId="40" xfId="0" applyNumberFormat="1" applyFont="1" applyFill="1" applyBorder="1" applyAlignment="1">
      <alignment horizontal="center"/>
    </xf>
    <xf numFmtId="167" fontId="12" fillId="0" borderId="32" xfId="0" applyNumberFormat="1" applyFont="1" applyFill="1" applyBorder="1" applyAlignment="1">
      <alignment horizontal="center"/>
    </xf>
    <xf numFmtId="0" fontId="12" fillId="0" borderId="30" xfId="0" applyFont="1" applyFill="1" applyBorder="1" applyAlignment="1">
      <alignment horizontal="center"/>
    </xf>
    <xf numFmtId="0" fontId="12" fillId="0" borderId="35" xfId="0" applyFont="1" applyFill="1" applyBorder="1" applyAlignment="1">
      <alignment horizontal="center"/>
    </xf>
    <xf numFmtId="0" fontId="12" fillId="0" borderId="28" xfId="0" applyFont="1" applyFill="1" applyBorder="1" applyAlignment="1">
      <alignment horizontal="center"/>
    </xf>
    <xf numFmtId="1" fontId="12" fillId="0" borderId="32" xfId="0" applyNumberFormat="1" applyFont="1" applyFill="1" applyBorder="1" applyAlignment="1">
      <alignment horizontal="center"/>
    </xf>
    <xf numFmtId="164" fontId="12" fillId="0" borderId="32" xfId="0" applyNumberFormat="1" applyFont="1" applyFill="1" applyBorder="1" applyAlignment="1">
      <alignment horizontal="center"/>
    </xf>
    <xf numFmtId="169" fontId="12" fillId="0" borderId="31" xfId="0" applyNumberFormat="1" applyFont="1" applyFill="1" applyBorder="1" applyAlignment="1">
      <alignment horizontal="center"/>
    </xf>
    <xf numFmtId="0" fontId="12" fillId="0" borderId="44" xfId="0" applyFont="1" applyFill="1" applyBorder="1" applyAlignment="1">
      <alignment horizontal="center"/>
    </xf>
    <xf numFmtId="164" fontId="12" fillId="0" borderId="39" xfId="0" applyNumberFormat="1" applyFont="1" applyFill="1" applyBorder="1" applyAlignment="1">
      <alignment horizontal="center"/>
    </xf>
    <xf numFmtId="166" fontId="12" fillId="0" borderId="31" xfId="0" applyNumberFormat="1" applyFont="1" applyFill="1" applyBorder="1" applyAlignment="1">
      <alignment horizontal="center"/>
    </xf>
    <xf numFmtId="1" fontId="12" fillId="0" borderId="8" xfId="0" applyNumberFormat="1" applyFont="1" applyFill="1" applyBorder="1" applyAlignment="1">
      <alignment horizontal="center"/>
    </xf>
    <xf numFmtId="1" fontId="12" fillId="0" borderId="26" xfId="0" applyNumberFormat="1" applyFont="1" applyFill="1" applyBorder="1" applyAlignment="1">
      <alignment horizontal="center"/>
    </xf>
    <xf numFmtId="0" fontId="12" fillId="0" borderId="8" xfId="0" applyFont="1" applyFill="1" applyBorder="1" applyAlignment="1">
      <alignment horizontal="center" wrapText="1"/>
    </xf>
    <xf numFmtId="0" fontId="12" fillId="0" borderId="45" xfId="0" applyFont="1" applyFill="1" applyBorder="1" applyAlignment="1">
      <alignment horizontal="center"/>
    </xf>
    <xf numFmtId="0" fontId="12" fillId="0" borderId="46" xfId="0" applyFont="1" applyFill="1" applyBorder="1" applyAlignment="1">
      <alignment horizontal="center"/>
    </xf>
    <xf numFmtId="0" fontId="12" fillId="29" borderId="47" xfId="0" applyFont="1" applyFill="1" applyBorder="1" applyAlignment="1">
      <alignment horizontal="center"/>
    </xf>
    <xf numFmtId="14" fontId="12" fillId="0" borderId="26" xfId="0" applyNumberFormat="1" applyFont="1" applyFill="1" applyBorder="1" applyAlignment="1">
      <alignment horizontal="center"/>
    </xf>
    <xf numFmtId="0" fontId="12" fillId="29" borderId="26" xfId="0" applyFont="1" applyFill="1" applyBorder="1" applyAlignment="1">
      <alignment horizontal="center"/>
    </xf>
    <xf numFmtId="0" fontId="12" fillId="0" borderId="26" xfId="0" applyFont="1" applyFill="1" applyBorder="1" applyAlignment="1">
      <alignment horizontal="center" vertical="center"/>
    </xf>
    <xf numFmtId="2" fontId="12" fillId="0" borderId="30" xfId="0" applyNumberFormat="1" applyFont="1" applyFill="1" applyBorder="1" applyAlignment="1">
      <alignment horizontal="center"/>
    </xf>
    <xf numFmtId="2" fontId="12" fillId="0" borderId="28" xfId="0" applyNumberFormat="1" applyFont="1" applyFill="1" applyBorder="1" applyAlignment="1">
      <alignment horizontal="center"/>
    </xf>
    <xf numFmtId="168" fontId="12" fillId="0" borderId="28" xfId="0" applyNumberFormat="1" applyFont="1" applyFill="1" applyBorder="1" applyAlignment="1">
      <alignment horizontal="center"/>
    </xf>
    <xf numFmtId="0" fontId="12" fillId="0" borderId="19" xfId="0" applyFont="1" applyFill="1" applyBorder="1"/>
    <xf numFmtId="0" fontId="11" fillId="29" borderId="54" xfId="0" applyFont="1" applyFill="1" applyBorder="1" applyAlignment="1">
      <alignment horizontal="center"/>
    </xf>
    <xf numFmtId="0" fontId="11" fillId="30" borderId="54" xfId="0" applyFont="1" applyFill="1" applyBorder="1" applyAlignment="1">
      <alignment horizontal="center"/>
    </xf>
    <xf numFmtId="0" fontId="12" fillId="30" borderId="54" xfId="0" applyFont="1" applyFill="1" applyBorder="1" applyAlignment="1"/>
    <xf numFmtId="0" fontId="11" fillId="32" borderId="54" xfId="0" applyFont="1" applyFill="1" applyBorder="1" applyAlignment="1">
      <alignment horizontal="center"/>
    </xf>
    <xf numFmtId="0" fontId="11" fillId="31" borderId="54" xfId="0" applyFont="1" applyFill="1" applyBorder="1" applyAlignment="1">
      <alignment horizontal="center"/>
    </xf>
    <xf numFmtId="0" fontId="12" fillId="29" borderId="54" xfId="0" applyFont="1" applyFill="1" applyBorder="1" applyAlignment="1"/>
    <xf numFmtId="0" fontId="12" fillId="32" borderId="54" xfId="0" applyFont="1" applyFill="1" applyBorder="1" applyAlignment="1">
      <alignment horizontal="center"/>
    </xf>
    <xf numFmtId="0" fontId="12" fillId="31" borderId="54" xfId="0" applyFont="1" applyFill="1" applyBorder="1" applyAlignment="1">
      <alignment horizontal="center"/>
    </xf>
    <xf numFmtId="0" fontId="12" fillId="0" borderId="54" xfId="0" applyFont="1" applyFill="1" applyBorder="1" applyAlignment="1">
      <alignment horizontal="center"/>
    </xf>
    <xf numFmtId="0" fontId="12" fillId="0" borderId="54" xfId="0" applyFont="1" applyFill="1" applyBorder="1" applyAlignment="1"/>
    <xf numFmtId="0" fontId="12" fillId="32" borderId="54" xfId="0" applyFont="1" applyFill="1" applyBorder="1" applyAlignment="1"/>
    <xf numFmtId="0" fontId="12" fillId="31" borderId="54" xfId="0" applyFont="1" applyFill="1" applyBorder="1" applyAlignment="1"/>
    <xf numFmtId="0" fontId="11" fillId="33" borderId="54" xfId="0" applyFont="1" applyFill="1" applyBorder="1" applyAlignment="1">
      <alignment horizontal="center"/>
    </xf>
    <xf numFmtId="0" fontId="12" fillId="33" borderId="54" xfId="0" applyFont="1" applyFill="1" applyBorder="1" applyAlignment="1">
      <alignment horizontal="center"/>
    </xf>
    <xf numFmtId="0" fontId="12" fillId="33" borderId="54" xfId="0" applyFont="1" applyFill="1" applyBorder="1" applyAlignment="1"/>
    <xf numFmtId="0" fontId="11" fillId="35" borderId="54" xfId="0" applyFont="1" applyFill="1" applyBorder="1" applyAlignment="1">
      <alignment horizontal="center"/>
    </xf>
    <xf numFmtId="0" fontId="12" fillId="35" borderId="54" xfId="0" applyFont="1" applyFill="1" applyBorder="1" applyAlignment="1">
      <alignment horizontal="center"/>
    </xf>
    <xf numFmtId="1" fontId="12" fillId="35" borderId="54" xfId="0" applyNumberFormat="1" applyFont="1" applyFill="1" applyBorder="1" applyAlignment="1">
      <alignment horizontal="center"/>
    </xf>
    <xf numFmtId="0" fontId="12" fillId="35" borderId="54" xfId="0" applyFont="1" applyFill="1" applyBorder="1" applyAlignment="1"/>
    <xf numFmtId="0" fontId="11" fillId="36" borderId="54" xfId="0" applyFont="1" applyFill="1" applyBorder="1" applyAlignment="1">
      <alignment horizontal="center"/>
    </xf>
    <xf numFmtId="0" fontId="17" fillId="32" borderId="54" xfId="0" applyFont="1" applyFill="1" applyBorder="1" applyAlignment="1">
      <alignment horizontal="center"/>
    </xf>
    <xf numFmtId="2" fontId="12" fillId="32" borderId="54" xfId="0" applyNumberFormat="1" applyFont="1" applyFill="1" applyBorder="1" applyAlignment="1">
      <alignment horizontal="center"/>
    </xf>
    <xf numFmtId="1" fontId="0" fillId="3" borderId="26" xfId="0" applyNumberFormat="1" applyFill="1" applyBorder="1" applyAlignment="1">
      <alignment horizontal="center"/>
    </xf>
    <xf numFmtId="1" fontId="0" fillId="3" borderId="28" xfId="0" applyNumberFormat="1" applyFill="1" applyBorder="1" applyAlignment="1">
      <alignment horizontal="center"/>
    </xf>
    <xf numFmtId="1" fontId="0" fillId="17" borderId="28" xfId="0" applyNumberFormat="1" applyFill="1" applyBorder="1" applyAlignment="1">
      <alignment horizontal="center"/>
    </xf>
    <xf numFmtId="0" fontId="0" fillId="0" borderId="0" xfId="0" applyFont="1" applyBorder="1" applyAlignment="1"/>
    <xf numFmtId="1" fontId="0" fillId="6" borderId="26" xfId="0" applyNumberFormat="1" applyFill="1" applyBorder="1" applyAlignment="1">
      <alignment horizontal="center"/>
    </xf>
    <xf numFmtId="1" fontId="0" fillId="26" borderId="26" xfId="0" applyNumberFormat="1" applyFill="1" applyBorder="1" applyAlignment="1">
      <alignment horizontal="center"/>
    </xf>
    <xf numFmtId="1" fontId="0" fillId="28" borderId="26" xfId="0" applyNumberFormat="1" applyFill="1" applyBorder="1" applyAlignment="1">
      <alignment horizontal="center"/>
    </xf>
    <xf numFmtId="0" fontId="0" fillId="0" borderId="19" xfId="0" applyBorder="1" applyAlignment="1">
      <alignment horizontal="center"/>
    </xf>
    <xf numFmtId="0" fontId="0" fillId="0" borderId="0" xfId="0" applyAlignment="1">
      <alignment horizontal="center"/>
    </xf>
    <xf numFmtId="1" fontId="0" fillId="0" borderId="0" xfId="0" applyNumberFormat="1" applyAlignment="1">
      <alignment horizontal="center"/>
    </xf>
    <xf numFmtId="2" fontId="0" fillId="17" borderId="26" xfId="0" applyNumberFormat="1" applyFill="1" applyBorder="1" applyAlignment="1">
      <alignment horizontal="center"/>
    </xf>
    <xf numFmtId="0" fontId="0" fillId="0" borderId="19" xfId="0" applyFont="1" applyBorder="1" applyAlignment="1"/>
    <xf numFmtId="170" fontId="0" fillId="6" borderId="26" xfId="0" applyNumberFormat="1" applyFill="1" applyBorder="1" applyAlignment="1">
      <alignment horizontal="center"/>
    </xf>
    <xf numFmtId="0" fontId="1" fillId="2" borderId="17" xfId="0" applyFont="1" applyFill="1" applyBorder="1" applyAlignment="1">
      <alignment horizontal="center"/>
    </xf>
    <xf numFmtId="0" fontId="0" fillId="7" borderId="42" xfId="0" applyFont="1" applyFill="1" applyBorder="1" applyAlignment="1">
      <alignment horizontal="center"/>
    </xf>
    <xf numFmtId="0" fontId="14" fillId="6" borderId="5" xfId="0" applyFont="1" applyFill="1" applyBorder="1" applyAlignment="1">
      <alignment horizontal="center"/>
    </xf>
    <xf numFmtId="0" fontId="14" fillId="6" borderId="55" xfId="0" applyFont="1" applyFill="1" applyBorder="1" applyAlignment="1">
      <alignment horizontal="center"/>
    </xf>
    <xf numFmtId="0" fontId="0" fillId="10" borderId="43" xfId="0" applyFont="1" applyFill="1" applyBorder="1" applyAlignment="1">
      <alignment horizontal="center"/>
    </xf>
    <xf numFmtId="0" fontId="0" fillId="0" borderId="8" xfId="0" applyFont="1" applyBorder="1" applyAlignment="1">
      <alignment horizontal="center"/>
    </xf>
    <xf numFmtId="0" fontId="11" fillId="3" borderId="47" xfId="0" applyFont="1" applyFill="1" applyBorder="1" applyAlignment="1">
      <alignment horizontal="center"/>
    </xf>
    <xf numFmtId="0" fontId="0" fillId="3" borderId="47" xfId="0" applyFont="1" applyFill="1" applyBorder="1" applyAlignment="1">
      <alignment horizontal="center"/>
    </xf>
    <xf numFmtId="0" fontId="0" fillId="13" borderId="39" xfId="0" applyFont="1" applyFill="1" applyBorder="1" applyAlignment="1">
      <alignment horizontal="center" vertical="center"/>
    </xf>
    <xf numFmtId="0" fontId="0" fillId="7" borderId="26" xfId="0" applyFont="1" applyFill="1" applyBorder="1" applyAlignment="1">
      <alignment horizontal="center" vertical="center"/>
    </xf>
    <xf numFmtId="0" fontId="0" fillId="12" borderId="26" xfId="0" applyFont="1" applyFill="1" applyBorder="1" applyAlignment="1">
      <alignment horizontal="center" vertical="center"/>
    </xf>
    <xf numFmtId="0" fontId="0" fillId="0" borderId="26" xfId="0" applyFont="1" applyBorder="1" applyAlignment="1">
      <alignment horizontal="center" vertical="center"/>
    </xf>
    <xf numFmtId="0" fontId="11" fillId="7" borderId="32" xfId="0" applyFont="1" applyFill="1" applyBorder="1" applyAlignment="1">
      <alignment horizontal="center"/>
    </xf>
    <xf numFmtId="0" fontId="10" fillId="7" borderId="26" xfId="0" applyFont="1" applyFill="1" applyBorder="1" applyAlignment="1">
      <alignment horizontal="center"/>
    </xf>
    <xf numFmtId="0" fontId="11" fillId="8" borderId="32" xfId="0" applyFont="1" applyFill="1" applyBorder="1" applyAlignment="1">
      <alignment horizontal="center"/>
    </xf>
    <xf numFmtId="0" fontId="11" fillId="20" borderId="32" xfId="0" applyFont="1" applyFill="1" applyBorder="1" applyAlignment="1">
      <alignment horizontal="center"/>
    </xf>
    <xf numFmtId="0" fontId="12" fillId="8" borderId="32" xfId="0" applyFont="1" applyFill="1" applyBorder="1" applyAlignment="1">
      <alignment horizontal="center"/>
    </xf>
    <xf numFmtId="0" fontId="11" fillId="9" borderId="32" xfId="0" applyFont="1" applyFill="1" applyBorder="1" applyAlignment="1">
      <alignment horizontal="center"/>
    </xf>
    <xf numFmtId="0" fontId="11" fillId="9" borderId="9" xfId="0" applyFont="1" applyFill="1" applyBorder="1" applyAlignment="1">
      <alignment horizontal="center"/>
    </xf>
    <xf numFmtId="0" fontId="11" fillId="11" borderId="9" xfId="0" applyFont="1" applyFill="1" applyBorder="1" applyAlignment="1">
      <alignment horizontal="center"/>
    </xf>
    <xf numFmtId="0" fontId="12" fillId="11" borderId="9" xfId="0" applyFont="1" applyFill="1" applyBorder="1" applyAlignment="1">
      <alignment horizontal="center"/>
    </xf>
    <xf numFmtId="0" fontId="11" fillId="9" borderId="8" xfId="0" applyFont="1" applyFill="1" applyBorder="1" applyAlignment="1">
      <alignment horizontal="center"/>
    </xf>
    <xf numFmtId="0" fontId="11" fillId="11" borderId="8" xfId="0" applyFont="1" applyFill="1" applyBorder="1" applyAlignment="1">
      <alignment horizontal="center"/>
    </xf>
    <xf numFmtId="0" fontId="12" fillId="11" borderId="8" xfId="0" applyFont="1" applyFill="1" applyBorder="1" applyAlignment="1">
      <alignment horizontal="center"/>
    </xf>
    <xf numFmtId="165" fontId="11" fillId="9" borderId="8" xfId="0" applyNumberFormat="1" applyFont="1" applyFill="1" applyBorder="1" applyAlignment="1">
      <alignment horizontal="center"/>
    </xf>
    <xf numFmtId="165" fontId="11" fillId="11" borderId="8" xfId="0" applyNumberFormat="1" applyFont="1" applyFill="1" applyBorder="1" applyAlignment="1">
      <alignment horizontal="center"/>
    </xf>
    <xf numFmtId="165" fontId="12" fillId="11" borderId="8" xfId="0" applyNumberFormat="1" applyFont="1" applyFill="1" applyBorder="1" applyAlignment="1">
      <alignment horizontal="center"/>
    </xf>
    <xf numFmtId="166" fontId="11" fillId="10" borderId="31" xfId="0" applyNumberFormat="1" applyFont="1" applyFill="1" applyBorder="1" applyAlignment="1">
      <alignment horizontal="center"/>
    </xf>
    <xf numFmtId="169" fontId="0" fillId="10" borderId="26" xfId="0" applyNumberFormat="1" applyFont="1" applyFill="1" applyBorder="1" applyAlignment="1">
      <alignment horizontal="center"/>
    </xf>
    <xf numFmtId="166" fontId="11" fillId="21" borderId="31" xfId="0" applyNumberFormat="1" applyFont="1" applyFill="1" applyBorder="1" applyAlignment="1">
      <alignment horizontal="center"/>
    </xf>
    <xf numFmtId="166" fontId="12" fillId="10" borderId="31" xfId="0" applyNumberFormat="1" applyFont="1" applyFill="1" applyBorder="1" applyAlignment="1">
      <alignment horizontal="center"/>
    </xf>
    <xf numFmtId="14" fontId="11" fillId="10" borderId="31" xfId="0" applyNumberFormat="1" applyFont="1" applyFill="1" applyBorder="1" applyAlignment="1">
      <alignment horizontal="center"/>
    </xf>
    <xf numFmtId="0" fontId="11" fillId="10" borderId="32" xfId="0" applyFont="1" applyFill="1" applyBorder="1" applyAlignment="1">
      <alignment horizontal="center"/>
    </xf>
    <xf numFmtId="0" fontId="11" fillId="21" borderId="32" xfId="0" applyFont="1" applyFill="1" applyBorder="1" applyAlignment="1">
      <alignment horizontal="center"/>
    </xf>
    <xf numFmtId="0" fontId="12" fillId="10" borderId="32" xfId="0" applyFont="1" applyFill="1" applyBorder="1" applyAlignment="1">
      <alignment horizontal="center"/>
    </xf>
    <xf numFmtId="166" fontId="11" fillId="10" borderId="32" xfId="0" applyNumberFormat="1" applyFont="1" applyFill="1" applyBorder="1" applyAlignment="1">
      <alignment horizontal="center"/>
    </xf>
    <xf numFmtId="166" fontId="11" fillId="21" borderId="32" xfId="0" applyNumberFormat="1" applyFont="1" applyFill="1" applyBorder="1" applyAlignment="1">
      <alignment horizontal="center"/>
    </xf>
    <xf numFmtId="166" fontId="12" fillId="10" borderId="32" xfId="0" applyNumberFormat="1" applyFont="1" applyFill="1" applyBorder="1" applyAlignment="1">
      <alignment horizontal="center"/>
    </xf>
    <xf numFmtId="0" fontId="11" fillId="11" borderId="31" xfId="0" applyFont="1" applyFill="1" applyBorder="1" applyAlignment="1">
      <alignment horizontal="center"/>
    </xf>
    <xf numFmtId="0" fontId="11" fillId="11" borderId="32" xfId="0" applyFont="1" applyFill="1" applyBorder="1" applyAlignment="1">
      <alignment horizontal="center"/>
    </xf>
    <xf numFmtId="0" fontId="11" fillId="22" borderId="31" xfId="0" applyFont="1" applyFill="1" applyBorder="1" applyAlignment="1">
      <alignment horizontal="center"/>
    </xf>
    <xf numFmtId="0" fontId="12" fillId="11" borderId="31" xfId="0" applyFont="1" applyFill="1" applyBorder="1" applyAlignment="1">
      <alignment horizontal="center"/>
    </xf>
    <xf numFmtId="0" fontId="11" fillId="22" borderId="32" xfId="0" applyFont="1" applyFill="1" applyBorder="1" applyAlignment="1">
      <alignment horizontal="center"/>
    </xf>
    <xf numFmtId="0" fontId="12" fillId="11" borderId="32" xfId="0" applyFont="1" applyFill="1" applyBorder="1" applyAlignment="1">
      <alignment horizontal="center"/>
    </xf>
    <xf numFmtId="2" fontId="11" fillId="7" borderId="32" xfId="0" applyNumberFormat="1" applyFont="1" applyFill="1" applyBorder="1" applyAlignment="1">
      <alignment horizontal="center"/>
    </xf>
    <xf numFmtId="2" fontId="11" fillId="19" borderId="32" xfId="0" applyNumberFormat="1" applyFont="1" applyFill="1" applyBorder="1" applyAlignment="1">
      <alignment horizontal="center"/>
    </xf>
    <xf numFmtId="2" fontId="12" fillId="7" borderId="32" xfId="0" applyNumberFormat="1" applyFont="1" applyFill="1" applyBorder="1" applyAlignment="1">
      <alignment horizontal="center"/>
    </xf>
    <xf numFmtId="1" fontId="0" fillId="7" borderId="26" xfId="0" applyNumberFormat="1" applyFont="1" applyFill="1" applyBorder="1" applyAlignment="1">
      <alignment horizontal="center"/>
    </xf>
    <xf numFmtId="0" fontId="0" fillId="9" borderId="32" xfId="0" applyFont="1" applyFill="1" applyBorder="1" applyAlignment="1">
      <alignment horizontal="center"/>
    </xf>
    <xf numFmtId="2" fontId="0" fillId="7" borderId="40" xfId="0" applyNumberFormat="1" applyFont="1" applyFill="1" applyBorder="1" applyAlignment="1">
      <alignment horizontal="center"/>
    </xf>
    <xf numFmtId="2" fontId="11" fillId="9" borderId="32" xfId="0" applyNumberFormat="1" applyFont="1" applyFill="1" applyBorder="1" applyAlignment="1">
      <alignment horizontal="center"/>
    </xf>
    <xf numFmtId="2" fontId="12" fillId="9" borderId="32" xfId="0" applyNumberFormat="1" applyFont="1" applyFill="1" applyBorder="1" applyAlignment="1">
      <alignment horizontal="center"/>
    </xf>
    <xf numFmtId="167" fontId="11" fillId="9" borderId="32" xfId="0" applyNumberFormat="1" applyFont="1" applyFill="1" applyBorder="1" applyAlignment="1">
      <alignment horizontal="center"/>
    </xf>
    <xf numFmtId="167" fontId="11" fillId="7" borderId="32" xfId="0" applyNumberFormat="1" applyFont="1" applyFill="1" applyBorder="1" applyAlignment="1">
      <alignment horizontal="center"/>
    </xf>
    <xf numFmtId="167" fontId="12" fillId="9" borderId="32" xfId="0" applyNumberFormat="1" applyFont="1" applyFill="1" applyBorder="1" applyAlignment="1">
      <alignment horizontal="center"/>
    </xf>
    <xf numFmtId="0" fontId="0" fillId="7" borderId="32" xfId="0" applyFont="1" applyFill="1" applyBorder="1"/>
    <xf numFmtId="0" fontId="11" fillId="19" borderId="32" xfId="0" applyFont="1" applyFill="1" applyBorder="1" applyAlignment="1">
      <alignment horizontal="center"/>
    </xf>
    <xf numFmtId="0" fontId="0" fillId="5" borderId="32" xfId="0" applyFont="1" applyFill="1" applyBorder="1"/>
    <xf numFmtId="0" fontId="12" fillId="7" borderId="32" xfId="0" applyFont="1" applyFill="1" applyBorder="1" applyAlignment="1">
      <alignment horizontal="center"/>
    </xf>
    <xf numFmtId="3" fontId="0" fillId="5" borderId="32" xfId="0" applyNumberFormat="1" applyFont="1" applyFill="1" applyBorder="1" applyAlignment="1">
      <alignment horizontal="center"/>
    </xf>
    <xf numFmtId="0" fontId="0" fillId="5" borderId="43" xfId="0" applyFont="1" applyFill="1" applyBorder="1" applyAlignment="1">
      <alignment horizontal="center"/>
    </xf>
    <xf numFmtId="0" fontId="0" fillId="0" borderId="9" xfId="0" applyFont="1" applyBorder="1" applyAlignment="1">
      <alignment horizontal="center"/>
    </xf>
    <xf numFmtId="0" fontId="11" fillId="0" borderId="43" xfId="0" applyFont="1" applyBorder="1" applyAlignment="1">
      <alignment horizontal="center"/>
    </xf>
    <xf numFmtId="0" fontId="0" fillId="12" borderId="43" xfId="0" applyFont="1" applyFill="1" applyBorder="1" applyAlignment="1">
      <alignment horizontal="center"/>
    </xf>
    <xf numFmtId="0" fontId="11" fillId="0" borderId="46" xfId="0" applyFont="1" applyBorder="1" applyAlignment="1">
      <alignment horizontal="center"/>
    </xf>
    <xf numFmtId="0" fontId="11" fillId="24" borderId="46" xfId="0" applyFont="1" applyFill="1" applyBorder="1" applyAlignment="1">
      <alignment horizontal="center"/>
    </xf>
    <xf numFmtId="0" fontId="12" fillId="0" borderId="43" xfId="0" applyFont="1" applyBorder="1" applyAlignment="1">
      <alignment horizontal="center"/>
    </xf>
    <xf numFmtId="0" fontId="11" fillId="24" borderId="43" xfId="0" applyFont="1" applyFill="1" applyBorder="1" applyAlignment="1">
      <alignment horizontal="center"/>
    </xf>
    <xf numFmtId="0" fontId="0" fillId="12" borderId="46" xfId="0" applyFont="1" applyFill="1" applyBorder="1" applyAlignment="1">
      <alignment horizontal="center"/>
    </xf>
    <xf numFmtId="2" fontId="0" fillId="28" borderId="28" xfId="0" applyNumberFormat="1" applyFill="1" applyBorder="1" applyAlignment="1">
      <alignment horizontal="center"/>
    </xf>
    <xf numFmtId="1" fontId="0" fillId="6" borderId="28" xfId="0" applyNumberFormat="1" applyFill="1" applyBorder="1" applyAlignment="1">
      <alignment horizontal="center"/>
    </xf>
    <xf numFmtId="1" fontId="0" fillId="28" borderId="28" xfId="0" applyNumberFormat="1" applyFill="1" applyBorder="1" applyAlignment="1">
      <alignment horizontal="center"/>
    </xf>
    <xf numFmtId="1" fontId="0" fillId="17" borderId="26" xfId="0" applyNumberFormat="1" applyFill="1" applyBorder="1" applyAlignment="1">
      <alignment horizontal="center"/>
    </xf>
    <xf numFmtId="0" fontId="13" fillId="2" borderId="37" xfId="0" applyFont="1" applyFill="1" applyBorder="1" applyAlignment="1">
      <alignment horizontal="left"/>
    </xf>
    <xf numFmtId="0" fontId="12" fillId="0" borderId="37" xfId="0" applyFont="1" applyBorder="1"/>
    <xf numFmtId="0" fontId="12" fillId="0" borderId="30" xfId="0" applyFont="1" applyBorder="1"/>
    <xf numFmtId="0" fontId="1" fillId="2" borderId="17" xfId="0" applyFont="1" applyFill="1" applyBorder="1" applyAlignment="1">
      <alignment horizontal="center"/>
    </xf>
    <xf numFmtId="0" fontId="2" fillId="0" borderId="18" xfId="0" applyFont="1" applyBorder="1"/>
    <xf numFmtId="0" fontId="2" fillId="0" borderId="19" xfId="0" applyFont="1" applyBorder="1"/>
    <xf numFmtId="0" fontId="1" fillId="2" borderId="2" xfId="0" applyFont="1" applyFill="1" applyBorder="1" applyAlignment="1">
      <alignment horizontal="left"/>
    </xf>
    <xf numFmtId="0" fontId="2" fillId="0" borderId="3" xfId="0" applyFont="1" applyBorder="1"/>
    <xf numFmtId="0" fontId="2" fillId="0" borderId="4" xfId="0" applyFont="1" applyBorder="1"/>
    <xf numFmtId="0" fontId="1" fillId="2" borderId="6" xfId="0" applyFont="1" applyFill="1" applyBorder="1" applyAlignment="1">
      <alignment horizontal="center"/>
    </xf>
    <xf numFmtId="0" fontId="2" fillId="0" borderId="7" xfId="0" applyFont="1" applyBorder="1"/>
    <xf numFmtId="0" fontId="1" fillId="2" borderId="10" xfId="0" applyFont="1" applyFill="1" applyBorder="1" applyAlignment="1">
      <alignment horizontal="left"/>
    </xf>
    <xf numFmtId="0" fontId="2" fillId="0" borderId="11" xfId="0" applyFont="1" applyBorder="1"/>
    <xf numFmtId="0" fontId="1" fillId="2" borderId="12" xfId="0" applyFont="1" applyFill="1" applyBorder="1" applyAlignment="1">
      <alignment horizontal="left"/>
    </xf>
    <xf numFmtId="0" fontId="2" fillId="0" borderId="13" xfId="0" applyFont="1" applyBorder="1"/>
    <xf numFmtId="0" fontId="2" fillId="0" borderId="14" xfId="0" applyFont="1" applyBorder="1"/>
    <xf numFmtId="0" fontId="3" fillId="2" borderId="12" xfId="0" applyFont="1" applyFill="1" applyBorder="1" applyAlignment="1">
      <alignment horizontal="center"/>
    </xf>
    <xf numFmtId="164" fontId="1" fillId="2" borderId="10" xfId="0" applyNumberFormat="1" applyFont="1" applyFill="1" applyBorder="1" applyAlignment="1">
      <alignment horizontal="left"/>
    </xf>
    <xf numFmtId="0" fontId="13" fillId="2" borderId="60" xfId="0" applyFont="1" applyFill="1" applyBorder="1" applyAlignment="1">
      <alignment horizontal="center"/>
    </xf>
    <xf numFmtId="0" fontId="1" fillId="2" borderId="42" xfId="0" applyFont="1" applyFill="1" applyBorder="1" applyAlignment="1">
      <alignment horizontal="center"/>
    </xf>
    <xf numFmtId="0" fontId="1" fillId="2" borderId="40" xfId="0" applyFont="1" applyFill="1" applyBorder="1" applyAlignment="1">
      <alignment horizontal="center"/>
    </xf>
    <xf numFmtId="0" fontId="11" fillId="37" borderId="15" xfId="0" applyFont="1" applyFill="1" applyBorder="1" applyAlignment="1">
      <alignment horizontal="center"/>
    </xf>
    <xf numFmtId="0" fontId="11" fillId="37" borderId="56" xfId="0" applyFont="1" applyFill="1" applyBorder="1" applyAlignment="1">
      <alignment horizontal="center"/>
    </xf>
    <xf numFmtId="0" fontId="11" fillId="37" borderId="57" xfId="0" applyFont="1" applyFill="1" applyBorder="1" applyAlignment="1">
      <alignment horizontal="center"/>
    </xf>
    <xf numFmtId="0" fontId="11" fillId="37" borderId="58" xfId="0" applyFont="1" applyFill="1" applyBorder="1" applyAlignment="1">
      <alignment horizontal="center"/>
    </xf>
    <xf numFmtId="0" fontId="13" fillId="2" borderId="12" xfId="0" applyFont="1" applyFill="1" applyBorder="1" applyAlignment="1">
      <alignment horizontal="center"/>
    </xf>
    <xf numFmtId="0" fontId="1" fillId="2" borderId="15" xfId="0" applyFont="1" applyFill="1" applyBorder="1" applyAlignment="1">
      <alignment horizontal="center"/>
    </xf>
    <xf numFmtId="0" fontId="1" fillId="2" borderId="59" xfId="0" applyFont="1" applyFill="1" applyBorder="1" applyAlignment="1">
      <alignment horizontal="center"/>
    </xf>
    <xf numFmtId="0" fontId="3" fillId="2" borderId="47" xfId="0" applyFont="1" applyFill="1" applyBorder="1" applyAlignment="1">
      <alignment horizontal="center"/>
    </xf>
    <xf numFmtId="0" fontId="3" fillId="2" borderId="43" xfId="0" applyFont="1" applyFill="1" applyBorder="1" applyAlignment="1">
      <alignment horizontal="center"/>
    </xf>
    <xf numFmtId="164" fontId="11" fillId="30" borderId="10" xfId="0" applyNumberFormat="1" applyFont="1" applyFill="1" applyBorder="1" applyAlignment="1">
      <alignment horizontal="left"/>
    </xf>
    <xf numFmtId="0" fontId="12" fillId="30" borderId="3" xfId="0" applyFont="1" applyFill="1" applyBorder="1"/>
    <xf numFmtId="0" fontId="12" fillId="30" borderId="11" xfId="0" applyFont="1" applyFill="1" applyBorder="1"/>
    <xf numFmtId="0" fontId="11" fillId="30" borderId="17" xfId="0" applyFont="1" applyFill="1" applyBorder="1" applyAlignment="1">
      <alignment horizontal="center"/>
    </xf>
    <xf numFmtId="0" fontId="12" fillId="30" borderId="18" xfId="0" applyFont="1" applyFill="1" applyBorder="1"/>
    <xf numFmtId="0" fontId="12" fillId="30" borderId="19" xfId="0" applyFont="1" applyFill="1" applyBorder="1"/>
    <xf numFmtId="0" fontId="11" fillId="30" borderId="53" xfId="0" applyFont="1" applyFill="1" applyBorder="1" applyAlignment="1">
      <alignment horizontal="left"/>
    </xf>
    <xf numFmtId="0" fontId="12" fillId="30" borderId="43" xfId="0" applyFont="1" applyFill="1" applyBorder="1"/>
    <xf numFmtId="0" fontId="12" fillId="30" borderId="32" xfId="0" applyFont="1" applyFill="1" applyBorder="1"/>
    <xf numFmtId="0" fontId="11" fillId="30" borderId="2" xfId="0" applyFont="1" applyFill="1" applyBorder="1" applyAlignment="1">
      <alignment horizontal="left"/>
    </xf>
    <xf numFmtId="0" fontId="12" fillId="30" borderId="4" xfId="0" applyFont="1" applyFill="1" applyBorder="1"/>
    <xf numFmtId="0" fontId="11" fillId="30" borderId="6" xfId="0" applyFont="1" applyFill="1" applyBorder="1" applyAlignment="1">
      <alignment horizontal="center"/>
    </xf>
    <xf numFmtId="0" fontId="12" fillId="30" borderId="7" xfId="0" applyFont="1" applyFill="1" applyBorder="1"/>
    <xf numFmtId="0" fontId="11" fillId="30" borderId="10" xfId="0" applyFont="1" applyFill="1" applyBorder="1" applyAlignment="1">
      <alignment horizontal="left"/>
    </xf>
    <xf numFmtId="0" fontId="11" fillId="30" borderId="12" xfId="0" applyFont="1" applyFill="1" applyBorder="1" applyAlignment="1">
      <alignment horizontal="left"/>
    </xf>
    <xf numFmtId="0" fontId="12" fillId="30" borderId="13" xfId="0" applyFont="1" applyFill="1" applyBorder="1"/>
    <xf numFmtId="0" fontId="12" fillId="30" borderId="14" xfId="0" applyFont="1" applyFill="1" applyBorder="1"/>
    <xf numFmtId="0" fontId="11" fillId="30" borderId="12" xfId="0" applyFont="1" applyFill="1" applyBorder="1" applyAlignment="1">
      <alignment horizontal="center"/>
    </xf>
    <xf numFmtId="0" fontId="11" fillId="29" borderId="54" xfId="0" applyFont="1" applyFill="1" applyBorder="1" applyAlignment="1">
      <alignment horizontal="center"/>
    </xf>
    <xf numFmtId="0" fontId="11" fillId="30" borderId="54" xfId="0" applyFont="1" applyFill="1" applyBorder="1" applyAlignment="1">
      <alignment horizontal="center"/>
    </xf>
    <xf numFmtId="0" fontId="11" fillId="34" borderId="54" xfId="0" applyFont="1" applyFill="1" applyBorder="1" applyAlignment="1">
      <alignment horizontal="center"/>
    </xf>
    <xf numFmtId="0" fontId="2" fillId="0" borderId="49" xfId="0" applyFont="1" applyBorder="1"/>
    <xf numFmtId="0" fontId="1" fillId="2" borderId="50" xfId="0" applyFont="1" applyFill="1" applyBorder="1" applyAlignment="1">
      <alignment horizontal="left"/>
    </xf>
    <xf numFmtId="0" fontId="1" fillId="2" borderId="20" xfId="0" applyFont="1" applyFill="1" applyBorder="1" applyAlignment="1">
      <alignment horizontal="left"/>
    </xf>
    <xf numFmtId="0" fontId="2" fillId="0" borderId="21" xfId="0" applyFont="1" applyBorder="1"/>
    <xf numFmtId="0" fontId="2" fillId="0" borderId="22" xfId="0" applyFont="1" applyBorder="1"/>
    <xf numFmtId="0" fontId="1" fillId="2" borderId="48" xfId="0" applyFont="1" applyFill="1" applyBorder="1" applyAlignment="1">
      <alignment horizontal="center"/>
    </xf>
    <xf numFmtId="0" fontId="2" fillId="0" borderId="4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345"/>
  <sheetViews>
    <sheetView zoomScale="90" zoomScaleNormal="90" workbookViewId="0">
      <pane xSplit="3" ySplit="2" topLeftCell="CH36" activePane="bottomRight" state="frozen"/>
      <selection pane="topRight" activeCell="D1" sqref="D1"/>
      <selection pane="bottomLeft" activeCell="A3" sqref="A3"/>
      <selection pane="bottomRight" sqref="A1:XFD1048576"/>
    </sheetView>
  </sheetViews>
  <sheetFormatPr defaultColWidth="14.42578125" defaultRowHeight="15" customHeight="1"/>
  <cols>
    <col min="1" max="1" width="10.28515625" customWidth="1"/>
    <col min="2" max="2" width="30.5703125" customWidth="1"/>
    <col min="3" max="3" width="11.28515625" customWidth="1"/>
    <col min="4" max="4" width="21.140625" customWidth="1"/>
    <col min="5" max="5" width="23.140625" customWidth="1"/>
    <col min="6" max="6" width="6.7109375" customWidth="1"/>
    <col min="7" max="7" width="32.5703125" customWidth="1"/>
    <col min="8" max="8" width="10.140625" customWidth="1"/>
    <col min="9" max="9" width="11.5703125" customWidth="1"/>
    <col min="10" max="10" width="48.28515625" customWidth="1"/>
    <col min="11" max="11" width="13.140625" customWidth="1"/>
    <col min="12" max="12" width="8.5703125" customWidth="1"/>
    <col min="13" max="21" width="32.140625" customWidth="1"/>
    <col min="22" max="22" width="27.28515625" customWidth="1"/>
    <col min="23" max="24" width="41.42578125" customWidth="1"/>
    <col min="25" max="25" width="12" customWidth="1"/>
    <col min="26" max="26" width="20.140625" customWidth="1"/>
    <col min="27" max="27" width="12.42578125" customWidth="1"/>
    <col min="28" max="28" width="12.85546875" customWidth="1"/>
    <col min="29" max="29" width="11.28515625" customWidth="1"/>
    <col min="30" max="30" width="10.5703125" customWidth="1"/>
    <col min="31" max="31" width="8.42578125" customWidth="1"/>
    <col min="32" max="32" width="19.85546875" customWidth="1"/>
    <col min="33" max="33" width="24.42578125" customWidth="1"/>
    <col min="34" max="34" width="43.42578125" customWidth="1"/>
    <col min="35" max="35" width="15" customWidth="1"/>
    <col min="36" max="36" width="24.5703125" customWidth="1"/>
    <col min="37" max="37" width="28.7109375" customWidth="1"/>
    <col min="38" max="38" width="35.42578125" customWidth="1"/>
    <col min="39" max="39" width="30" customWidth="1"/>
    <col min="40" max="40" width="32.42578125" customWidth="1"/>
    <col min="42" max="43" width="43.7109375" customWidth="1"/>
    <col min="44" max="44" width="31.28515625" customWidth="1"/>
    <col min="45" max="45" width="38.5703125" customWidth="1"/>
    <col min="46" max="46" width="31.42578125" customWidth="1"/>
    <col min="47" max="47" width="32" customWidth="1"/>
    <col min="48" max="48" width="27.140625" customWidth="1"/>
    <col min="49" max="49" width="28.85546875" customWidth="1"/>
    <col min="50" max="50" width="36.42578125" customWidth="1"/>
    <col min="51" max="51" width="11.5703125" customWidth="1"/>
    <col min="52" max="52" width="15.42578125" customWidth="1"/>
    <col min="53" max="55" width="24.85546875" customWidth="1"/>
    <col min="56" max="56" width="9.140625" customWidth="1"/>
    <col min="57" max="57" width="12.85546875" customWidth="1"/>
    <col min="58" max="58" width="11.42578125" customWidth="1"/>
    <col min="59" max="59" width="13.7109375" customWidth="1"/>
    <col min="60" max="60" width="14.140625" customWidth="1"/>
    <col min="61" max="61" width="126.5703125" hidden="1" customWidth="1"/>
    <col min="62" max="62" width="39.42578125" customWidth="1"/>
    <col min="63" max="63" width="21.42578125" customWidth="1"/>
    <col min="64" max="64" width="25.140625" customWidth="1"/>
    <col min="65" max="65" width="55" customWidth="1"/>
    <col min="66" max="66" width="24.85546875" customWidth="1"/>
    <col min="67" max="67" width="35.85546875" customWidth="1"/>
    <col min="68" max="68" width="11.140625" customWidth="1"/>
    <col min="89" max="89" width="17.5703125" style="479" customWidth="1"/>
  </cols>
  <sheetData>
    <row r="1" spans="1:114" ht="14.25" customHeight="1">
      <c r="A1" s="1"/>
      <c r="B1" s="563" t="s">
        <v>0</v>
      </c>
      <c r="C1" s="564"/>
      <c r="D1" s="564"/>
      <c r="E1" s="564"/>
      <c r="F1" s="565"/>
      <c r="G1" s="2" t="s">
        <v>1</v>
      </c>
      <c r="H1" s="566"/>
      <c r="I1" s="567"/>
      <c r="J1" s="3" t="s">
        <v>2</v>
      </c>
      <c r="K1" s="4"/>
      <c r="L1" s="4"/>
      <c r="M1" s="4"/>
      <c r="N1" s="4"/>
      <c r="O1" s="4"/>
      <c r="P1" s="4"/>
      <c r="Q1" s="4"/>
      <c r="R1" s="4"/>
      <c r="S1" s="4"/>
      <c r="T1" s="4"/>
      <c r="U1" s="4"/>
      <c r="V1" s="4"/>
      <c r="W1" s="4"/>
      <c r="X1" s="4"/>
      <c r="Y1" s="4"/>
      <c r="Z1" s="4"/>
      <c r="AA1" s="4"/>
      <c r="AB1" s="4"/>
      <c r="AC1" s="568" t="s">
        <v>3</v>
      </c>
      <c r="AD1" s="564"/>
      <c r="AE1" s="569"/>
      <c r="AF1" s="563" t="s">
        <v>4</v>
      </c>
      <c r="AG1" s="564"/>
      <c r="AH1" s="564"/>
      <c r="AI1" s="564"/>
      <c r="AJ1" s="564"/>
      <c r="AK1" s="564"/>
      <c r="AL1" s="564"/>
      <c r="AM1" s="569"/>
      <c r="AN1" s="570" t="s">
        <v>5</v>
      </c>
      <c r="AO1" s="571"/>
      <c r="AP1" s="571"/>
      <c r="AQ1" s="571"/>
      <c r="AR1" s="572"/>
      <c r="AS1" s="5"/>
      <c r="AT1" s="573" t="s">
        <v>6</v>
      </c>
      <c r="AU1" s="571"/>
      <c r="AV1" s="571"/>
      <c r="AW1" s="571"/>
      <c r="AX1" s="572"/>
      <c r="AY1" s="574" t="s">
        <v>7</v>
      </c>
      <c r="AZ1" s="564"/>
      <c r="BA1" s="564"/>
      <c r="BB1" s="564"/>
      <c r="BC1" s="564"/>
      <c r="BD1" s="564"/>
      <c r="BE1" s="564"/>
      <c r="BF1" s="564"/>
      <c r="BG1" s="564"/>
      <c r="BH1" s="569"/>
      <c r="BI1" s="6"/>
      <c r="BJ1" s="560"/>
      <c r="BK1" s="561"/>
      <c r="BL1" s="561"/>
      <c r="BM1" s="561"/>
      <c r="BN1" s="561"/>
      <c r="BO1" s="561"/>
      <c r="BP1" s="562"/>
      <c r="BR1" s="557" t="s">
        <v>8</v>
      </c>
      <c r="BS1" s="558"/>
      <c r="BT1" s="558"/>
      <c r="BU1" s="558"/>
      <c r="BV1" s="558"/>
      <c r="BW1" s="558"/>
      <c r="BX1" s="558"/>
      <c r="BY1" s="558"/>
      <c r="BZ1" s="558"/>
      <c r="CA1" s="558"/>
      <c r="CB1" s="558"/>
      <c r="CC1" s="558"/>
      <c r="CD1" s="558"/>
      <c r="CE1" s="558"/>
      <c r="CF1" s="558"/>
      <c r="CG1" s="558"/>
      <c r="CH1" s="558"/>
      <c r="CI1" s="558"/>
      <c r="CJ1" s="558"/>
      <c r="CK1" s="558"/>
      <c r="CL1" s="558"/>
      <c r="CM1" s="558"/>
      <c r="CN1" s="558"/>
      <c r="CO1" s="558"/>
      <c r="CP1" s="558"/>
      <c r="CQ1" s="558"/>
      <c r="CR1" s="558"/>
      <c r="CS1" s="558"/>
      <c r="CT1" s="558"/>
      <c r="CU1" s="558"/>
      <c r="CV1" s="558"/>
      <c r="CW1" s="558"/>
      <c r="CX1" s="559"/>
      <c r="CY1" s="310"/>
      <c r="CZ1" s="310"/>
      <c r="DA1" s="310"/>
      <c r="DB1" s="310"/>
      <c r="DC1" s="310"/>
      <c r="DD1" s="310"/>
      <c r="DE1" s="310"/>
      <c r="DF1" s="310"/>
      <c r="DG1" s="310"/>
      <c r="DH1" s="310"/>
      <c r="DI1" s="310"/>
      <c r="DJ1" s="310"/>
    </row>
    <row r="2" spans="1:114" ht="18" customHeight="1">
      <c r="A2" s="8" t="s">
        <v>9</v>
      </c>
      <c r="B2" s="9" t="s">
        <v>10</v>
      </c>
      <c r="C2" s="10" t="s">
        <v>11</v>
      </c>
      <c r="D2" s="10" t="s">
        <v>12</v>
      </c>
      <c r="E2" s="11" t="s">
        <v>13</v>
      </c>
      <c r="F2" s="10" t="s">
        <v>14</v>
      </c>
      <c r="G2" s="12" t="s">
        <v>15</v>
      </c>
      <c r="H2" s="13" t="s">
        <v>16</v>
      </c>
      <c r="I2" s="14" t="s">
        <v>17</v>
      </c>
      <c r="J2" s="15" t="s">
        <v>18</v>
      </c>
      <c r="K2" s="16" t="s">
        <v>19</v>
      </c>
      <c r="L2" s="16" t="s">
        <v>20</v>
      </c>
      <c r="M2" s="16" t="s">
        <v>21</v>
      </c>
      <c r="N2" s="16" t="s">
        <v>22</v>
      </c>
      <c r="O2" s="16" t="s">
        <v>23</v>
      </c>
      <c r="P2" s="16" t="s">
        <v>24</v>
      </c>
      <c r="Q2" s="16" t="s">
        <v>25</v>
      </c>
      <c r="R2" s="16" t="s">
        <v>26</v>
      </c>
      <c r="S2" s="16" t="s">
        <v>27</v>
      </c>
      <c r="T2" s="16" t="s">
        <v>28</v>
      </c>
      <c r="U2" s="16" t="s">
        <v>29</v>
      </c>
      <c r="V2" s="15" t="s">
        <v>30</v>
      </c>
      <c r="W2" s="15" t="s">
        <v>31</v>
      </c>
      <c r="X2" s="16" t="s">
        <v>32</v>
      </c>
      <c r="Y2" s="16" t="s">
        <v>33</v>
      </c>
      <c r="Z2" s="16" t="s">
        <v>34</v>
      </c>
      <c r="AA2" s="17" t="s">
        <v>35</v>
      </c>
      <c r="AB2" s="18" t="s">
        <v>36</v>
      </c>
      <c r="AC2" s="19" t="s">
        <v>37</v>
      </c>
      <c r="AD2" s="10" t="s">
        <v>38</v>
      </c>
      <c r="AE2" s="20" t="s">
        <v>39</v>
      </c>
      <c r="AF2" s="21" t="s">
        <v>40</v>
      </c>
      <c r="AG2" s="8" t="s">
        <v>41</v>
      </c>
      <c r="AH2" s="10" t="s">
        <v>42</v>
      </c>
      <c r="AI2" s="22" t="s">
        <v>43</v>
      </c>
      <c r="AJ2" s="19" t="s">
        <v>44</v>
      </c>
      <c r="AK2" s="23" t="s">
        <v>45</v>
      </c>
      <c r="AL2" s="24" t="s">
        <v>46</v>
      </c>
      <c r="AM2" s="22" t="s">
        <v>47</v>
      </c>
      <c r="AN2" s="25" t="s">
        <v>48</v>
      </c>
      <c r="AO2" s="23" t="s">
        <v>49</v>
      </c>
      <c r="AP2" s="26" t="s">
        <v>50</v>
      </c>
      <c r="AQ2" s="27" t="s">
        <v>51</v>
      </c>
      <c r="AR2" s="28" t="s">
        <v>52</v>
      </c>
      <c r="AS2" s="8" t="s">
        <v>53</v>
      </c>
      <c r="AT2" s="27" t="s">
        <v>54</v>
      </c>
      <c r="AU2" s="27" t="s">
        <v>55</v>
      </c>
      <c r="AV2" s="27" t="s">
        <v>56</v>
      </c>
      <c r="AW2" s="27" t="s">
        <v>57</v>
      </c>
      <c r="AX2" s="22" t="s">
        <v>58</v>
      </c>
      <c r="AY2" s="29" t="s">
        <v>59</v>
      </c>
      <c r="AZ2" s="30" t="s">
        <v>60</v>
      </c>
      <c r="BA2" s="28" t="s">
        <v>61</v>
      </c>
      <c r="BB2" s="28" t="s">
        <v>62</v>
      </c>
      <c r="BC2" s="31" t="s">
        <v>63</v>
      </c>
      <c r="BD2" s="32" t="s">
        <v>64</v>
      </c>
      <c r="BE2" s="33" t="s">
        <v>65</v>
      </c>
      <c r="BF2" s="28" t="s">
        <v>66</v>
      </c>
      <c r="BG2" s="28" t="s">
        <v>67</v>
      </c>
      <c r="BH2" s="34" t="s">
        <v>68</v>
      </c>
      <c r="BI2" s="14" t="s">
        <v>69</v>
      </c>
      <c r="BJ2" s="22" t="s">
        <v>70</v>
      </c>
      <c r="BK2" s="22" t="s">
        <v>71</v>
      </c>
      <c r="BL2" s="22" t="s">
        <v>72</v>
      </c>
      <c r="BM2" s="22" t="s">
        <v>73</v>
      </c>
      <c r="BN2" s="35" t="s">
        <v>74</v>
      </c>
      <c r="BO2" s="22" t="s">
        <v>75</v>
      </c>
      <c r="BP2" s="36" t="s">
        <v>76</v>
      </c>
      <c r="BR2" s="311" t="s">
        <v>77</v>
      </c>
      <c r="BS2" s="311" t="s">
        <v>78</v>
      </c>
      <c r="BT2" s="311" t="s">
        <v>79</v>
      </c>
      <c r="BU2" s="311" t="s">
        <v>80</v>
      </c>
      <c r="BV2" s="311" t="s">
        <v>81</v>
      </c>
      <c r="BW2" s="311" t="s">
        <v>82</v>
      </c>
      <c r="BX2" s="311" t="s">
        <v>83</v>
      </c>
      <c r="BY2" s="311" t="s">
        <v>84</v>
      </c>
      <c r="BZ2" s="311" t="s">
        <v>85</v>
      </c>
      <c r="CA2" s="311" t="s">
        <v>86</v>
      </c>
      <c r="CB2" s="311" t="s">
        <v>87</v>
      </c>
      <c r="CC2" s="311" t="s">
        <v>88</v>
      </c>
      <c r="CD2" s="311" t="s">
        <v>89</v>
      </c>
      <c r="CE2" s="311" t="s">
        <v>90</v>
      </c>
      <c r="CF2" s="311" t="s">
        <v>91</v>
      </c>
      <c r="CG2" s="311" t="s">
        <v>92</v>
      </c>
      <c r="CH2" s="311" t="s">
        <v>93</v>
      </c>
      <c r="CI2" s="311" t="s">
        <v>94</v>
      </c>
      <c r="CJ2" s="312" t="s">
        <v>95</v>
      </c>
      <c r="CK2" s="312" t="s">
        <v>2153</v>
      </c>
      <c r="CL2" s="313" t="s">
        <v>96</v>
      </c>
      <c r="CM2" s="311" t="s">
        <v>97</v>
      </c>
      <c r="CN2" s="311" t="s">
        <v>98</v>
      </c>
      <c r="CO2" s="311" t="s">
        <v>99</v>
      </c>
      <c r="CP2" s="311" t="s">
        <v>100</v>
      </c>
      <c r="CQ2" s="311" t="s">
        <v>101</v>
      </c>
      <c r="CR2" s="311" t="s">
        <v>102</v>
      </c>
      <c r="CS2" s="311" t="s">
        <v>103</v>
      </c>
      <c r="CT2" s="311" t="s">
        <v>104</v>
      </c>
      <c r="CU2" s="311" t="s">
        <v>105</v>
      </c>
      <c r="CV2" s="311" t="s">
        <v>106</v>
      </c>
      <c r="CW2" s="311" t="s">
        <v>107</v>
      </c>
      <c r="CX2" s="311" t="s">
        <v>108</v>
      </c>
      <c r="CY2" s="311" t="s">
        <v>109</v>
      </c>
      <c r="CZ2" s="311" t="s">
        <v>110</v>
      </c>
      <c r="DA2" s="311" t="s">
        <v>111</v>
      </c>
      <c r="DB2" s="311" t="s">
        <v>112</v>
      </c>
      <c r="DC2" s="311" t="s">
        <v>113</v>
      </c>
      <c r="DD2" s="311" t="s">
        <v>114</v>
      </c>
      <c r="DE2" s="311" t="s">
        <v>115</v>
      </c>
      <c r="DF2" s="311" t="s">
        <v>116</v>
      </c>
      <c r="DG2" s="310"/>
      <c r="DH2" s="311" t="s">
        <v>80</v>
      </c>
      <c r="DI2" s="311" t="s">
        <v>103</v>
      </c>
      <c r="DJ2" s="311" t="s">
        <v>107</v>
      </c>
    </row>
    <row r="3" spans="1:114" ht="15.75">
      <c r="A3" s="41">
        <v>1</v>
      </c>
      <c r="B3" s="42" t="s">
        <v>117</v>
      </c>
      <c r="C3" s="42">
        <v>2570687</v>
      </c>
      <c r="D3" s="245">
        <v>2</v>
      </c>
      <c r="E3" s="43">
        <v>19615</v>
      </c>
      <c r="F3" s="44">
        <f t="shared" ref="F3:F36" si="0">INT((AF3-E3)/365.25)</f>
        <v>66</v>
      </c>
      <c r="G3" s="45">
        <v>1</v>
      </c>
      <c r="H3" s="46">
        <v>35.700000000000003</v>
      </c>
      <c r="I3" s="47">
        <v>98</v>
      </c>
      <c r="J3" s="48">
        <v>0</v>
      </c>
      <c r="K3" s="49">
        <v>0</v>
      </c>
      <c r="L3" s="49">
        <v>0</v>
      </c>
      <c r="M3" s="49">
        <v>0</v>
      </c>
      <c r="N3" s="48">
        <v>0</v>
      </c>
      <c r="O3" s="48">
        <v>0</v>
      </c>
      <c r="P3" s="48">
        <v>0</v>
      </c>
      <c r="Q3" s="48">
        <v>0</v>
      </c>
      <c r="R3" s="48">
        <v>0</v>
      </c>
      <c r="S3" s="48">
        <v>1</v>
      </c>
      <c r="T3" s="48">
        <v>0</v>
      </c>
      <c r="U3" s="48">
        <v>1</v>
      </c>
      <c r="V3" s="48">
        <v>0</v>
      </c>
      <c r="W3" s="48">
        <v>0</v>
      </c>
      <c r="X3" s="50">
        <v>1</v>
      </c>
      <c r="Y3" s="49">
        <v>0</v>
      </c>
      <c r="Z3" s="51">
        <v>1</v>
      </c>
      <c r="AA3" s="52">
        <v>0</v>
      </c>
      <c r="AB3" s="49">
        <v>0</v>
      </c>
      <c r="AC3" s="53">
        <v>67.5</v>
      </c>
      <c r="AD3" s="54">
        <v>1.66</v>
      </c>
      <c r="AE3" s="55">
        <f t="shared" ref="AE3:AE40" si="1">AC3/AD3^2</f>
        <v>24.495572652054001</v>
      </c>
      <c r="AF3" s="56">
        <v>44006</v>
      </c>
      <c r="AG3" s="57">
        <v>0</v>
      </c>
      <c r="AH3" s="57">
        <v>0</v>
      </c>
      <c r="AI3" s="58">
        <v>0</v>
      </c>
      <c r="AJ3" s="59">
        <v>0</v>
      </c>
      <c r="AK3" s="59">
        <v>0</v>
      </c>
      <c r="AL3" s="60">
        <v>44009</v>
      </c>
      <c r="AM3" s="58">
        <f t="shared" ref="AM3:AM217" si="2">AL3-AF3</f>
        <v>3</v>
      </c>
      <c r="AN3" s="61">
        <v>1</v>
      </c>
      <c r="AO3" s="61"/>
      <c r="AP3" s="62"/>
      <c r="AQ3" s="63">
        <v>1</v>
      </c>
      <c r="AR3" s="64">
        <v>1</v>
      </c>
      <c r="AS3" s="65">
        <v>1</v>
      </c>
      <c r="AT3" s="64">
        <v>0</v>
      </c>
      <c r="AU3" s="64">
        <v>0</v>
      </c>
      <c r="AV3" s="64">
        <v>1</v>
      </c>
      <c r="AW3" s="63">
        <v>0</v>
      </c>
      <c r="AX3" s="64"/>
      <c r="AY3" s="66">
        <v>44004</v>
      </c>
      <c r="AZ3" s="51">
        <v>0.84</v>
      </c>
      <c r="BA3" s="51">
        <v>1213</v>
      </c>
      <c r="BB3" s="51">
        <v>24.4</v>
      </c>
      <c r="BC3" s="67">
        <v>4.0000000000000001E-3</v>
      </c>
      <c r="BD3" s="51">
        <v>9.6</v>
      </c>
      <c r="BE3" s="51">
        <v>7180</v>
      </c>
      <c r="BF3" s="51">
        <v>66</v>
      </c>
      <c r="BG3" s="51">
        <v>16</v>
      </c>
      <c r="BH3" s="68">
        <v>395</v>
      </c>
      <c r="BI3" s="69"/>
      <c r="BJ3" s="64">
        <v>0</v>
      </c>
      <c r="BK3" s="64">
        <v>0</v>
      </c>
      <c r="BL3" s="64">
        <v>0</v>
      </c>
      <c r="BM3" s="64">
        <v>0</v>
      </c>
      <c r="BN3" s="70">
        <v>0</v>
      </c>
      <c r="BO3" s="64">
        <v>0</v>
      </c>
      <c r="BP3" s="71"/>
      <c r="BR3" s="314"/>
      <c r="BS3" s="315"/>
      <c r="BT3" s="315"/>
      <c r="BU3" s="315"/>
      <c r="BV3" s="315"/>
      <c r="BW3" s="315"/>
      <c r="BX3" s="315"/>
      <c r="BY3" s="315"/>
      <c r="BZ3" s="315"/>
      <c r="CA3" s="315"/>
      <c r="CB3" s="315"/>
      <c r="CC3" s="315"/>
      <c r="CD3" s="315"/>
      <c r="CE3" s="315"/>
      <c r="CF3" s="315"/>
      <c r="CG3" s="315"/>
      <c r="CH3" s="315"/>
      <c r="CI3" s="315"/>
      <c r="CJ3" s="315"/>
      <c r="CK3" s="320"/>
      <c r="CL3" s="316">
        <v>6.81</v>
      </c>
      <c r="CM3" s="316">
        <v>6.83</v>
      </c>
      <c r="CN3" s="316">
        <v>6.79</v>
      </c>
      <c r="CO3" s="316">
        <f>AVERAGE(CL3:CN3)</f>
        <v>6.81</v>
      </c>
      <c r="CP3" s="315">
        <v>0.79400000000000004</v>
      </c>
      <c r="CQ3" s="316">
        <v>0.82799999999999996</v>
      </c>
      <c r="CR3" s="316">
        <v>0.83499999999999996</v>
      </c>
      <c r="CS3" s="316">
        <f>AVERAGE(CP3:CR3)</f>
        <v>0.81899999999999995</v>
      </c>
      <c r="CT3" s="316">
        <v>0.96799999999999997</v>
      </c>
      <c r="CU3" s="316">
        <v>1.0289999999999999</v>
      </c>
      <c r="CV3" s="316">
        <v>0.96699999999999997</v>
      </c>
      <c r="CW3" s="316">
        <f>AVERAGE(CT3:CV3)</f>
        <v>0.98799999999999999</v>
      </c>
      <c r="CX3" s="317">
        <v>3.4722222222222222E-5</v>
      </c>
      <c r="CY3" s="318">
        <v>1.5046296296296297E-4</v>
      </c>
      <c r="CZ3" s="318" t="s">
        <v>118</v>
      </c>
      <c r="DA3" s="319"/>
      <c r="DB3" s="319"/>
      <c r="DC3" s="319"/>
      <c r="DD3" s="319"/>
      <c r="DE3" s="319"/>
      <c r="DF3" s="319"/>
      <c r="DG3" s="310"/>
      <c r="DH3" s="315"/>
      <c r="DI3" s="320">
        <v>0.81899999999999995</v>
      </c>
      <c r="DJ3" s="320">
        <v>0.98799999999999999</v>
      </c>
    </row>
    <row r="4" spans="1:114" ht="14.25" customHeight="1">
      <c r="A4" s="76">
        <v>2</v>
      </c>
      <c r="B4" s="46" t="s">
        <v>119</v>
      </c>
      <c r="C4" s="46" t="s">
        <v>120</v>
      </c>
      <c r="D4" s="46">
        <v>2</v>
      </c>
      <c r="E4" s="77">
        <v>19649</v>
      </c>
      <c r="F4" s="44">
        <f t="shared" si="0"/>
        <v>66</v>
      </c>
      <c r="G4" s="78">
        <v>1</v>
      </c>
      <c r="H4" s="46">
        <v>35.9</v>
      </c>
      <c r="I4" s="79">
        <v>96</v>
      </c>
      <c r="J4" s="49">
        <v>0</v>
      </c>
      <c r="K4" s="49">
        <v>0</v>
      </c>
      <c r="L4" s="49">
        <v>0</v>
      </c>
      <c r="M4" s="49">
        <v>0</v>
      </c>
      <c r="N4" s="49">
        <v>0</v>
      </c>
      <c r="O4" s="49">
        <v>0</v>
      </c>
      <c r="P4" s="49">
        <v>0</v>
      </c>
      <c r="Q4" s="49">
        <v>0</v>
      </c>
      <c r="R4" s="49">
        <v>1</v>
      </c>
      <c r="S4" s="49">
        <v>0</v>
      </c>
      <c r="T4" s="49">
        <v>0</v>
      </c>
      <c r="U4" s="49">
        <v>1</v>
      </c>
      <c r="V4" s="49">
        <v>0</v>
      </c>
      <c r="W4" s="49">
        <v>0</v>
      </c>
      <c r="X4" s="49">
        <v>1</v>
      </c>
      <c r="Y4" s="49">
        <v>0</v>
      </c>
      <c r="Z4" s="49">
        <v>0</v>
      </c>
      <c r="AA4" s="80">
        <v>0</v>
      </c>
      <c r="AB4" s="49">
        <v>0</v>
      </c>
      <c r="AC4" s="81">
        <v>68</v>
      </c>
      <c r="AD4" s="82">
        <v>1.53</v>
      </c>
      <c r="AE4" s="83">
        <f t="shared" si="1"/>
        <v>29.048656499636891</v>
      </c>
      <c r="AF4" s="56">
        <v>44005</v>
      </c>
      <c r="AG4" s="58">
        <v>0</v>
      </c>
      <c r="AH4" s="58">
        <v>0</v>
      </c>
      <c r="AI4" s="58">
        <v>0</v>
      </c>
      <c r="AJ4" s="84">
        <v>0</v>
      </c>
      <c r="AK4" s="84">
        <v>0</v>
      </c>
      <c r="AL4" s="60">
        <v>44011</v>
      </c>
      <c r="AM4" s="58">
        <f t="shared" si="2"/>
        <v>6</v>
      </c>
      <c r="AN4" s="61">
        <v>1</v>
      </c>
      <c r="AO4" s="61"/>
      <c r="AP4" s="62"/>
      <c r="AQ4" s="63">
        <v>1</v>
      </c>
      <c r="AR4" s="51">
        <v>1</v>
      </c>
      <c r="AS4" s="63">
        <v>0</v>
      </c>
      <c r="AT4" s="64">
        <v>1</v>
      </c>
      <c r="AU4" s="64">
        <v>1</v>
      </c>
      <c r="AV4" s="64">
        <v>1</v>
      </c>
      <c r="AW4" s="63">
        <v>1</v>
      </c>
      <c r="AX4" s="64"/>
      <c r="AY4" s="66">
        <v>44005</v>
      </c>
      <c r="AZ4" s="46">
        <v>0.85</v>
      </c>
      <c r="BA4" s="46">
        <v>1221</v>
      </c>
      <c r="BB4" s="46">
        <v>103.7</v>
      </c>
      <c r="BC4" s="67">
        <v>1.7000000000000001E-2</v>
      </c>
      <c r="BD4" s="46">
        <v>11.5</v>
      </c>
      <c r="BE4" s="46">
        <v>6.14</v>
      </c>
      <c r="BF4" s="46">
        <v>66.8</v>
      </c>
      <c r="BG4" s="46">
        <v>18.2</v>
      </c>
      <c r="BH4" s="85">
        <v>300</v>
      </c>
      <c r="BI4" s="86"/>
      <c r="BJ4" s="64">
        <v>0</v>
      </c>
      <c r="BK4" s="64">
        <v>0</v>
      </c>
      <c r="BL4" s="64">
        <v>0</v>
      </c>
      <c r="BM4" s="64">
        <v>0</v>
      </c>
      <c r="BN4" s="70">
        <v>0</v>
      </c>
      <c r="BO4" s="64">
        <v>0</v>
      </c>
      <c r="BP4" s="71"/>
      <c r="BR4" s="321">
        <v>4.3716166666666663</v>
      </c>
      <c r="BS4" s="316">
        <v>4.5590000000000002</v>
      </c>
      <c r="BT4" s="316">
        <v>0.1873833333333339</v>
      </c>
      <c r="BU4" s="316">
        <v>4.2863624059749199</v>
      </c>
      <c r="BV4" s="316">
        <v>153</v>
      </c>
      <c r="BW4" s="316">
        <v>17279</v>
      </c>
      <c r="BX4" s="316">
        <v>16776</v>
      </c>
      <c r="BY4" s="316">
        <v>880.83689966714212</v>
      </c>
      <c r="BZ4" s="316">
        <v>2.555056274424726E-4</v>
      </c>
      <c r="CA4" s="316">
        <v>3.2403333333333335</v>
      </c>
      <c r="CB4" s="316">
        <v>10.181166666666664</v>
      </c>
      <c r="CC4" s="316">
        <v>-6.9408333333333365</v>
      </c>
      <c r="CD4" s="316">
        <v>29.128043208538006</v>
      </c>
      <c r="CE4" s="316">
        <v>91.645623208017525</v>
      </c>
      <c r="CF4" s="316">
        <v>-62.517579999479494</v>
      </c>
      <c r="CG4" s="316">
        <v>59.366795852862516</v>
      </c>
      <c r="CH4" s="316">
        <v>186.39714380115274</v>
      </c>
      <c r="CI4" s="316">
        <v>-127.03034794829023</v>
      </c>
      <c r="CJ4" s="316">
        <v>0.40529421091701662</v>
      </c>
      <c r="CK4" s="320">
        <v>2872.8</v>
      </c>
      <c r="CL4" s="316">
        <v>6.96</v>
      </c>
      <c r="CM4" s="316">
        <v>6.89</v>
      </c>
      <c r="CN4" s="316">
        <v>6.85</v>
      </c>
      <c r="CO4" s="316">
        <f t="shared" ref="CO4:CO67" si="3">AVERAGE(CL4:CN4)</f>
        <v>6.8999999999999995</v>
      </c>
      <c r="CP4" s="315">
        <v>0.78500000000000003</v>
      </c>
      <c r="CQ4" s="316">
        <v>0.75600000000000001</v>
      </c>
      <c r="CR4" s="316">
        <v>0.77800000000000002</v>
      </c>
      <c r="CS4" s="316">
        <f t="shared" ref="CS4:CS67" si="4">AVERAGE(CP4:CR4)</f>
        <v>0.77300000000000002</v>
      </c>
      <c r="CT4" s="316">
        <v>0.90900000000000003</v>
      </c>
      <c r="CU4" s="316">
        <v>0.90800000000000003</v>
      </c>
      <c r="CV4" s="316">
        <v>0.90900000000000003</v>
      </c>
      <c r="CW4" s="316">
        <f t="shared" ref="CW4:CW67" si="5">AVERAGE(CT4:CV4)</f>
        <v>0.90866666666666662</v>
      </c>
      <c r="CX4" s="317">
        <v>1.0416666666666667E-4</v>
      </c>
      <c r="CY4" s="318">
        <v>2.3148148148148146E-4</v>
      </c>
      <c r="CZ4" s="318">
        <v>3.0092592592592595E-4</v>
      </c>
      <c r="DA4" s="319"/>
      <c r="DB4" s="319"/>
      <c r="DC4" s="319"/>
      <c r="DD4" s="319"/>
      <c r="DE4" s="319"/>
      <c r="DF4" s="319"/>
      <c r="DG4" s="310"/>
      <c r="DH4" s="316">
        <v>4.2863624059749199</v>
      </c>
      <c r="DI4" s="320">
        <v>0.77300000000000002</v>
      </c>
      <c r="DJ4" s="320">
        <v>0.90866666666666662</v>
      </c>
    </row>
    <row r="5" spans="1:114" ht="14.25" customHeight="1">
      <c r="A5" s="76">
        <v>3</v>
      </c>
      <c r="B5" s="46" t="s">
        <v>121</v>
      </c>
      <c r="C5" s="46" t="s">
        <v>122</v>
      </c>
      <c r="D5" s="46">
        <v>1</v>
      </c>
      <c r="E5" s="77">
        <v>28928</v>
      </c>
      <c r="F5" s="44">
        <f t="shared" si="0"/>
        <v>41</v>
      </c>
      <c r="G5" s="78">
        <v>2</v>
      </c>
      <c r="H5" s="46">
        <v>36</v>
      </c>
      <c r="I5" s="79">
        <v>93</v>
      </c>
      <c r="J5" s="49">
        <v>0</v>
      </c>
      <c r="K5" s="49">
        <v>0</v>
      </c>
      <c r="L5" s="49">
        <v>0</v>
      </c>
      <c r="M5" s="49">
        <v>0</v>
      </c>
      <c r="N5" s="49">
        <v>0</v>
      </c>
      <c r="O5" s="49">
        <v>0</v>
      </c>
      <c r="P5" s="49">
        <v>0</v>
      </c>
      <c r="Q5" s="49">
        <v>0</v>
      </c>
      <c r="R5" s="49">
        <v>0</v>
      </c>
      <c r="S5" s="49">
        <v>0</v>
      </c>
      <c r="T5" s="49">
        <v>0</v>
      </c>
      <c r="U5" s="49">
        <v>0</v>
      </c>
      <c r="V5" s="49">
        <v>0</v>
      </c>
      <c r="W5" s="49">
        <v>0</v>
      </c>
      <c r="X5" s="49">
        <v>0</v>
      </c>
      <c r="Y5" s="49">
        <v>1</v>
      </c>
      <c r="Z5" s="49">
        <v>0</v>
      </c>
      <c r="AA5" s="80">
        <v>0</v>
      </c>
      <c r="AB5" s="49">
        <v>0</v>
      </c>
      <c r="AC5" s="81">
        <v>170</v>
      </c>
      <c r="AD5" s="82">
        <v>1.89</v>
      </c>
      <c r="AE5" s="83">
        <f t="shared" si="1"/>
        <v>47.591052882058179</v>
      </c>
      <c r="AF5" s="56">
        <v>44006</v>
      </c>
      <c r="AG5" s="58">
        <v>1</v>
      </c>
      <c r="AH5" s="58">
        <v>0</v>
      </c>
      <c r="AI5" s="51">
        <v>10</v>
      </c>
      <c r="AJ5" s="84">
        <v>0</v>
      </c>
      <c r="AK5" s="84">
        <v>1</v>
      </c>
      <c r="AL5" s="60">
        <v>44019</v>
      </c>
      <c r="AM5" s="58">
        <f t="shared" si="2"/>
        <v>13</v>
      </c>
      <c r="AN5" s="61">
        <v>1</v>
      </c>
      <c r="AO5" s="61"/>
      <c r="AP5" s="62"/>
      <c r="AQ5" s="63">
        <v>1</v>
      </c>
      <c r="AR5" s="64">
        <v>1</v>
      </c>
      <c r="AS5" s="63">
        <v>1</v>
      </c>
      <c r="AT5" s="64">
        <v>1</v>
      </c>
      <c r="AU5" s="64">
        <v>1</v>
      </c>
      <c r="AV5" s="64">
        <v>1</v>
      </c>
      <c r="AW5" s="63">
        <v>0</v>
      </c>
      <c r="AX5" s="51">
        <v>1</v>
      </c>
      <c r="AY5" s="66">
        <v>44006</v>
      </c>
      <c r="AZ5" s="46">
        <v>0.84</v>
      </c>
      <c r="BA5" s="46">
        <v>377</v>
      </c>
      <c r="BB5" s="46">
        <v>56.2</v>
      </c>
      <c r="BC5" s="67">
        <v>4.0000000000000001E-3</v>
      </c>
      <c r="BD5" s="46">
        <v>15</v>
      </c>
      <c r="BE5" s="46">
        <v>13.61</v>
      </c>
      <c r="BF5" s="46">
        <v>76</v>
      </c>
      <c r="BG5" s="88">
        <v>11</v>
      </c>
      <c r="BH5" s="46">
        <v>149</v>
      </c>
      <c r="BI5" s="86"/>
      <c r="BJ5" s="64">
        <v>0</v>
      </c>
      <c r="BK5" s="64">
        <v>0</v>
      </c>
      <c r="BL5" s="64">
        <v>0</v>
      </c>
      <c r="BM5" s="64">
        <v>0</v>
      </c>
      <c r="BN5" s="70">
        <v>0</v>
      </c>
      <c r="BO5" s="64">
        <v>0</v>
      </c>
      <c r="BP5" s="71"/>
      <c r="BR5" s="321">
        <v>5.6208983050847428</v>
      </c>
      <c r="BS5" s="316">
        <v>6.02</v>
      </c>
      <c r="BT5" s="316">
        <v>0.39910169491525682</v>
      </c>
      <c r="BU5" s="316">
        <v>7.1003187258204594</v>
      </c>
      <c r="BV5" s="316">
        <v>106</v>
      </c>
      <c r="BW5" s="316">
        <v>7535</v>
      </c>
      <c r="BX5" s="316">
        <v>5346</v>
      </c>
      <c r="BY5" s="316">
        <v>-5.73417980749538</v>
      </c>
      <c r="BZ5" s="316">
        <v>1.3281553920352525E-3</v>
      </c>
      <c r="CA5" s="316">
        <v>-3.5913333333333344</v>
      </c>
      <c r="CB5" s="316">
        <v>2.6913333333333331</v>
      </c>
      <c r="CC5" s="316">
        <v>-6.2826666666666604</v>
      </c>
      <c r="CD5" s="316">
        <v>-53.224369533325955</v>
      </c>
      <c r="CE5" s="316">
        <v>40.372199350532043</v>
      </c>
      <c r="CF5" s="316">
        <v>-93.596568883857941</v>
      </c>
      <c r="CG5" s="316">
        <v>-51.211048905067969</v>
      </c>
      <c r="CH5" s="316">
        <v>38.447983642392231</v>
      </c>
      <c r="CI5" s="316">
        <v>-89.6590325474602</v>
      </c>
      <c r="CJ5" s="316">
        <v>0.69987605061839109</v>
      </c>
      <c r="CK5" s="320">
        <v>232.7</v>
      </c>
      <c r="CL5" s="316">
        <v>7.76</v>
      </c>
      <c r="CM5" s="316">
        <v>7.7</v>
      </c>
      <c r="CN5" s="316">
        <v>7.51</v>
      </c>
      <c r="CO5" s="316">
        <f t="shared" si="3"/>
        <v>7.6566666666666663</v>
      </c>
      <c r="CP5" s="315">
        <v>0.52500000000000002</v>
      </c>
      <c r="CQ5" s="316">
        <v>0.747</v>
      </c>
      <c r="CR5" s="316">
        <v>0.66</v>
      </c>
      <c r="CS5" s="316">
        <f t="shared" si="4"/>
        <v>0.64400000000000002</v>
      </c>
      <c r="CT5" s="316">
        <v>0.89800000000000002</v>
      </c>
      <c r="CU5" s="316">
        <v>0.89700000000000002</v>
      </c>
      <c r="CV5" s="316">
        <v>0.82699999999999996</v>
      </c>
      <c r="CW5" s="316">
        <f t="shared" si="5"/>
        <v>0.874</v>
      </c>
      <c r="CX5" s="317">
        <v>4.6296296296296294E-5</v>
      </c>
      <c r="CY5" s="318" t="s">
        <v>123</v>
      </c>
      <c r="CZ5" s="318" t="s">
        <v>124</v>
      </c>
      <c r="DA5" s="319"/>
      <c r="DB5" s="319"/>
      <c r="DC5" s="319" t="s">
        <v>125</v>
      </c>
      <c r="DD5" s="319" t="s">
        <v>126</v>
      </c>
      <c r="DE5" s="319" t="s">
        <v>127</v>
      </c>
      <c r="DF5" s="319" t="s">
        <v>128</v>
      </c>
      <c r="DG5" s="310"/>
      <c r="DH5" s="316">
        <v>7.1003187258204594</v>
      </c>
      <c r="DI5" s="320">
        <v>0.64400000000000002</v>
      </c>
      <c r="DJ5" s="320">
        <v>0.874</v>
      </c>
    </row>
    <row r="6" spans="1:114" ht="14.25" customHeight="1">
      <c r="A6" s="76">
        <v>4</v>
      </c>
      <c r="B6" s="46" t="s">
        <v>129</v>
      </c>
      <c r="C6" s="46" t="s">
        <v>130</v>
      </c>
      <c r="D6" s="46">
        <v>1</v>
      </c>
      <c r="E6" s="77">
        <v>15410</v>
      </c>
      <c r="F6" s="44">
        <f t="shared" si="0"/>
        <v>78</v>
      </c>
      <c r="G6" s="78">
        <v>1</v>
      </c>
      <c r="H6" s="46">
        <v>37.4</v>
      </c>
      <c r="I6" s="79">
        <v>94</v>
      </c>
      <c r="J6" s="49">
        <v>0</v>
      </c>
      <c r="K6" s="51">
        <v>0</v>
      </c>
      <c r="L6" s="49">
        <v>0</v>
      </c>
      <c r="M6" s="51">
        <v>1</v>
      </c>
      <c r="N6" s="51">
        <v>1</v>
      </c>
      <c r="O6" s="49">
        <v>0</v>
      </c>
      <c r="P6" s="49">
        <v>0</v>
      </c>
      <c r="Q6" s="49">
        <v>0</v>
      </c>
      <c r="R6" s="49">
        <v>0</v>
      </c>
      <c r="S6" s="49">
        <v>0</v>
      </c>
      <c r="T6" s="49">
        <v>0</v>
      </c>
      <c r="U6" s="49">
        <v>0</v>
      </c>
      <c r="V6" s="49">
        <v>0</v>
      </c>
      <c r="W6" s="49">
        <v>0</v>
      </c>
      <c r="X6" s="49">
        <v>1</v>
      </c>
      <c r="Y6" s="49">
        <v>0</v>
      </c>
      <c r="Z6" s="49">
        <v>1</v>
      </c>
      <c r="AA6" s="80">
        <v>0</v>
      </c>
      <c r="AB6" s="49">
        <v>0</v>
      </c>
      <c r="AC6" s="81">
        <v>87</v>
      </c>
      <c r="AD6" s="82">
        <v>1.76</v>
      </c>
      <c r="AE6" s="83">
        <f t="shared" si="1"/>
        <v>28.086260330578511</v>
      </c>
      <c r="AF6" s="56">
        <v>44007</v>
      </c>
      <c r="AG6" s="58">
        <v>1</v>
      </c>
      <c r="AH6" s="58">
        <v>0</v>
      </c>
      <c r="AI6" s="58">
        <v>0</v>
      </c>
      <c r="AJ6" s="84">
        <v>0</v>
      </c>
      <c r="AK6" s="84">
        <v>1</v>
      </c>
      <c r="AL6" s="60">
        <v>44015</v>
      </c>
      <c r="AM6" s="58">
        <f t="shared" si="2"/>
        <v>8</v>
      </c>
      <c r="AN6" s="61">
        <v>1</v>
      </c>
      <c r="AO6" s="61"/>
      <c r="AP6" s="89"/>
      <c r="AQ6" s="63">
        <v>1</v>
      </c>
      <c r="AR6" s="64">
        <v>1</v>
      </c>
      <c r="AS6" s="63">
        <v>1</v>
      </c>
      <c r="AT6" s="64">
        <v>1</v>
      </c>
      <c r="AU6" s="64">
        <v>1</v>
      </c>
      <c r="AV6" s="64">
        <v>1</v>
      </c>
      <c r="AW6" s="63">
        <v>0</v>
      </c>
      <c r="AX6" s="64"/>
      <c r="AY6" s="66">
        <v>44007</v>
      </c>
      <c r="AZ6" s="51">
        <v>2.87</v>
      </c>
      <c r="BA6" s="51">
        <v>1772</v>
      </c>
      <c r="BB6" s="46">
        <v>70.7</v>
      </c>
      <c r="BC6" s="67">
        <v>5.6000000000000001E-2</v>
      </c>
      <c r="BD6" s="46">
        <v>9.1</v>
      </c>
      <c r="BE6" s="51">
        <v>4.6500000000000004</v>
      </c>
      <c r="BF6" s="51">
        <v>54.9</v>
      </c>
      <c r="BG6" s="51">
        <v>38.9</v>
      </c>
      <c r="BH6" s="46">
        <v>259</v>
      </c>
      <c r="BI6" s="86"/>
      <c r="BJ6" s="90">
        <v>1</v>
      </c>
      <c r="BK6" s="90">
        <v>1</v>
      </c>
      <c r="BL6" s="90">
        <v>0</v>
      </c>
      <c r="BM6" s="90">
        <v>0</v>
      </c>
      <c r="BN6" s="91">
        <v>0</v>
      </c>
      <c r="BO6" s="90">
        <v>0</v>
      </c>
      <c r="BP6" s="92" t="s">
        <v>131</v>
      </c>
      <c r="BR6" s="321">
        <v>6.2771785714285704</v>
      </c>
      <c r="BS6" s="316">
        <v>6.7149999999999999</v>
      </c>
      <c r="BT6" s="316">
        <v>0.43782142857142947</v>
      </c>
      <c r="BU6" s="316">
        <v>6.974812387275918</v>
      </c>
      <c r="BV6" s="316">
        <v>177</v>
      </c>
      <c r="BW6" s="316">
        <v>8066</v>
      </c>
      <c r="BX6" s="316">
        <v>7919</v>
      </c>
      <c r="BY6" s="316">
        <v>100.14047135945063</v>
      </c>
      <c r="BZ6" s="316">
        <v>8.8076933795629728E-4</v>
      </c>
      <c r="CA6" s="316">
        <v>-3.4253333333333331</v>
      </c>
      <c r="CB6" s="316">
        <v>4.9461666666666657</v>
      </c>
      <c r="CC6" s="316">
        <v>-8.3715000000000028</v>
      </c>
      <c r="CD6" s="316">
        <v>-63.2769408409806</v>
      </c>
      <c r="CE6" s="316">
        <v>92.166337643006784</v>
      </c>
      <c r="CF6" s="316">
        <v>-155.44327848398743</v>
      </c>
      <c r="CG6" s="316">
        <v>-43.775521186362745</v>
      </c>
      <c r="CH6" s="316">
        <v>62.819050958297218</v>
      </c>
      <c r="CI6" s="316">
        <v>-106.59457214465999</v>
      </c>
      <c r="CJ6" s="316">
        <v>0.62919716957991978</v>
      </c>
      <c r="CK6" s="320">
        <v>494.1</v>
      </c>
      <c r="CL6" s="316">
        <v>8.23</v>
      </c>
      <c r="CM6" s="316">
        <v>8.2100000000000009</v>
      </c>
      <c r="CN6" s="316">
        <v>8.25</v>
      </c>
      <c r="CO6" s="316">
        <f t="shared" si="3"/>
        <v>8.23</v>
      </c>
      <c r="CP6" s="315">
        <v>0.70299999999999996</v>
      </c>
      <c r="CQ6" s="316">
        <v>0.71099999999999997</v>
      </c>
      <c r="CR6" s="316">
        <v>0.75600000000000001</v>
      </c>
      <c r="CS6" s="316">
        <f t="shared" si="4"/>
        <v>0.72333333333333327</v>
      </c>
      <c r="CT6" s="316">
        <v>0.84499999999999997</v>
      </c>
      <c r="CU6" s="316">
        <v>0.83</v>
      </c>
      <c r="CV6" s="316">
        <v>0.86</v>
      </c>
      <c r="CW6" s="316">
        <f t="shared" si="5"/>
        <v>0.84499999999999986</v>
      </c>
      <c r="CX6" s="317">
        <v>4.6296296296296294E-5</v>
      </c>
      <c r="CY6" s="318" t="s">
        <v>132</v>
      </c>
      <c r="CZ6" s="318" t="s">
        <v>133</v>
      </c>
      <c r="DA6" s="319" t="s">
        <v>134</v>
      </c>
      <c r="DB6" s="319" t="s">
        <v>135</v>
      </c>
      <c r="DC6" s="319" t="s">
        <v>136</v>
      </c>
      <c r="DD6" s="319" t="s">
        <v>137</v>
      </c>
      <c r="DE6" s="319" t="s">
        <v>138</v>
      </c>
      <c r="DF6" s="319" t="s">
        <v>139</v>
      </c>
      <c r="DG6" s="310"/>
      <c r="DH6" s="316">
        <v>6.974812387275918</v>
      </c>
      <c r="DI6" s="320">
        <v>0.72333333333333327</v>
      </c>
      <c r="DJ6" s="320">
        <v>0.84499999999999986</v>
      </c>
    </row>
    <row r="7" spans="1:114" ht="14.25" customHeight="1">
      <c r="A7" s="76">
        <v>5</v>
      </c>
      <c r="B7" s="46" t="s">
        <v>140</v>
      </c>
      <c r="C7" s="46" t="s">
        <v>141</v>
      </c>
      <c r="D7" s="46">
        <v>2</v>
      </c>
      <c r="E7" s="77">
        <v>30888</v>
      </c>
      <c r="F7" s="44">
        <f t="shared" si="0"/>
        <v>35</v>
      </c>
      <c r="G7" s="78">
        <v>1</v>
      </c>
      <c r="H7" s="46">
        <v>37.200000000000003</v>
      </c>
      <c r="I7" s="79">
        <v>94</v>
      </c>
      <c r="J7" s="49">
        <v>0</v>
      </c>
      <c r="K7" s="49">
        <v>0</v>
      </c>
      <c r="L7" s="49">
        <v>0</v>
      </c>
      <c r="M7" s="49">
        <v>0</v>
      </c>
      <c r="N7" s="49">
        <v>0</v>
      </c>
      <c r="O7" s="49">
        <v>0</v>
      </c>
      <c r="P7" s="49">
        <v>0</v>
      </c>
      <c r="Q7" s="49">
        <v>0</v>
      </c>
      <c r="R7" s="49">
        <v>0</v>
      </c>
      <c r="S7" s="49">
        <v>0</v>
      </c>
      <c r="T7" s="49">
        <v>0</v>
      </c>
      <c r="U7" s="49">
        <v>0</v>
      </c>
      <c r="V7" s="49">
        <v>0</v>
      </c>
      <c r="W7" s="49">
        <v>0</v>
      </c>
      <c r="X7" s="49">
        <v>0</v>
      </c>
      <c r="Y7" s="49">
        <v>1</v>
      </c>
      <c r="Z7" s="49">
        <v>0</v>
      </c>
      <c r="AA7" s="80">
        <v>0</v>
      </c>
      <c r="AB7" s="49">
        <v>0</v>
      </c>
      <c r="AC7" s="81">
        <v>123</v>
      </c>
      <c r="AD7" s="82">
        <v>1.72</v>
      </c>
      <c r="AE7" s="83">
        <f t="shared" si="1"/>
        <v>41.576527852893463</v>
      </c>
      <c r="AF7" s="56">
        <v>44010</v>
      </c>
      <c r="AG7" s="58">
        <v>0</v>
      </c>
      <c r="AH7" s="58">
        <v>0</v>
      </c>
      <c r="AI7" s="58">
        <v>0</v>
      </c>
      <c r="AJ7" s="84">
        <v>0</v>
      </c>
      <c r="AK7" s="84">
        <v>0</v>
      </c>
      <c r="AL7" s="60">
        <v>44018</v>
      </c>
      <c r="AM7" s="58">
        <f t="shared" si="2"/>
        <v>8</v>
      </c>
      <c r="AN7" s="61">
        <v>1</v>
      </c>
      <c r="AO7" s="61"/>
      <c r="AP7" s="62"/>
      <c r="AQ7" s="63">
        <v>1</v>
      </c>
      <c r="AR7" s="64">
        <v>1</v>
      </c>
      <c r="AS7" s="63">
        <v>1</v>
      </c>
      <c r="AT7" s="64">
        <v>1</v>
      </c>
      <c r="AU7" s="64">
        <v>1</v>
      </c>
      <c r="AV7" s="64">
        <v>1</v>
      </c>
      <c r="AW7" s="63">
        <v>0</v>
      </c>
      <c r="AX7" s="64"/>
      <c r="AY7" s="66">
        <v>44010</v>
      </c>
      <c r="AZ7" s="46">
        <v>0.71</v>
      </c>
      <c r="BA7" s="46">
        <v>444</v>
      </c>
      <c r="BB7" s="46">
        <v>38.1</v>
      </c>
      <c r="BC7" s="67">
        <v>6.0000000000000001E-3</v>
      </c>
      <c r="BD7" s="51">
        <v>12.7</v>
      </c>
      <c r="BE7" s="51">
        <v>3.49</v>
      </c>
      <c r="BF7" s="51">
        <v>63</v>
      </c>
      <c r="BG7" s="51">
        <v>30</v>
      </c>
      <c r="BH7" s="51">
        <v>162</v>
      </c>
      <c r="BI7" s="86"/>
      <c r="BJ7" s="64">
        <v>0</v>
      </c>
      <c r="BK7" s="64">
        <v>0</v>
      </c>
      <c r="BL7" s="64">
        <v>0</v>
      </c>
      <c r="BM7" s="64">
        <v>0</v>
      </c>
      <c r="BN7" s="70">
        <v>0</v>
      </c>
      <c r="BO7" s="64">
        <v>0</v>
      </c>
      <c r="BP7" s="71"/>
      <c r="BR7" s="321">
        <v>4.1353818181818189</v>
      </c>
      <c r="BS7" s="316">
        <v>4.2859999999999996</v>
      </c>
      <c r="BT7" s="316">
        <v>0.15061818181818065</v>
      </c>
      <c r="BU7" s="316">
        <v>3.6421831995286507</v>
      </c>
      <c r="BV7" s="316">
        <v>74</v>
      </c>
      <c r="BW7" s="316">
        <v>50709</v>
      </c>
      <c r="BX7" s="316">
        <v>40290</v>
      </c>
      <c r="BY7" s="316">
        <v>1464.7342995169083</v>
      </c>
      <c r="BZ7" s="316">
        <v>9.039918589051007E-5</v>
      </c>
      <c r="CA7" s="316">
        <v>2.2153333333333332</v>
      </c>
      <c r="CB7" s="316">
        <v>4.6093333333333328</v>
      </c>
      <c r="CC7" s="316">
        <v>-2.3939999999999997</v>
      </c>
      <c r="CD7" s="316">
        <v>18.059085128360199</v>
      </c>
      <c r="CE7" s="316">
        <v>37.308827783929686</v>
      </c>
      <c r="CF7" s="316">
        <v>-19.249742655569484</v>
      </c>
      <c r="CG7" s="316">
        <v>42.610954806243534</v>
      </c>
      <c r="CH7" s="316">
        <v>88.983160358354041</v>
      </c>
      <c r="CI7" s="316">
        <v>-46.372205552110493</v>
      </c>
      <c r="CJ7" s="316">
        <v>0.34259598975030647</v>
      </c>
      <c r="CK7" s="320">
        <v>17617.400000000001</v>
      </c>
      <c r="CL7" s="316"/>
      <c r="CM7" s="316"/>
      <c r="CN7" s="316"/>
      <c r="CO7" s="316"/>
      <c r="CP7" s="315"/>
      <c r="CQ7" s="316"/>
      <c r="CR7" s="316"/>
      <c r="CS7" s="316"/>
      <c r="CT7" s="316"/>
      <c r="CU7" s="316"/>
      <c r="CV7" s="316"/>
      <c r="CW7" s="316"/>
      <c r="CX7" s="317"/>
      <c r="CY7" s="318"/>
      <c r="CZ7" s="318"/>
      <c r="DA7" s="319"/>
      <c r="DB7" s="319"/>
      <c r="DC7" s="319"/>
      <c r="DD7" s="319"/>
      <c r="DE7" s="319"/>
      <c r="DF7" s="319"/>
      <c r="DG7" s="310"/>
      <c r="DH7" s="316">
        <v>3.6421831995286507</v>
      </c>
      <c r="DI7" s="320"/>
      <c r="DJ7" s="320"/>
    </row>
    <row r="8" spans="1:114" ht="14.25" customHeight="1">
      <c r="A8" s="76">
        <v>6</v>
      </c>
      <c r="B8" s="46" t="s">
        <v>142</v>
      </c>
      <c r="C8" s="46" t="s">
        <v>143</v>
      </c>
      <c r="D8" s="46">
        <v>1</v>
      </c>
      <c r="E8" s="77">
        <v>28380</v>
      </c>
      <c r="F8" s="44">
        <f t="shared" si="0"/>
        <v>42</v>
      </c>
      <c r="G8" s="78">
        <v>1</v>
      </c>
      <c r="H8" s="46">
        <v>38</v>
      </c>
      <c r="I8" s="79">
        <v>97</v>
      </c>
      <c r="J8" s="49">
        <v>0</v>
      </c>
      <c r="K8" s="49">
        <v>0</v>
      </c>
      <c r="L8" s="49">
        <v>0</v>
      </c>
      <c r="M8" s="49">
        <v>1</v>
      </c>
      <c r="N8" s="49">
        <v>0</v>
      </c>
      <c r="O8" s="49">
        <v>0</v>
      </c>
      <c r="P8" s="49">
        <v>1</v>
      </c>
      <c r="Q8" s="49">
        <v>0</v>
      </c>
      <c r="R8" s="49">
        <v>0</v>
      </c>
      <c r="S8" s="49">
        <v>0</v>
      </c>
      <c r="T8" s="49">
        <v>0</v>
      </c>
      <c r="U8" s="49">
        <v>0</v>
      </c>
      <c r="V8" s="49">
        <v>0</v>
      </c>
      <c r="W8" s="49">
        <v>0</v>
      </c>
      <c r="X8" s="49">
        <v>1</v>
      </c>
      <c r="Y8" s="49">
        <v>0</v>
      </c>
      <c r="Z8" s="49">
        <v>1</v>
      </c>
      <c r="AA8" s="80">
        <v>0</v>
      </c>
      <c r="AB8" s="49">
        <v>0</v>
      </c>
      <c r="AC8" s="81">
        <v>64</v>
      </c>
      <c r="AD8" s="82">
        <v>1.77</v>
      </c>
      <c r="AE8" s="83">
        <f t="shared" si="1"/>
        <v>20.428357113217785</v>
      </c>
      <c r="AF8" s="56">
        <v>44010</v>
      </c>
      <c r="AG8" s="58">
        <v>1</v>
      </c>
      <c r="AH8" s="58">
        <v>1</v>
      </c>
      <c r="AI8" s="58">
        <v>19</v>
      </c>
      <c r="AJ8" s="84">
        <v>0</v>
      </c>
      <c r="AK8" s="84">
        <v>1</v>
      </c>
      <c r="AL8" s="60">
        <v>44070</v>
      </c>
      <c r="AM8" s="58">
        <f t="shared" si="2"/>
        <v>60</v>
      </c>
      <c r="AN8" s="61">
        <v>1</v>
      </c>
      <c r="AO8" s="61"/>
      <c r="AP8" s="62"/>
      <c r="AQ8" s="63">
        <v>1</v>
      </c>
      <c r="AR8" s="64">
        <v>1</v>
      </c>
      <c r="AS8" s="63">
        <v>1</v>
      </c>
      <c r="AT8" s="64">
        <v>1</v>
      </c>
      <c r="AU8" s="64">
        <v>1</v>
      </c>
      <c r="AV8" s="64">
        <v>1</v>
      </c>
      <c r="AW8" s="63">
        <v>1</v>
      </c>
      <c r="AX8" s="64"/>
      <c r="AY8" s="66">
        <v>44008</v>
      </c>
      <c r="AZ8" s="51">
        <v>11.99</v>
      </c>
      <c r="BA8" s="51">
        <v>1909</v>
      </c>
      <c r="BB8" s="46">
        <v>175.1</v>
      </c>
      <c r="BC8" s="93">
        <v>4.2000000000000003E-2</v>
      </c>
      <c r="BD8" s="51">
        <v>6.8</v>
      </c>
      <c r="BE8" s="51">
        <v>5</v>
      </c>
      <c r="BF8" s="51">
        <v>82</v>
      </c>
      <c r="BG8" s="51">
        <v>14</v>
      </c>
      <c r="BH8" s="51">
        <v>178</v>
      </c>
      <c r="BI8" s="86"/>
      <c r="BJ8" s="64">
        <v>0</v>
      </c>
      <c r="BK8" s="64">
        <v>0</v>
      </c>
      <c r="BL8" s="64">
        <v>0</v>
      </c>
      <c r="BM8" s="64">
        <v>0</v>
      </c>
      <c r="BN8" s="70">
        <v>0</v>
      </c>
      <c r="BO8" s="64">
        <v>0</v>
      </c>
      <c r="BP8" s="71"/>
      <c r="BR8" s="321">
        <v>5.0995686274509797</v>
      </c>
      <c r="BS8" s="316">
        <v>5.4219999999999997</v>
      </c>
      <c r="BT8" s="316">
        <v>0.32243137254901999</v>
      </c>
      <c r="BU8" s="316">
        <v>6.3227185690446799</v>
      </c>
      <c r="BV8" s="316">
        <v>179</v>
      </c>
      <c r="BW8" s="316">
        <v>41307</v>
      </c>
      <c r="BX8" s="316">
        <v>41181</v>
      </c>
      <c r="BY8" s="316">
        <v>834.32042520880793</v>
      </c>
      <c r="BZ8" s="316">
        <v>1.5353484784353657E-4</v>
      </c>
      <c r="CA8" s="316">
        <v>4.7181666666666677</v>
      </c>
      <c r="CB8" s="316">
        <v>7.6209999999999996</v>
      </c>
      <c r="CC8" s="316">
        <v>-2.9028333333333332</v>
      </c>
      <c r="CD8" s="316">
        <v>57.700804730307134</v>
      </c>
      <c r="CE8" s="316">
        <v>93.438886658043785</v>
      </c>
      <c r="CF8" s="316">
        <v>-35.73808192773663</v>
      </c>
      <c r="CG8" s="316">
        <v>74.090616404855666</v>
      </c>
      <c r="CH8" s="316">
        <v>119.52213261501835</v>
      </c>
      <c r="CI8" s="316">
        <v>-45.431516210162727</v>
      </c>
      <c r="CJ8" s="316">
        <v>0.27541989239844789</v>
      </c>
      <c r="CK8" s="320">
        <v>2410.1999999999998</v>
      </c>
      <c r="CL8" s="316">
        <v>7.53</v>
      </c>
      <c r="CM8" s="316">
        <v>7.83</v>
      </c>
      <c r="CN8" s="316">
        <v>7.77</v>
      </c>
      <c r="CO8" s="316">
        <f t="shared" si="3"/>
        <v>7.71</v>
      </c>
      <c r="CP8" s="315">
        <v>0.60499999999999998</v>
      </c>
      <c r="CQ8" s="316">
        <v>0.55300000000000005</v>
      </c>
      <c r="CR8" s="316">
        <v>0.58299999999999996</v>
      </c>
      <c r="CS8" s="316">
        <f t="shared" si="4"/>
        <v>0.58033333333333326</v>
      </c>
      <c r="CT8" s="316">
        <v>0.68100000000000005</v>
      </c>
      <c r="CU8" s="316">
        <v>0.73199999999999998</v>
      </c>
      <c r="CV8" s="316">
        <v>0.755</v>
      </c>
      <c r="CW8" s="316">
        <f t="shared" si="5"/>
        <v>0.72266666666666668</v>
      </c>
      <c r="CX8" s="317">
        <v>1.5046296296296297E-4</v>
      </c>
      <c r="CY8" s="318">
        <v>4.6296296296296294E-5</v>
      </c>
      <c r="CZ8" s="318">
        <v>9.2592592592592588E-5</v>
      </c>
      <c r="DA8" s="319" t="s">
        <v>144</v>
      </c>
      <c r="DB8" s="319" t="s">
        <v>145</v>
      </c>
      <c r="DC8" s="319" t="s">
        <v>146</v>
      </c>
      <c r="DD8" s="319" t="s">
        <v>147</v>
      </c>
      <c r="DE8" s="319" t="s">
        <v>148</v>
      </c>
      <c r="DF8" s="319" t="s">
        <v>149</v>
      </c>
      <c r="DG8" s="310"/>
      <c r="DH8" s="316">
        <v>6.3227185690446799</v>
      </c>
      <c r="DI8" s="320">
        <v>0.58033333333333326</v>
      </c>
      <c r="DJ8" s="320">
        <v>0.72266666666666668</v>
      </c>
    </row>
    <row r="9" spans="1:114" ht="14.25" customHeight="1">
      <c r="A9" s="94">
        <v>7</v>
      </c>
      <c r="B9" s="51" t="s">
        <v>150</v>
      </c>
      <c r="C9" s="51">
        <v>2572926</v>
      </c>
      <c r="D9" s="51">
        <v>1</v>
      </c>
      <c r="E9" s="95">
        <v>22509</v>
      </c>
      <c r="F9" s="44">
        <f t="shared" si="0"/>
        <v>58</v>
      </c>
      <c r="G9" s="94">
        <v>1</v>
      </c>
      <c r="H9" s="51">
        <v>37</v>
      </c>
      <c r="I9" s="97">
        <v>95</v>
      </c>
      <c r="J9" s="51">
        <v>0</v>
      </c>
      <c r="K9" s="51">
        <v>1</v>
      </c>
      <c r="L9" s="51">
        <v>0</v>
      </c>
      <c r="M9" s="51">
        <v>0</v>
      </c>
      <c r="N9" s="51">
        <v>0</v>
      </c>
      <c r="O9" s="51">
        <v>0</v>
      </c>
      <c r="P9" s="51">
        <v>0</v>
      </c>
      <c r="Q9" s="51">
        <v>0</v>
      </c>
      <c r="R9" s="51">
        <v>0</v>
      </c>
      <c r="S9" s="51">
        <v>0</v>
      </c>
      <c r="T9" s="51">
        <v>0</v>
      </c>
      <c r="U9" s="51">
        <v>0</v>
      </c>
      <c r="V9" s="51">
        <v>0</v>
      </c>
      <c r="W9" s="51">
        <v>0</v>
      </c>
      <c r="X9" s="51">
        <v>1</v>
      </c>
      <c r="Y9" s="51">
        <v>1</v>
      </c>
      <c r="Z9" s="51">
        <v>1</v>
      </c>
      <c r="AA9" s="98">
        <v>0</v>
      </c>
      <c r="AB9" s="51">
        <v>0</v>
      </c>
      <c r="AC9" s="81"/>
      <c r="AD9" s="82"/>
      <c r="AE9" s="83" t="e">
        <f t="shared" si="1"/>
        <v>#DIV/0!</v>
      </c>
      <c r="AF9" s="99">
        <v>44008</v>
      </c>
      <c r="AG9" s="51">
        <v>0</v>
      </c>
      <c r="AH9" s="51">
        <v>0</v>
      </c>
      <c r="AI9" s="51">
        <v>0</v>
      </c>
      <c r="AJ9" s="98">
        <v>0</v>
      </c>
      <c r="AK9" s="98">
        <v>0</v>
      </c>
      <c r="AL9" s="66">
        <v>44014</v>
      </c>
      <c r="AM9" s="51">
        <f t="shared" si="2"/>
        <v>6</v>
      </c>
      <c r="AN9" s="98">
        <v>1</v>
      </c>
      <c r="AO9" s="98"/>
      <c r="AP9" s="100" t="s">
        <v>151</v>
      </c>
      <c r="AQ9" s="94">
        <v>0</v>
      </c>
      <c r="AR9" s="51">
        <v>0</v>
      </c>
      <c r="AS9" s="94">
        <v>0</v>
      </c>
      <c r="AT9" s="51">
        <v>0</v>
      </c>
      <c r="AU9" s="51">
        <v>0</v>
      </c>
      <c r="AV9" s="51">
        <v>1</v>
      </c>
      <c r="AW9" s="94">
        <v>0</v>
      </c>
      <c r="AX9" s="51"/>
      <c r="AY9" s="66">
        <v>44008</v>
      </c>
      <c r="AZ9" s="51">
        <v>0.68</v>
      </c>
      <c r="BA9" s="51"/>
      <c r="BB9" s="51">
        <v>13.4</v>
      </c>
      <c r="BC9" s="93">
        <v>0.03</v>
      </c>
      <c r="BD9" s="51">
        <v>14.2</v>
      </c>
      <c r="BE9" s="51">
        <v>9.6199999999999992</v>
      </c>
      <c r="BF9" s="51">
        <v>70.900000000000006</v>
      </c>
      <c r="BG9" s="51">
        <v>16.2</v>
      </c>
      <c r="BH9" s="51">
        <v>416</v>
      </c>
      <c r="BI9" s="97"/>
      <c r="BJ9" s="51">
        <v>0</v>
      </c>
      <c r="BK9" s="51">
        <v>0</v>
      </c>
      <c r="BL9" s="51">
        <v>0</v>
      </c>
      <c r="BM9" s="51">
        <v>0</v>
      </c>
      <c r="BN9" s="97">
        <v>0</v>
      </c>
      <c r="BO9" s="51">
        <v>0</v>
      </c>
      <c r="BP9" s="101"/>
      <c r="BR9" s="321">
        <v>6.0199661016949149</v>
      </c>
      <c r="BS9" s="316">
        <v>6.4160000000000004</v>
      </c>
      <c r="BT9" s="316">
        <v>0.39603389830508551</v>
      </c>
      <c r="BU9" s="316">
        <v>6.5786732286346696</v>
      </c>
      <c r="BV9" s="316">
        <v>144</v>
      </c>
      <c r="BW9" s="316">
        <v>27759</v>
      </c>
      <c r="BX9" s="316">
        <v>23067</v>
      </c>
      <c r="BY9" s="316">
        <v>306.51585152142741</v>
      </c>
      <c r="BZ9" s="316">
        <v>2.8519847525186067E-4</v>
      </c>
      <c r="CA9" s="316">
        <v>7.0671666666666653</v>
      </c>
      <c r="CB9" s="316">
        <v>10.693166666666666</v>
      </c>
      <c r="CC9" s="316">
        <v>-3.6259999999999994</v>
      </c>
      <c r="CD9" s="316">
        <v>120.38059909235422</v>
      </c>
      <c r="CE9" s="316">
        <v>182.22092046220908</v>
      </c>
      <c r="CF9" s="316">
        <v>-61.840321369854877</v>
      </c>
      <c r="CG9" s="316">
        <v>94.058639244373126</v>
      </c>
      <c r="CH9" s="316">
        <v>142.28640699662068</v>
      </c>
      <c r="CI9" s="316">
        <v>-48.227767752247573</v>
      </c>
      <c r="CJ9" s="316">
        <v>0.2531452991139394</v>
      </c>
      <c r="CK9" s="320">
        <v>916.2</v>
      </c>
      <c r="CL9" s="316">
        <v>7.91</v>
      </c>
      <c r="CM9" s="316">
        <v>8.06</v>
      </c>
      <c r="CN9" s="316">
        <v>7.98</v>
      </c>
      <c r="CO9" s="316">
        <f t="shared" si="3"/>
        <v>7.9833333333333343</v>
      </c>
      <c r="CP9" s="315">
        <v>0.79800000000000004</v>
      </c>
      <c r="CQ9" s="316">
        <v>0.79200000000000004</v>
      </c>
      <c r="CR9" s="316">
        <v>0.81799999999999995</v>
      </c>
      <c r="CS9" s="316">
        <f t="shared" si="4"/>
        <v>0.80266666666666664</v>
      </c>
      <c r="CT9" s="316">
        <v>0.89600000000000002</v>
      </c>
      <c r="CU9" s="316">
        <v>0.91100000000000003</v>
      </c>
      <c r="CV9" s="316">
        <v>0.96099999999999997</v>
      </c>
      <c r="CW9" s="316">
        <f t="shared" si="5"/>
        <v>0.92266666666666663</v>
      </c>
      <c r="CX9" s="317" t="s">
        <v>124</v>
      </c>
      <c r="CY9" s="318">
        <v>1.1574074074074073E-4</v>
      </c>
      <c r="CZ9" s="318">
        <v>5.7870370370370366E-5</v>
      </c>
      <c r="DA9" s="319" t="s">
        <v>152</v>
      </c>
      <c r="DB9" s="319" t="s">
        <v>153</v>
      </c>
      <c r="DC9" s="319" t="s">
        <v>154</v>
      </c>
      <c r="DD9" s="319" t="s">
        <v>155</v>
      </c>
      <c r="DE9" s="319" t="s">
        <v>156</v>
      </c>
      <c r="DF9" s="319" t="s">
        <v>157</v>
      </c>
      <c r="DG9" s="310"/>
      <c r="DH9" s="316">
        <v>6.5786732286346696</v>
      </c>
      <c r="DI9" s="320">
        <v>0.80266666666666664</v>
      </c>
      <c r="DJ9" s="320">
        <v>0.92266666666666663</v>
      </c>
    </row>
    <row r="10" spans="1:114" ht="14.25" customHeight="1">
      <c r="A10" s="94">
        <v>8</v>
      </c>
      <c r="B10" s="51" t="s">
        <v>158</v>
      </c>
      <c r="C10" s="51" t="s">
        <v>159</v>
      </c>
      <c r="D10" s="51">
        <v>1</v>
      </c>
      <c r="E10" s="95">
        <v>18393</v>
      </c>
      <c r="F10" s="44">
        <f t="shared" si="0"/>
        <v>70</v>
      </c>
      <c r="G10" s="94">
        <v>1</v>
      </c>
      <c r="H10" s="51">
        <v>36.4</v>
      </c>
      <c r="I10" s="97">
        <v>93</v>
      </c>
      <c r="J10" s="51">
        <v>1</v>
      </c>
      <c r="K10" s="51">
        <v>0</v>
      </c>
      <c r="L10" s="51">
        <v>0</v>
      </c>
      <c r="M10" s="51">
        <v>0</v>
      </c>
      <c r="N10" s="51">
        <v>0</v>
      </c>
      <c r="O10" s="51">
        <v>0</v>
      </c>
      <c r="P10" s="51">
        <v>0</v>
      </c>
      <c r="Q10" s="51">
        <v>0</v>
      </c>
      <c r="R10" s="51">
        <v>0</v>
      </c>
      <c r="S10" s="51">
        <v>0</v>
      </c>
      <c r="T10" s="51">
        <v>0</v>
      </c>
      <c r="U10" s="51">
        <v>0</v>
      </c>
      <c r="V10" s="51">
        <v>0</v>
      </c>
      <c r="W10" s="51">
        <v>1</v>
      </c>
      <c r="X10" s="51">
        <v>1</v>
      </c>
      <c r="Y10" s="51">
        <v>1</v>
      </c>
      <c r="Z10" s="51">
        <v>1</v>
      </c>
      <c r="AA10" s="98">
        <v>0</v>
      </c>
      <c r="AB10" s="51">
        <v>0</v>
      </c>
      <c r="AC10" s="81"/>
      <c r="AD10" s="82"/>
      <c r="AE10" s="83" t="e">
        <f t="shared" si="1"/>
        <v>#DIV/0!</v>
      </c>
      <c r="AF10" s="99">
        <v>44010</v>
      </c>
      <c r="AG10" s="51">
        <v>0</v>
      </c>
      <c r="AH10" s="51">
        <v>0</v>
      </c>
      <c r="AI10" s="51">
        <v>0</v>
      </c>
      <c r="AJ10" s="98">
        <v>0</v>
      </c>
      <c r="AK10" s="98">
        <v>0</v>
      </c>
      <c r="AL10" s="66">
        <v>44018</v>
      </c>
      <c r="AM10" s="51">
        <f t="shared" si="2"/>
        <v>8</v>
      </c>
      <c r="AN10" s="98">
        <v>1</v>
      </c>
      <c r="AO10" s="98"/>
      <c r="AP10" s="100" t="s">
        <v>160</v>
      </c>
      <c r="AQ10" s="63">
        <v>1</v>
      </c>
      <c r="AR10" s="51">
        <v>1</v>
      </c>
      <c r="AS10" s="94">
        <v>1</v>
      </c>
      <c r="AT10" s="51">
        <v>1</v>
      </c>
      <c r="AU10" s="51">
        <v>1</v>
      </c>
      <c r="AV10" s="51">
        <v>1</v>
      </c>
      <c r="AW10" s="94">
        <v>0</v>
      </c>
      <c r="AX10" s="51"/>
      <c r="AY10" s="66">
        <v>44010</v>
      </c>
      <c r="AZ10" s="51">
        <v>2.39</v>
      </c>
      <c r="BA10" s="51">
        <v>4012</v>
      </c>
      <c r="BB10" s="51">
        <v>29.2</v>
      </c>
      <c r="BC10" s="93">
        <v>0.02</v>
      </c>
      <c r="BD10" s="51">
        <v>8.9</v>
      </c>
      <c r="BE10" s="51">
        <v>10.39</v>
      </c>
      <c r="BF10" s="51">
        <v>75</v>
      </c>
      <c r="BG10" s="51">
        <v>13</v>
      </c>
      <c r="BH10" s="51">
        <v>379</v>
      </c>
      <c r="BI10" s="97"/>
      <c r="BJ10" s="51">
        <v>1</v>
      </c>
      <c r="BK10" s="51">
        <v>0</v>
      </c>
      <c r="BL10" s="51">
        <v>0</v>
      </c>
      <c r="BM10" s="51">
        <v>1</v>
      </c>
      <c r="BN10" s="97">
        <v>0</v>
      </c>
      <c r="BO10" s="51">
        <v>0</v>
      </c>
      <c r="BP10" s="101" t="s">
        <v>161</v>
      </c>
      <c r="BR10" s="321">
        <v>5.5329545454545457</v>
      </c>
      <c r="BS10" s="316"/>
      <c r="BT10" s="316"/>
      <c r="BU10" s="316"/>
      <c r="BV10" s="316"/>
      <c r="BW10" s="316"/>
      <c r="BX10" s="316"/>
      <c r="BY10" s="316"/>
      <c r="BZ10" s="316"/>
      <c r="CA10" s="316"/>
      <c r="CB10" s="316"/>
      <c r="CC10" s="316"/>
      <c r="CD10" s="316"/>
      <c r="CE10" s="316"/>
      <c r="CF10" s="316"/>
      <c r="CG10" s="316"/>
      <c r="CH10" s="316"/>
      <c r="CI10" s="316"/>
      <c r="CJ10" s="316"/>
      <c r="CK10" s="320"/>
      <c r="CL10" s="316">
        <v>8.5399999999999991</v>
      </c>
      <c r="CM10" s="316">
        <v>8.61</v>
      </c>
      <c r="CN10" s="316">
        <v>8.65</v>
      </c>
      <c r="CO10" s="316">
        <f t="shared" si="3"/>
        <v>8.6</v>
      </c>
      <c r="CP10" s="315">
        <v>0.85799999999999998</v>
      </c>
      <c r="CQ10" s="316">
        <v>0.76100000000000001</v>
      </c>
      <c r="CR10" s="316">
        <v>0.80300000000000005</v>
      </c>
      <c r="CS10" s="316">
        <f t="shared" si="4"/>
        <v>0.80733333333333335</v>
      </c>
      <c r="CT10" s="316">
        <v>0.97199999999999998</v>
      </c>
      <c r="CU10" s="316">
        <v>0.89900000000000002</v>
      </c>
      <c r="CV10" s="316">
        <v>0.90900000000000003</v>
      </c>
      <c r="CW10" s="316">
        <f t="shared" si="5"/>
        <v>0.92666666666666675</v>
      </c>
      <c r="CX10" s="317">
        <v>1.1574074074074073E-5</v>
      </c>
      <c r="CY10" s="318">
        <v>1.0416666666666667E-4</v>
      </c>
      <c r="CZ10" s="318">
        <v>5.7870370370370366E-5</v>
      </c>
      <c r="DA10" s="319" t="s">
        <v>162</v>
      </c>
      <c r="DB10" s="319" t="s">
        <v>163</v>
      </c>
      <c r="DC10" s="319" t="s">
        <v>164</v>
      </c>
      <c r="DD10" s="319" t="s">
        <v>165</v>
      </c>
      <c r="DE10" s="319" t="s">
        <v>166</v>
      </c>
      <c r="DF10" s="319" t="s">
        <v>167</v>
      </c>
      <c r="DG10" s="310"/>
      <c r="DH10" s="316"/>
      <c r="DI10" s="320">
        <v>0.80733333333333335</v>
      </c>
      <c r="DJ10" s="320">
        <v>0.92666666666666675</v>
      </c>
    </row>
    <row r="11" spans="1:114" ht="14.25" customHeight="1">
      <c r="A11" s="76">
        <v>9</v>
      </c>
      <c r="B11" s="46" t="s">
        <v>168</v>
      </c>
      <c r="C11" s="46" t="s">
        <v>169</v>
      </c>
      <c r="D11" s="46">
        <v>1</v>
      </c>
      <c r="E11" s="77">
        <v>26328</v>
      </c>
      <c r="F11" s="44">
        <f t="shared" si="0"/>
        <v>48</v>
      </c>
      <c r="G11" s="78">
        <v>2</v>
      </c>
      <c r="H11" s="46">
        <v>36.200000000000003</v>
      </c>
      <c r="I11" s="79">
        <v>94</v>
      </c>
      <c r="J11" s="49">
        <v>0</v>
      </c>
      <c r="K11" s="49">
        <v>0</v>
      </c>
      <c r="L11" s="49">
        <v>0</v>
      </c>
      <c r="M11" s="49">
        <v>0</v>
      </c>
      <c r="N11" s="49">
        <v>0</v>
      </c>
      <c r="O11" s="49">
        <v>0</v>
      </c>
      <c r="P11" s="49">
        <v>0</v>
      </c>
      <c r="Q11" s="49">
        <v>0</v>
      </c>
      <c r="R11" s="49">
        <v>0</v>
      </c>
      <c r="S11" s="49">
        <v>0</v>
      </c>
      <c r="T11" s="49">
        <v>0</v>
      </c>
      <c r="U11" s="49">
        <v>0</v>
      </c>
      <c r="V11" s="49">
        <v>0</v>
      </c>
      <c r="W11" s="49">
        <v>0</v>
      </c>
      <c r="X11" s="49">
        <v>1</v>
      </c>
      <c r="Y11" s="49">
        <v>1</v>
      </c>
      <c r="Z11" s="49">
        <v>1</v>
      </c>
      <c r="AA11" s="80">
        <v>0</v>
      </c>
      <c r="AB11" s="49">
        <v>0</v>
      </c>
      <c r="AC11" s="81">
        <v>150</v>
      </c>
      <c r="AD11" s="82">
        <v>1.8</v>
      </c>
      <c r="AE11" s="83">
        <f t="shared" si="1"/>
        <v>46.296296296296291</v>
      </c>
      <c r="AF11" s="56">
        <v>44008</v>
      </c>
      <c r="AG11" s="58">
        <v>0</v>
      </c>
      <c r="AH11" s="58">
        <v>0</v>
      </c>
      <c r="AI11" s="58">
        <v>0</v>
      </c>
      <c r="AJ11" s="84">
        <v>0</v>
      </c>
      <c r="AK11" s="84">
        <v>0</v>
      </c>
      <c r="AL11" s="60">
        <v>44016</v>
      </c>
      <c r="AM11" s="58">
        <f t="shared" si="2"/>
        <v>8</v>
      </c>
      <c r="AN11" s="61">
        <v>1</v>
      </c>
      <c r="AO11" s="61"/>
      <c r="AP11" s="100" t="s">
        <v>170</v>
      </c>
      <c r="AQ11" s="63">
        <v>1</v>
      </c>
      <c r="AR11" s="64">
        <v>1</v>
      </c>
      <c r="AS11" s="63">
        <v>1</v>
      </c>
      <c r="AT11" s="64">
        <v>0</v>
      </c>
      <c r="AU11" s="64">
        <v>0</v>
      </c>
      <c r="AV11" s="64">
        <v>0</v>
      </c>
      <c r="AW11" s="63">
        <v>0</v>
      </c>
      <c r="AX11" s="64"/>
      <c r="AY11" s="66">
        <v>44008</v>
      </c>
      <c r="AZ11" s="46">
        <v>1.34</v>
      </c>
      <c r="BA11" s="46">
        <v>190</v>
      </c>
      <c r="BB11" s="46">
        <v>8.9</v>
      </c>
      <c r="BC11" s="67">
        <v>7.0000000000000001E-3</v>
      </c>
      <c r="BD11" s="46">
        <v>15.2</v>
      </c>
      <c r="BE11" s="51">
        <v>6.46</v>
      </c>
      <c r="BF11" s="46">
        <v>59.3</v>
      </c>
      <c r="BG11" s="46">
        <v>30.5</v>
      </c>
      <c r="BH11" s="46">
        <v>218</v>
      </c>
      <c r="BI11" s="86"/>
      <c r="BJ11" s="64">
        <v>1</v>
      </c>
      <c r="BK11" s="64">
        <v>0</v>
      </c>
      <c r="BL11" s="64">
        <v>0</v>
      </c>
      <c r="BM11" s="64">
        <v>0</v>
      </c>
      <c r="BN11" s="70">
        <v>1</v>
      </c>
      <c r="BO11" s="64">
        <v>0</v>
      </c>
      <c r="BP11" s="71" t="s">
        <v>131</v>
      </c>
      <c r="BR11" s="321">
        <v>4.9659166666666668</v>
      </c>
      <c r="BS11" s="316"/>
      <c r="BT11" s="316"/>
      <c r="BU11" s="316"/>
      <c r="BV11" s="316"/>
      <c r="BW11" s="316"/>
      <c r="BX11" s="316"/>
      <c r="BY11" s="316"/>
      <c r="BZ11" s="316"/>
      <c r="CA11" s="316"/>
      <c r="CB11" s="316"/>
      <c r="CC11" s="316"/>
      <c r="CD11" s="316"/>
      <c r="CE11" s="316"/>
      <c r="CF11" s="316"/>
      <c r="CG11" s="316"/>
      <c r="CH11" s="316"/>
      <c r="CI11" s="316"/>
      <c r="CJ11" s="316"/>
      <c r="CK11" s="320"/>
      <c r="CL11" s="316"/>
      <c r="CM11" s="316"/>
      <c r="CN11" s="316"/>
      <c r="CO11" s="316"/>
      <c r="CP11" s="315"/>
      <c r="CQ11" s="316"/>
      <c r="CR11" s="316"/>
      <c r="CS11" s="316"/>
      <c r="CT11" s="316"/>
      <c r="CU11" s="316"/>
      <c r="CV11" s="316"/>
      <c r="CW11" s="316"/>
      <c r="CX11" s="317"/>
      <c r="CY11" s="318"/>
      <c r="CZ11" s="318"/>
      <c r="DA11" s="319"/>
      <c r="DB11" s="319"/>
      <c r="DC11" s="319"/>
      <c r="DD11" s="319"/>
      <c r="DE11" s="319"/>
      <c r="DF11" s="319"/>
      <c r="DG11" s="310"/>
      <c r="DH11" s="316"/>
      <c r="DI11" s="320"/>
      <c r="DJ11" s="320"/>
    </row>
    <row r="12" spans="1:114" ht="14.25" customHeight="1">
      <c r="A12" s="76">
        <v>10</v>
      </c>
      <c r="B12" s="46" t="s">
        <v>171</v>
      </c>
      <c r="C12" s="46" t="s">
        <v>172</v>
      </c>
      <c r="D12" s="46">
        <v>2</v>
      </c>
      <c r="E12" s="77">
        <v>22451</v>
      </c>
      <c r="F12" s="44">
        <f t="shared" si="0"/>
        <v>59</v>
      </c>
      <c r="G12" s="78">
        <v>1</v>
      </c>
      <c r="H12" s="46">
        <v>37.4</v>
      </c>
      <c r="I12" s="79">
        <v>93</v>
      </c>
      <c r="J12" s="49">
        <v>0</v>
      </c>
      <c r="K12" s="49">
        <v>0</v>
      </c>
      <c r="L12" s="49">
        <v>0</v>
      </c>
      <c r="M12" s="49">
        <v>0</v>
      </c>
      <c r="N12" s="49">
        <v>1</v>
      </c>
      <c r="O12" s="49">
        <v>0</v>
      </c>
      <c r="P12" s="49">
        <v>0</v>
      </c>
      <c r="Q12" s="49">
        <v>0</v>
      </c>
      <c r="R12" s="49">
        <v>0</v>
      </c>
      <c r="S12" s="49">
        <v>0</v>
      </c>
      <c r="T12" s="49">
        <v>0</v>
      </c>
      <c r="U12" s="49">
        <v>0</v>
      </c>
      <c r="V12" s="49">
        <v>0</v>
      </c>
      <c r="W12" s="49">
        <v>0</v>
      </c>
      <c r="X12" s="49">
        <v>1</v>
      </c>
      <c r="Y12" s="49">
        <v>1</v>
      </c>
      <c r="Z12" s="49">
        <v>1</v>
      </c>
      <c r="AA12" s="80">
        <v>0</v>
      </c>
      <c r="AB12" s="49">
        <v>0</v>
      </c>
      <c r="AC12" s="81"/>
      <c r="AD12" s="82"/>
      <c r="AE12" s="83" t="e">
        <f t="shared" si="1"/>
        <v>#DIV/0!</v>
      </c>
      <c r="AF12" s="56">
        <v>44008</v>
      </c>
      <c r="AG12" s="58">
        <v>0</v>
      </c>
      <c r="AH12" s="58">
        <v>0</v>
      </c>
      <c r="AI12" s="58">
        <v>0</v>
      </c>
      <c r="AJ12" s="84">
        <v>0</v>
      </c>
      <c r="AK12" s="84">
        <v>0</v>
      </c>
      <c r="AL12" s="60">
        <v>44013</v>
      </c>
      <c r="AM12" s="58">
        <f t="shared" si="2"/>
        <v>5</v>
      </c>
      <c r="AN12" s="61">
        <v>1</v>
      </c>
      <c r="AO12" s="61"/>
      <c r="AP12" s="62"/>
      <c r="AQ12" s="63">
        <v>1</v>
      </c>
      <c r="AR12" s="64">
        <v>1</v>
      </c>
      <c r="AS12" s="63">
        <v>1</v>
      </c>
      <c r="AT12" s="64">
        <v>0</v>
      </c>
      <c r="AU12" s="64">
        <v>1</v>
      </c>
      <c r="AV12" s="64">
        <v>1</v>
      </c>
      <c r="AW12" s="63">
        <v>0</v>
      </c>
      <c r="AX12" s="64"/>
      <c r="AY12" s="66">
        <v>44008</v>
      </c>
      <c r="AZ12" s="46">
        <v>0.66</v>
      </c>
      <c r="BA12" s="46">
        <v>1534</v>
      </c>
      <c r="BB12" s="46">
        <v>71.5</v>
      </c>
      <c r="BC12" s="67">
        <v>5.8000000000000003E-2</v>
      </c>
      <c r="BD12" s="46">
        <v>10.4</v>
      </c>
      <c r="BE12" s="46">
        <v>2.62</v>
      </c>
      <c r="BF12" s="46">
        <v>66</v>
      </c>
      <c r="BG12" s="46">
        <v>25.6</v>
      </c>
      <c r="BH12" s="46">
        <v>168</v>
      </c>
      <c r="BI12" s="86"/>
      <c r="BJ12" s="64">
        <v>0</v>
      </c>
      <c r="BK12" s="64">
        <v>0</v>
      </c>
      <c r="BL12" s="64">
        <v>0</v>
      </c>
      <c r="BM12" s="64">
        <v>0</v>
      </c>
      <c r="BN12" s="70">
        <v>0</v>
      </c>
      <c r="BO12" s="64">
        <v>0</v>
      </c>
      <c r="BP12" s="71"/>
      <c r="BR12" s="321">
        <v>3.286280000000001</v>
      </c>
      <c r="BS12" s="316"/>
      <c r="BT12" s="316"/>
      <c r="BU12" s="316"/>
      <c r="BV12" s="316"/>
      <c r="BW12" s="316"/>
      <c r="BX12" s="316"/>
      <c r="BY12" s="316"/>
      <c r="BZ12" s="316"/>
      <c r="CA12" s="316">
        <v>1.1558333333333337</v>
      </c>
      <c r="CB12" s="316">
        <v>3.3624999999999998</v>
      </c>
      <c r="CC12" s="316">
        <v>-2.2066666666666666</v>
      </c>
      <c r="CD12" s="316">
        <v>6.4658907395260536</v>
      </c>
      <c r="CE12" s="316">
        <v>17.754833770134518</v>
      </c>
      <c r="CF12" s="316">
        <v>-11.288943030608467</v>
      </c>
      <c r="CG12" s="316">
        <v>30.121415210599274</v>
      </c>
      <c r="CH12" s="316">
        <v>83.68471240771197</v>
      </c>
      <c r="CI12" s="316">
        <v>-53.563297197112689</v>
      </c>
      <c r="CJ12" s="316">
        <v>0.39026647709745577</v>
      </c>
      <c r="CK12" s="320"/>
      <c r="CL12" s="316">
        <v>7.39</v>
      </c>
      <c r="CM12" s="316">
        <v>7.43</v>
      </c>
      <c r="CN12" s="316">
        <v>7.32</v>
      </c>
      <c r="CO12" s="316">
        <f t="shared" si="3"/>
        <v>7.38</v>
      </c>
      <c r="CP12" s="315">
        <v>0.86599999999999999</v>
      </c>
      <c r="CQ12" s="316">
        <v>0.89900000000000002</v>
      </c>
      <c r="CR12" s="316">
        <v>0.83899999999999997</v>
      </c>
      <c r="CS12" s="316">
        <f t="shared" si="4"/>
        <v>0.86799999999999999</v>
      </c>
      <c r="CT12" s="316">
        <v>0.98399999999999999</v>
      </c>
      <c r="CU12" s="316">
        <v>0.98</v>
      </c>
      <c r="CV12" s="316">
        <v>0.98199999999999998</v>
      </c>
      <c r="CW12" s="316">
        <f t="shared" si="5"/>
        <v>0.98199999999999987</v>
      </c>
      <c r="CX12" s="317">
        <v>3.4722222222222222E-5</v>
      </c>
      <c r="CY12" s="318">
        <v>1.9675925925925926E-4</v>
      </c>
      <c r="CZ12" s="318">
        <v>3.0092592592592595E-4</v>
      </c>
      <c r="DA12" s="319" t="s">
        <v>173</v>
      </c>
      <c r="DB12" s="319" t="s">
        <v>174</v>
      </c>
      <c r="DC12" s="319" t="s">
        <v>175</v>
      </c>
      <c r="DD12" s="319" t="s">
        <v>176</v>
      </c>
      <c r="DE12" s="319" t="s">
        <v>177</v>
      </c>
      <c r="DF12" s="319" t="s">
        <v>178</v>
      </c>
      <c r="DG12" s="310"/>
      <c r="DH12" s="316"/>
      <c r="DI12" s="320">
        <v>0.86799999999999999</v>
      </c>
      <c r="DJ12" s="320">
        <v>0.98199999999999987</v>
      </c>
    </row>
    <row r="13" spans="1:114" ht="14.25" customHeight="1">
      <c r="A13" s="76">
        <v>11</v>
      </c>
      <c r="B13" s="46" t="s">
        <v>179</v>
      </c>
      <c r="C13" s="46" t="s">
        <v>180</v>
      </c>
      <c r="D13" s="46">
        <v>1</v>
      </c>
      <c r="E13" s="77">
        <v>18453</v>
      </c>
      <c r="F13" s="44">
        <f t="shared" si="0"/>
        <v>69</v>
      </c>
      <c r="G13" s="78">
        <v>1</v>
      </c>
      <c r="H13" s="46">
        <v>36</v>
      </c>
      <c r="I13" s="79">
        <v>98</v>
      </c>
      <c r="J13" s="49">
        <v>0</v>
      </c>
      <c r="K13" s="49">
        <v>1</v>
      </c>
      <c r="L13" s="49">
        <v>1</v>
      </c>
      <c r="M13" s="49">
        <v>0</v>
      </c>
      <c r="N13" s="49">
        <v>1</v>
      </c>
      <c r="O13" s="49">
        <v>0</v>
      </c>
      <c r="P13" s="49">
        <v>0</v>
      </c>
      <c r="Q13" s="49">
        <v>0</v>
      </c>
      <c r="R13" s="49">
        <v>0</v>
      </c>
      <c r="S13" s="49">
        <v>0</v>
      </c>
      <c r="T13" s="49">
        <v>0</v>
      </c>
      <c r="U13" s="49">
        <v>1</v>
      </c>
      <c r="V13" s="49">
        <v>0</v>
      </c>
      <c r="W13" s="49">
        <v>0</v>
      </c>
      <c r="X13" s="49">
        <v>1</v>
      </c>
      <c r="Y13" s="49">
        <v>0</v>
      </c>
      <c r="Z13" s="49">
        <v>1</v>
      </c>
      <c r="AA13" s="80">
        <v>0</v>
      </c>
      <c r="AB13" s="49">
        <v>1</v>
      </c>
      <c r="AC13" s="81">
        <v>78</v>
      </c>
      <c r="AD13" s="82">
        <v>1.63</v>
      </c>
      <c r="AE13" s="83">
        <f t="shared" si="1"/>
        <v>29.357521924046825</v>
      </c>
      <c r="AF13" s="56">
        <v>44010</v>
      </c>
      <c r="AG13" s="58">
        <v>0</v>
      </c>
      <c r="AH13" s="58">
        <v>0</v>
      </c>
      <c r="AI13" s="58">
        <v>0</v>
      </c>
      <c r="AJ13" s="84">
        <v>0</v>
      </c>
      <c r="AK13" s="84">
        <v>0</v>
      </c>
      <c r="AL13" s="60">
        <v>44019</v>
      </c>
      <c r="AM13" s="58">
        <f t="shared" si="2"/>
        <v>9</v>
      </c>
      <c r="AN13" s="61">
        <v>1</v>
      </c>
      <c r="AO13" s="61"/>
      <c r="AP13" s="89" t="s">
        <v>181</v>
      </c>
      <c r="AQ13" s="63">
        <v>1</v>
      </c>
      <c r="AR13" s="64">
        <v>1</v>
      </c>
      <c r="AS13" s="63">
        <v>1</v>
      </c>
      <c r="AT13" s="64">
        <v>1</v>
      </c>
      <c r="AU13" s="64">
        <v>1</v>
      </c>
      <c r="AV13" s="64">
        <v>1</v>
      </c>
      <c r="AW13" s="63">
        <v>1</v>
      </c>
      <c r="AX13" s="64"/>
      <c r="AY13" s="66">
        <v>44010</v>
      </c>
      <c r="AZ13" s="46">
        <v>1.05</v>
      </c>
      <c r="BA13" s="46">
        <v>1289</v>
      </c>
      <c r="BB13" s="46">
        <v>99.2</v>
      </c>
      <c r="BC13" s="102"/>
      <c r="BD13" s="46">
        <v>8.6</v>
      </c>
      <c r="BE13" s="46">
        <v>9.02</v>
      </c>
      <c r="BF13" s="46">
        <v>84.5</v>
      </c>
      <c r="BG13" s="46">
        <v>9.4</v>
      </c>
      <c r="BH13" s="46">
        <v>163</v>
      </c>
      <c r="BI13" s="86"/>
      <c r="BJ13" s="90">
        <v>0</v>
      </c>
      <c r="BK13" s="90">
        <v>0</v>
      </c>
      <c r="BL13" s="90">
        <v>0</v>
      </c>
      <c r="BM13" s="90">
        <v>0</v>
      </c>
      <c r="BN13" s="91">
        <v>0</v>
      </c>
      <c r="BO13" s="90">
        <v>0</v>
      </c>
      <c r="BP13" s="92" t="s">
        <v>131</v>
      </c>
      <c r="BR13" s="321">
        <v>3.8033333333333328</v>
      </c>
      <c r="BS13" s="316">
        <v>4.1360000000000001</v>
      </c>
      <c r="BT13" s="316">
        <v>0.33266666666666733</v>
      </c>
      <c r="BU13" s="316">
        <v>8.7467134092901144</v>
      </c>
      <c r="BV13" s="316">
        <v>129</v>
      </c>
      <c r="BW13" s="316">
        <v>70784</v>
      </c>
      <c r="BX13" s="316">
        <v>56913</v>
      </c>
      <c r="BY13" s="316">
        <v>1507.3132372214941</v>
      </c>
      <c r="BZ13" s="316">
        <v>1.5368568533182425E-4</v>
      </c>
      <c r="CA13" s="316">
        <v>9.7206666666666681</v>
      </c>
      <c r="CB13" s="316">
        <v>15.127166666666666</v>
      </c>
      <c r="CC13" s="316">
        <v>-5.4064999999999985</v>
      </c>
      <c r="CD13" s="316">
        <v>66.248992869493037</v>
      </c>
      <c r="CE13" s="316">
        <v>103.06107707469752</v>
      </c>
      <c r="CF13" s="316">
        <v>-36.812084205204506</v>
      </c>
      <c r="CG13" s="316">
        <v>204.51957059152272</v>
      </c>
      <c r="CH13" s="316">
        <v>318.32414554597216</v>
      </c>
      <c r="CI13" s="316">
        <v>-113.80457495444931</v>
      </c>
      <c r="CJ13" s="316">
        <v>0.26335804484982922</v>
      </c>
      <c r="CK13" s="320">
        <v>10933.7</v>
      </c>
      <c r="CL13" s="316"/>
      <c r="CM13" s="316"/>
      <c r="CN13" s="316"/>
      <c r="CO13" s="316"/>
      <c r="CP13" s="315"/>
      <c r="CQ13" s="316"/>
      <c r="CR13" s="316"/>
      <c r="CS13" s="316"/>
      <c r="CT13" s="316"/>
      <c r="CU13" s="316"/>
      <c r="CV13" s="316"/>
      <c r="CW13" s="316"/>
      <c r="CX13" s="317"/>
      <c r="CY13" s="318"/>
      <c r="CZ13" s="318"/>
      <c r="DA13" s="319"/>
      <c r="DB13" s="319"/>
      <c r="DC13" s="319"/>
      <c r="DD13" s="319"/>
      <c r="DE13" s="319"/>
      <c r="DF13" s="319"/>
      <c r="DG13" s="310"/>
      <c r="DH13" s="316">
        <v>8.7467134092901144</v>
      </c>
      <c r="DI13" s="320"/>
      <c r="DJ13" s="320"/>
    </row>
    <row r="14" spans="1:114" ht="14.25" customHeight="1">
      <c r="A14" s="76">
        <v>12</v>
      </c>
      <c r="B14" s="46" t="s">
        <v>182</v>
      </c>
      <c r="C14" s="46" t="s">
        <v>183</v>
      </c>
      <c r="D14" s="46">
        <v>1</v>
      </c>
      <c r="E14" s="77">
        <v>29198</v>
      </c>
      <c r="F14" s="44">
        <f t="shared" si="0"/>
        <v>40</v>
      </c>
      <c r="G14" s="78">
        <v>2</v>
      </c>
      <c r="H14" s="46">
        <v>38.4</v>
      </c>
      <c r="I14" s="79">
        <v>67</v>
      </c>
      <c r="J14" s="49">
        <v>0</v>
      </c>
      <c r="K14" s="49">
        <v>0</v>
      </c>
      <c r="L14" s="49">
        <v>0</v>
      </c>
      <c r="M14" s="49">
        <v>0</v>
      </c>
      <c r="N14" s="49">
        <v>0</v>
      </c>
      <c r="O14" s="49">
        <v>0</v>
      </c>
      <c r="P14" s="49">
        <v>0</v>
      </c>
      <c r="Q14" s="49">
        <v>0</v>
      </c>
      <c r="R14" s="49">
        <v>0</v>
      </c>
      <c r="S14" s="49">
        <v>0</v>
      </c>
      <c r="T14" s="49">
        <v>0</v>
      </c>
      <c r="U14" s="49">
        <v>0</v>
      </c>
      <c r="V14" s="49">
        <v>0</v>
      </c>
      <c r="W14" s="49">
        <v>0</v>
      </c>
      <c r="X14" s="49">
        <v>0</v>
      </c>
      <c r="Y14" s="49">
        <v>0</v>
      </c>
      <c r="Z14" s="49">
        <v>0</v>
      </c>
      <c r="AA14" s="80">
        <v>0</v>
      </c>
      <c r="AB14" s="49">
        <v>0</v>
      </c>
      <c r="AC14" s="81">
        <v>80</v>
      </c>
      <c r="AD14" s="82">
        <v>1.78</v>
      </c>
      <c r="AE14" s="83">
        <f t="shared" si="1"/>
        <v>25.249337204898371</v>
      </c>
      <c r="AF14" s="56">
        <v>44012</v>
      </c>
      <c r="AG14" s="58">
        <v>0</v>
      </c>
      <c r="AH14" s="58">
        <v>0</v>
      </c>
      <c r="AI14" s="58">
        <v>0</v>
      </c>
      <c r="AJ14" s="84">
        <v>0</v>
      </c>
      <c r="AK14" s="84">
        <v>0</v>
      </c>
      <c r="AL14" s="60">
        <v>44023</v>
      </c>
      <c r="AM14" s="58">
        <f t="shared" si="2"/>
        <v>11</v>
      </c>
      <c r="AN14" s="61">
        <v>1</v>
      </c>
      <c r="AO14" s="61"/>
      <c r="AP14" s="62"/>
      <c r="AQ14" s="63">
        <v>1</v>
      </c>
      <c r="AR14" s="51">
        <v>1</v>
      </c>
      <c r="AS14" s="94">
        <v>1</v>
      </c>
      <c r="AT14" s="64">
        <v>0</v>
      </c>
      <c r="AU14" s="64">
        <v>1</v>
      </c>
      <c r="AV14" s="64">
        <v>0</v>
      </c>
      <c r="AW14" s="63">
        <v>0</v>
      </c>
      <c r="AX14" s="64"/>
      <c r="AY14" s="66">
        <v>44018</v>
      </c>
      <c r="AZ14" s="46">
        <v>1.54</v>
      </c>
      <c r="BA14" s="46">
        <v>1899</v>
      </c>
      <c r="BB14" s="46">
        <v>162.19999999999999</v>
      </c>
      <c r="BC14" s="102"/>
      <c r="BD14" s="46">
        <v>12.9</v>
      </c>
      <c r="BE14" s="46">
        <v>6.7</v>
      </c>
      <c r="BF14" s="46">
        <v>83</v>
      </c>
      <c r="BG14" s="46">
        <v>12</v>
      </c>
      <c r="BH14" s="46">
        <v>134</v>
      </c>
      <c r="BI14" s="86"/>
      <c r="BJ14" s="64">
        <v>0</v>
      </c>
      <c r="BK14" s="64">
        <v>0</v>
      </c>
      <c r="BL14" s="64">
        <v>0</v>
      </c>
      <c r="BM14" s="64">
        <v>0</v>
      </c>
      <c r="BN14" s="70">
        <v>0</v>
      </c>
      <c r="BO14" s="64">
        <v>0</v>
      </c>
      <c r="BP14" s="71"/>
      <c r="BR14" s="321">
        <v>4.81745</v>
      </c>
      <c r="BS14" s="316">
        <v>5.1070000000000002</v>
      </c>
      <c r="BT14" s="316">
        <v>0.2895500000000002</v>
      </c>
      <c r="BU14" s="316">
        <v>6.0104412085231855</v>
      </c>
      <c r="BV14" s="316">
        <v>33</v>
      </c>
      <c r="BW14" s="316">
        <v>27601</v>
      </c>
      <c r="BX14" s="316">
        <v>16949</v>
      </c>
      <c r="BY14" s="316">
        <v>748.88487040385769</v>
      </c>
      <c r="BZ14" s="316">
        <v>3.5461922287587382E-4</v>
      </c>
      <c r="CA14" s="316">
        <v>3.649833333333333</v>
      </c>
      <c r="CB14" s="316">
        <v>7.386166666666667</v>
      </c>
      <c r="CC14" s="316">
        <v>-3.7363333333333348</v>
      </c>
      <c r="CD14" s="316">
        <v>39.861391897713013</v>
      </c>
      <c r="CE14" s="316">
        <v>80.741932458667534</v>
      </c>
      <c r="CF14" s="316">
        <v>-40.880540560954501</v>
      </c>
      <c r="CG14" s="316">
        <v>60.659228257842393</v>
      </c>
      <c r="CH14" s="316">
        <v>122.69124326323744</v>
      </c>
      <c r="CI14" s="316">
        <v>-62.03201500539501</v>
      </c>
      <c r="CJ14" s="316">
        <v>0.33581052860807281</v>
      </c>
      <c r="CK14" s="320">
        <v>6905.5</v>
      </c>
      <c r="CL14" s="316">
        <v>8.15</v>
      </c>
      <c r="CM14" s="316">
        <v>8.2100000000000009</v>
      </c>
      <c r="CN14" s="316">
        <v>7.84</v>
      </c>
      <c r="CO14" s="316">
        <f t="shared" si="3"/>
        <v>8.0666666666666664</v>
      </c>
      <c r="CP14" s="315">
        <v>0.59599999999999997</v>
      </c>
      <c r="CQ14" s="316">
        <v>0.59</v>
      </c>
      <c r="CR14" s="316">
        <v>0.57299999999999995</v>
      </c>
      <c r="CS14" s="316">
        <f t="shared" si="4"/>
        <v>0.58633333333333326</v>
      </c>
      <c r="CT14" s="316">
        <v>0.71099999999999997</v>
      </c>
      <c r="CU14" s="316">
        <v>0.76500000000000001</v>
      </c>
      <c r="CV14" s="316">
        <v>0.76700000000000002</v>
      </c>
      <c r="CW14" s="316">
        <f t="shared" si="5"/>
        <v>0.74766666666666659</v>
      </c>
      <c r="CX14" s="317">
        <v>2.3148148148148147E-5</v>
      </c>
      <c r="CY14" s="318">
        <v>1.7361111111111112E-4</v>
      </c>
      <c r="CZ14" s="318">
        <v>1.1574074074074073E-4</v>
      </c>
      <c r="DA14" s="319" t="s">
        <v>184</v>
      </c>
      <c r="DB14" s="319" t="s">
        <v>185</v>
      </c>
      <c r="DC14" s="319" t="s">
        <v>186</v>
      </c>
      <c r="DD14" s="319" t="s">
        <v>187</v>
      </c>
      <c r="DE14" s="319" t="s">
        <v>188</v>
      </c>
      <c r="DF14" s="319" t="s">
        <v>189</v>
      </c>
      <c r="DG14" s="310"/>
      <c r="DH14" s="316">
        <v>6.0104412085231855</v>
      </c>
      <c r="DI14" s="320">
        <v>0.58633333333333326</v>
      </c>
      <c r="DJ14" s="320">
        <v>0.74766666666666659</v>
      </c>
    </row>
    <row r="15" spans="1:114" ht="14.25" customHeight="1">
      <c r="A15" s="103">
        <v>13</v>
      </c>
      <c r="B15" s="104" t="s">
        <v>190</v>
      </c>
      <c r="C15" s="104" t="s">
        <v>191</v>
      </c>
      <c r="D15" s="104">
        <v>1</v>
      </c>
      <c r="E15" s="105">
        <v>24076</v>
      </c>
      <c r="F15" s="44">
        <f t="shared" si="0"/>
        <v>54</v>
      </c>
      <c r="G15" s="103">
        <v>1</v>
      </c>
      <c r="H15" s="104">
        <v>36.200000000000003</v>
      </c>
      <c r="I15" s="107">
        <v>95</v>
      </c>
      <c r="J15" s="104">
        <v>0</v>
      </c>
      <c r="K15" s="104">
        <v>0</v>
      </c>
      <c r="L15" s="104">
        <v>0</v>
      </c>
      <c r="M15" s="104">
        <v>1</v>
      </c>
      <c r="N15" s="104">
        <v>1</v>
      </c>
      <c r="O15" s="104">
        <v>0</v>
      </c>
      <c r="P15" s="104">
        <v>0</v>
      </c>
      <c r="Q15" s="104">
        <v>0</v>
      </c>
      <c r="R15" s="104">
        <v>0</v>
      </c>
      <c r="S15" s="104">
        <v>0</v>
      </c>
      <c r="T15" s="104">
        <v>0</v>
      </c>
      <c r="U15" s="104">
        <v>0</v>
      </c>
      <c r="V15" s="104">
        <v>0</v>
      </c>
      <c r="W15" s="104">
        <v>0</v>
      </c>
      <c r="X15" s="104">
        <v>1</v>
      </c>
      <c r="Y15" s="104">
        <v>0</v>
      </c>
      <c r="Z15" s="104">
        <v>1</v>
      </c>
      <c r="AA15" s="108">
        <v>0</v>
      </c>
      <c r="AB15" s="104">
        <v>0</v>
      </c>
      <c r="AC15" s="81"/>
      <c r="AD15" s="82"/>
      <c r="AE15" s="83" t="e">
        <f t="shared" si="1"/>
        <v>#DIV/0!</v>
      </c>
      <c r="AF15" s="109">
        <v>44010</v>
      </c>
      <c r="AG15" s="104">
        <v>0</v>
      </c>
      <c r="AH15" s="104">
        <v>0</v>
      </c>
      <c r="AI15" s="104">
        <v>0</v>
      </c>
      <c r="AJ15" s="108">
        <v>0</v>
      </c>
      <c r="AK15" s="108">
        <v>0</v>
      </c>
      <c r="AL15" s="110">
        <v>44013</v>
      </c>
      <c r="AM15" s="104">
        <f t="shared" si="2"/>
        <v>3</v>
      </c>
      <c r="AN15" s="108">
        <v>0</v>
      </c>
      <c r="AO15" s="108" t="s">
        <v>192</v>
      </c>
      <c r="AP15" s="100" t="s">
        <v>193</v>
      </c>
      <c r="AQ15" s="63">
        <v>1</v>
      </c>
      <c r="AR15" s="104">
        <v>1</v>
      </c>
      <c r="AS15" s="103">
        <v>1</v>
      </c>
      <c r="AT15" s="104">
        <v>1</v>
      </c>
      <c r="AU15" s="104">
        <v>1</v>
      </c>
      <c r="AV15" s="104">
        <v>1</v>
      </c>
      <c r="AW15" s="103">
        <v>0</v>
      </c>
      <c r="AX15" s="104"/>
      <c r="AY15" s="110">
        <v>44010</v>
      </c>
      <c r="AZ15" s="104">
        <v>12.45</v>
      </c>
      <c r="BA15" s="104">
        <v>687</v>
      </c>
      <c r="BB15" s="104">
        <v>2.7</v>
      </c>
      <c r="BC15" s="111"/>
      <c r="BD15" s="104">
        <v>7.4</v>
      </c>
      <c r="BE15" s="104">
        <v>4.6399999999999997</v>
      </c>
      <c r="BF15" s="104">
        <v>85.6</v>
      </c>
      <c r="BG15" s="104">
        <v>13.1</v>
      </c>
      <c r="BH15" s="104">
        <v>171</v>
      </c>
      <c r="BI15" s="107"/>
      <c r="BJ15" s="104">
        <v>0</v>
      </c>
      <c r="BK15" s="104">
        <v>0</v>
      </c>
      <c r="BL15" s="104">
        <v>0</v>
      </c>
      <c r="BM15" s="104">
        <v>0</v>
      </c>
      <c r="BN15" s="107">
        <v>0</v>
      </c>
      <c r="BO15" s="104">
        <v>0</v>
      </c>
      <c r="BP15" s="112"/>
      <c r="BR15" s="322"/>
      <c r="BS15" s="323"/>
      <c r="BT15" s="323"/>
      <c r="BU15" s="323"/>
      <c r="BV15" s="323"/>
      <c r="BW15" s="323"/>
      <c r="BX15" s="323"/>
      <c r="BY15" s="323"/>
      <c r="BZ15" s="323"/>
      <c r="CA15" s="323"/>
      <c r="CB15" s="323"/>
      <c r="CC15" s="323"/>
      <c r="CD15" s="323"/>
      <c r="CE15" s="323"/>
      <c r="CF15" s="323"/>
      <c r="CG15" s="323"/>
      <c r="CH15" s="323"/>
      <c r="CI15" s="323"/>
      <c r="CJ15" s="323"/>
      <c r="CK15" s="320"/>
      <c r="CL15" s="323">
        <v>7.9</v>
      </c>
      <c r="CM15" s="323">
        <v>8.11</v>
      </c>
      <c r="CN15" s="323">
        <v>8.31</v>
      </c>
      <c r="CO15" s="316">
        <f t="shared" si="3"/>
        <v>8.1066666666666674</v>
      </c>
      <c r="CP15" s="324">
        <v>0.71399999999999997</v>
      </c>
      <c r="CQ15" s="323">
        <v>0.64200000000000002</v>
      </c>
      <c r="CR15" s="323">
        <v>0.71</v>
      </c>
      <c r="CS15" s="316">
        <f t="shared" si="4"/>
        <v>0.68866666666666665</v>
      </c>
      <c r="CT15" s="323">
        <v>0.91100000000000003</v>
      </c>
      <c r="CU15" s="323">
        <v>0.84</v>
      </c>
      <c r="CV15" s="323">
        <v>0.90900000000000003</v>
      </c>
      <c r="CW15" s="316">
        <f t="shared" si="5"/>
        <v>0.88666666666666671</v>
      </c>
      <c r="CX15" s="325">
        <v>4.6296296296296294E-5</v>
      </c>
      <c r="CY15" s="318">
        <v>9.2592592592592588E-5</v>
      </c>
      <c r="CZ15" s="318">
        <v>1.1574074074074073E-4</v>
      </c>
      <c r="DA15" s="319" t="s">
        <v>194</v>
      </c>
      <c r="DB15" s="319" t="s">
        <v>195</v>
      </c>
      <c r="DC15" s="319" t="s">
        <v>196</v>
      </c>
      <c r="DD15" s="319" t="s">
        <v>197</v>
      </c>
      <c r="DE15" s="319" t="s">
        <v>198</v>
      </c>
      <c r="DF15" s="319" t="s">
        <v>199</v>
      </c>
      <c r="DG15" s="326"/>
      <c r="DH15" s="323"/>
      <c r="DI15" s="320">
        <v>0.68866666666666665</v>
      </c>
      <c r="DJ15" s="320">
        <v>0.88666666666666671</v>
      </c>
    </row>
    <row r="16" spans="1:114" ht="14.25" customHeight="1">
      <c r="A16" s="76">
        <v>14</v>
      </c>
      <c r="B16" s="115" t="s">
        <v>200</v>
      </c>
      <c r="C16" s="46" t="s">
        <v>201</v>
      </c>
      <c r="D16" s="46">
        <v>1</v>
      </c>
      <c r="E16" s="77">
        <v>27303</v>
      </c>
      <c r="F16" s="44">
        <f t="shared" si="0"/>
        <v>45</v>
      </c>
      <c r="G16" s="78">
        <v>1</v>
      </c>
      <c r="H16" s="46">
        <v>37.1</v>
      </c>
      <c r="I16" s="79">
        <v>90</v>
      </c>
      <c r="J16" s="49">
        <v>0</v>
      </c>
      <c r="K16" s="49">
        <v>0</v>
      </c>
      <c r="L16" s="49">
        <v>0</v>
      </c>
      <c r="M16" s="49">
        <v>0</v>
      </c>
      <c r="N16" s="49">
        <v>0</v>
      </c>
      <c r="O16" s="49">
        <v>0</v>
      </c>
      <c r="P16" s="49">
        <v>0</v>
      </c>
      <c r="Q16" s="49">
        <v>0</v>
      </c>
      <c r="R16" s="49">
        <v>0</v>
      </c>
      <c r="S16" s="49">
        <v>0</v>
      </c>
      <c r="T16" s="49">
        <v>0</v>
      </c>
      <c r="U16" s="49">
        <v>0</v>
      </c>
      <c r="V16" s="49">
        <v>0</v>
      </c>
      <c r="W16" s="49">
        <v>0</v>
      </c>
      <c r="X16" s="49">
        <v>0</v>
      </c>
      <c r="Y16" s="49">
        <v>0</v>
      </c>
      <c r="Z16" s="49">
        <v>0</v>
      </c>
      <c r="AA16" s="80">
        <v>1</v>
      </c>
      <c r="AB16" s="49">
        <v>0</v>
      </c>
      <c r="AC16" s="81"/>
      <c r="AD16" s="82"/>
      <c r="AE16" s="83" t="e">
        <f t="shared" si="1"/>
        <v>#DIV/0!</v>
      </c>
      <c r="AF16" s="56">
        <v>44011</v>
      </c>
      <c r="AG16" s="58">
        <v>0</v>
      </c>
      <c r="AH16" s="58">
        <v>0</v>
      </c>
      <c r="AI16" s="58">
        <v>0</v>
      </c>
      <c r="AJ16" s="84">
        <v>0</v>
      </c>
      <c r="AK16" s="84">
        <v>0</v>
      </c>
      <c r="AL16" s="60">
        <v>44013</v>
      </c>
      <c r="AM16" s="58">
        <f t="shared" si="2"/>
        <v>2</v>
      </c>
      <c r="AN16" s="61">
        <v>1</v>
      </c>
      <c r="AO16" s="61"/>
      <c r="AP16" s="62" t="s">
        <v>202</v>
      </c>
      <c r="AQ16" s="63">
        <v>1</v>
      </c>
      <c r="AR16" s="64">
        <v>1</v>
      </c>
      <c r="AS16" s="63">
        <v>1</v>
      </c>
      <c r="AT16" s="64">
        <v>1</v>
      </c>
      <c r="AU16" s="64">
        <v>1</v>
      </c>
      <c r="AV16" s="64">
        <v>1</v>
      </c>
      <c r="AW16" s="63">
        <v>1</v>
      </c>
      <c r="AX16" s="64"/>
      <c r="AY16" s="66">
        <v>44011</v>
      </c>
      <c r="AZ16" s="46">
        <v>0.95</v>
      </c>
      <c r="BA16" s="46">
        <v>425</v>
      </c>
      <c r="BB16" s="46">
        <v>142.4</v>
      </c>
      <c r="BC16" s="67">
        <v>6.0000000000000001E-3</v>
      </c>
      <c r="BD16" s="46">
        <v>14.3</v>
      </c>
      <c r="BE16" s="46">
        <v>12.15</v>
      </c>
      <c r="BF16" s="46">
        <v>90.2</v>
      </c>
      <c r="BG16" s="46">
        <v>6.3</v>
      </c>
      <c r="BH16" s="46">
        <v>226</v>
      </c>
      <c r="BI16" s="86"/>
      <c r="BJ16" s="64">
        <v>0</v>
      </c>
      <c r="BK16" s="64">
        <v>0</v>
      </c>
      <c r="BL16" s="64">
        <v>0</v>
      </c>
      <c r="BM16" s="64">
        <v>0</v>
      </c>
      <c r="BN16" s="70">
        <v>0</v>
      </c>
      <c r="BO16" s="64">
        <v>1</v>
      </c>
      <c r="BP16" s="71" t="s">
        <v>131</v>
      </c>
      <c r="BR16" s="321">
        <v>3.7160877192982453</v>
      </c>
      <c r="BS16" s="316">
        <v>3.9140000000000001</v>
      </c>
      <c r="BT16" s="316">
        <v>0.19791228070175482</v>
      </c>
      <c r="BU16" s="316">
        <v>5.3258237063125362</v>
      </c>
      <c r="BV16" s="316">
        <v>36</v>
      </c>
      <c r="BW16" s="316">
        <v>23233</v>
      </c>
      <c r="BX16" s="316">
        <v>11818</v>
      </c>
      <c r="BY16" s="316">
        <v>588.28018533660395</v>
      </c>
      <c r="BZ16" s="316">
        <v>4.5065355443497511E-4</v>
      </c>
      <c r="CA16" s="316">
        <v>5.5360000000000014</v>
      </c>
      <c r="CB16" s="316">
        <v>7.5146666666666686</v>
      </c>
      <c r="CC16" s="316">
        <v>-1.978666666666667</v>
      </c>
      <c r="CD16" s="316">
        <v>34.381986485891623</v>
      </c>
      <c r="CE16" s="316">
        <v>47.34040465514385</v>
      </c>
      <c r="CF16" s="316">
        <v>-12.958418169252219</v>
      </c>
      <c r="CG16" s="316">
        <v>122.20271436320466</v>
      </c>
      <c r="CH16" s="316">
        <v>164.77304239677542</v>
      </c>
      <c r="CI16" s="316">
        <v>-42.570328033570739</v>
      </c>
      <c r="CJ16" s="316">
        <v>0.20531318626303313</v>
      </c>
      <c r="CK16" s="320">
        <v>3808.8</v>
      </c>
      <c r="CL16" s="316">
        <v>7.14</v>
      </c>
      <c r="CM16" s="316">
        <v>7.29</v>
      </c>
      <c r="CN16" s="316">
        <v>7.01</v>
      </c>
      <c r="CO16" s="316">
        <f t="shared" si="3"/>
        <v>7.1466666666666656</v>
      </c>
      <c r="CP16" s="315">
        <v>0.58599999999999997</v>
      </c>
      <c r="CQ16" s="316">
        <v>0.65100000000000002</v>
      </c>
      <c r="CR16" s="316">
        <v>0.63</v>
      </c>
      <c r="CS16" s="316">
        <f t="shared" si="4"/>
        <v>0.62233333333333329</v>
      </c>
      <c r="CT16" s="316">
        <v>0.753</v>
      </c>
      <c r="CU16" s="316">
        <v>0.747</v>
      </c>
      <c r="CV16" s="316">
        <v>0.74199999999999999</v>
      </c>
      <c r="CW16" s="316">
        <f t="shared" si="5"/>
        <v>0.74733333333333329</v>
      </c>
      <c r="CX16" s="317">
        <v>2.3148148148148147E-5</v>
      </c>
      <c r="CY16" s="318">
        <v>1.3888888888888889E-4</v>
      </c>
      <c r="CZ16" s="318">
        <v>2.3148148148148146E-4</v>
      </c>
      <c r="DA16" s="319" t="s">
        <v>203</v>
      </c>
      <c r="DB16" s="319" t="s">
        <v>204</v>
      </c>
      <c r="DC16" s="319" t="s">
        <v>205</v>
      </c>
      <c r="DD16" s="319" t="s">
        <v>206</v>
      </c>
      <c r="DE16" s="319" t="s">
        <v>207</v>
      </c>
      <c r="DF16" s="319" t="s">
        <v>208</v>
      </c>
      <c r="DG16" s="310"/>
      <c r="DH16" s="316">
        <v>5.3258237063125362</v>
      </c>
      <c r="DI16" s="320">
        <v>0.62233333333333329</v>
      </c>
      <c r="DJ16" s="320">
        <v>0.74733333333333329</v>
      </c>
    </row>
    <row r="17" spans="1:114" ht="14.25" customHeight="1">
      <c r="A17" s="76">
        <v>16</v>
      </c>
      <c r="B17" s="46" t="s">
        <v>209</v>
      </c>
      <c r="C17" s="46" t="s">
        <v>210</v>
      </c>
      <c r="D17" s="46">
        <v>2</v>
      </c>
      <c r="E17" s="77">
        <v>20114</v>
      </c>
      <c r="F17" s="44">
        <f t="shared" si="0"/>
        <v>65</v>
      </c>
      <c r="G17" s="78">
        <v>1</v>
      </c>
      <c r="H17" s="46">
        <v>36</v>
      </c>
      <c r="I17" s="79">
        <v>95</v>
      </c>
      <c r="J17" s="49">
        <v>0</v>
      </c>
      <c r="K17" s="49">
        <v>0</v>
      </c>
      <c r="L17" s="49">
        <v>0</v>
      </c>
      <c r="M17" s="49">
        <v>1</v>
      </c>
      <c r="N17" s="49">
        <v>0</v>
      </c>
      <c r="O17" s="49">
        <v>0</v>
      </c>
      <c r="P17" s="49">
        <v>1</v>
      </c>
      <c r="Q17" s="49">
        <v>0</v>
      </c>
      <c r="R17" s="49">
        <v>0</v>
      </c>
      <c r="S17" s="49">
        <v>0</v>
      </c>
      <c r="T17" s="49">
        <v>0</v>
      </c>
      <c r="U17" s="49">
        <v>0</v>
      </c>
      <c r="V17" s="49">
        <v>0</v>
      </c>
      <c r="W17" s="49">
        <v>0</v>
      </c>
      <c r="X17" s="49">
        <v>1</v>
      </c>
      <c r="Y17" s="49">
        <v>0</v>
      </c>
      <c r="Z17" s="49">
        <v>1</v>
      </c>
      <c r="AA17" s="80">
        <v>0</v>
      </c>
      <c r="AB17" s="49">
        <v>0</v>
      </c>
      <c r="AC17" s="81"/>
      <c r="AD17" s="82"/>
      <c r="AE17" s="83" t="e">
        <f t="shared" si="1"/>
        <v>#DIV/0!</v>
      </c>
      <c r="AF17" s="56">
        <v>44011</v>
      </c>
      <c r="AG17" s="58">
        <v>0</v>
      </c>
      <c r="AH17" s="58">
        <v>0</v>
      </c>
      <c r="AI17" s="58">
        <v>0</v>
      </c>
      <c r="AJ17" s="84">
        <v>0</v>
      </c>
      <c r="AK17" s="84">
        <v>0</v>
      </c>
      <c r="AL17" s="60">
        <v>44013</v>
      </c>
      <c r="AM17" s="58">
        <f t="shared" si="2"/>
        <v>2</v>
      </c>
      <c r="AN17" s="61">
        <v>1</v>
      </c>
      <c r="AO17" s="61"/>
      <c r="AP17" s="62" t="s">
        <v>202</v>
      </c>
      <c r="AQ17" s="63">
        <v>1</v>
      </c>
      <c r="AR17" s="64">
        <v>1</v>
      </c>
      <c r="AS17" s="63">
        <v>1</v>
      </c>
      <c r="AT17" s="64">
        <v>1</v>
      </c>
      <c r="AU17" s="64">
        <v>1</v>
      </c>
      <c r="AV17" s="64">
        <v>1</v>
      </c>
      <c r="AW17" s="63">
        <v>0</v>
      </c>
      <c r="AX17" s="64"/>
      <c r="AY17" s="66">
        <v>44011</v>
      </c>
      <c r="AZ17" s="46">
        <v>2.41</v>
      </c>
      <c r="BA17" s="51">
        <v>949</v>
      </c>
      <c r="BB17" s="46">
        <v>97.5</v>
      </c>
      <c r="BC17" s="67">
        <v>1.7999999999999999E-2</v>
      </c>
      <c r="BD17" s="46">
        <v>14.9</v>
      </c>
      <c r="BE17" s="46">
        <v>3.68</v>
      </c>
      <c r="BF17" s="46">
        <v>85</v>
      </c>
      <c r="BG17" s="51">
        <v>9.8000000000000007</v>
      </c>
      <c r="BH17" s="46">
        <v>104</v>
      </c>
      <c r="BI17" s="86"/>
      <c r="BJ17" s="64">
        <v>0</v>
      </c>
      <c r="BK17" s="64">
        <v>0</v>
      </c>
      <c r="BL17" s="64">
        <v>0</v>
      </c>
      <c r="BM17" s="64">
        <v>0</v>
      </c>
      <c r="BN17" s="70">
        <v>0</v>
      </c>
      <c r="BO17" s="64">
        <v>1</v>
      </c>
      <c r="BP17" s="71" t="s">
        <v>131</v>
      </c>
      <c r="BR17" s="321">
        <v>4.4510000000000014</v>
      </c>
      <c r="BS17" s="316">
        <v>4.617</v>
      </c>
      <c r="BT17" s="316">
        <v>0.16599999999999859</v>
      </c>
      <c r="BU17" s="316">
        <v>3.7294989889912054</v>
      </c>
      <c r="BV17" s="316">
        <v>79</v>
      </c>
      <c r="BW17" s="316">
        <v>17941</v>
      </c>
      <c r="BX17" s="316">
        <v>9584</v>
      </c>
      <c r="BY17" s="316">
        <v>209.23925534359918</v>
      </c>
      <c r="BZ17" s="316">
        <v>3.8913804142228772E-4</v>
      </c>
      <c r="CA17" s="316">
        <v>4.1083333333333334</v>
      </c>
      <c r="CB17" s="316">
        <v>4.2284999999999995</v>
      </c>
      <c r="CC17" s="316">
        <v>-0.12016666666666669</v>
      </c>
      <c r="CD17" s="316">
        <v>38.035243875750361</v>
      </c>
      <c r="CE17" s="316">
        <v>39.038312640963646</v>
      </c>
      <c r="CF17" s="316">
        <v>-1.0030687652132768</v>
      </c>
      <c r="CG17" s="316">
        <v>73.35511793731591</v>
      </c>
      <c r="CH17" s="316">
        <v>75.398497224710184</v>
      </c>
      <c r="CI17" s="316">
        <v>-2.043379287394258</v>
      </c>
      <c r="CJ17" s="316">
        <v>2.6385973318645894E-2</v>
      </c>
      <c r="CK17" s="320">
        <v>3214.8</v>
      </c>
      <c r="CL17" s="316"/>
      <c r="CM17" s="316"/>
      <c r="CN17" s="316"/>
      <c r="CO17" s="316"/>
      <c r="CP17" s="315"/>
      <c r="CQ17" s="316"/>
      <c r="CR17" s="316"/>
      <c r="CS17" s="316"/>
      <c r="CT17" s="316"/>
      <c r="CU17" s="316"/>
      <c r="CV17" s="316"/>
      <c r="CW17" s="316"/>
      <c r="CX17" s="317"/>
      <c r="CY17" s="318"/>
      <c r="CZ17" s="318"/>
      <c r="DA17" s="319"/>
      <c r="DB17" s="319"/>
      <c r="DC17" s="319"/>
      <c r="DD17" s="319"/>
      <c r="DE17" s="319"/>
      <c r="DF17" s="319"/>
      <c r="DG17" s="310"/>
      <c r="DH17" s="316">
        <v>3.7294989889912054</v>
      </c>
      <c r="DI17" s="320"/>
      <c r="DJ17" s="320"/>
    </row>
    <row r="18" spans="1:114" ht="14.25" customHeight="1">
      <c r="A18" s="94">
        <v>17</v>
      </c>
      <c r="B18" s="51" t="s">
        <v>211</v>
      </c>
      <c r="C18" s="51">
        <v>2608213</v>
      </c>
      <c r="D18" s="51">
        <v>2</v>
      </c>
      <c r="E18" s="95">
        <v>20688</v>
      </c>
      <c r="F18" s="44">
        <f t="shared" si="0"/>
        <v>63</v>
      </c>
      <c r="G18" s="94">
        <v>1</v>
      </c>
      <c r="H18" s="51">
        <v>36.4</v>
      </c>
      <c r="I18" s="97">
        <v>89</v>
      </c>
      <c r="J18" s="51">
        <v>0</v>
      </c>
      <c r="K18" s="51">
        <v>1</v>
      </c>
      <c r="L18" s="51">
        <v>0</v>
      </c>
      <c r="M18" s="51">
        <v>0</v>
      </c>
      <c r="N18" s="51"/>
      <c r="O18" s="51"/>
      <c r="P18" s="51"/>
      <c r="Q18" s="51"/>
      <c r="R18" s="51"/>
      <c r="S18" s="51"/>
      <c r="T18" s="51"/>
      <c r="U18" s="51"/>
      <c r="V18" s="51">
        <v>0</v>
      </c>
      <c r="W18" s="51">
        <v>0</v>
      </c>
      <c r="X18" s="51">
        <v>1</v>
      </c>
      <c r="Y18" s="51">
        <v>0</v>
      </c>
      <c r="Z18" s="51">
        <v>1</v>
      </c>
      <c r="AA18" s="98">
        <v>0</v>
      </c>
      <c r="AB18" s="51">
        <v>1</v>
      </c>
      <c r="AC18" s="81"/>
      <c r="AD18" s="82"/>
      <c r="AE18" s="83" t="e">
        <f t="shared" si="1"/>
        <v>#DIV/0!</v>
      </c>
      <c r="AF18" s="99">
        <v>44011</v>
      </c>
      <c r="AG18" s="51">
        <v>0</v>
      </c>
      <c r="AH18" s="51">
        <v>0</v>
      </c>
      <c r="AI18" s="51">
        <v>0</v>
      </c>
      <c r="AJ18" s="98">
        <v>0</v>
      </c>
      <c r="AK18" s="98">
        <v>0</v>
      </c>
      <c r="AL18" s="66">
        <v>44020</v>
      </c>
      <c r="AM18" s="51">
        <f t="shared" si="2"/>
        <v>9</v>
      </c>
      <c r="AN18" s="98">
        <v>1</v>
      </c>
      <c r="AO18" s="98"/>
      <c r="AP18" s="100" t="s">
        <v>212</v>
      </c>
      <c r="AQ18" s="94">
        <v>0</v>
      </c>
      <c r="AR18" s="51">
        <v>1</v>
      </c>
      <c r="AS18" s="94">
        <v>1</v>
      </c>
      <c r="AT18" s="51">
        <v>1</v>
      </c>
      <c r="AU18" s="51">
        <v>1</v>
      </c>
      <c r="AV18" s="51">
        <v>1</v>
      </c>
      <c r="AW18" s="94">
        <v>0</v>
      </c>
      <c r="AX18" s="51"/>
      <c r="AY18" s="66">
        <v>44011</v>
      </c>
      <c r="AZ18" s="51">
        <v>1.63</v>
      </c>
      <c r="BA18" s="51">
        <v>2549</v>
      </c>
      <c r="BB18" s="51">
        <v>111</v>
      </c>
      <c r="BC18" s="93">
        <v>5</v>
      </c>
      <c r="BD18" s="51">
        <v>13.8</v>
      </c>
      <c r="BE18" s="51">
        <v>16480</v>
      </c>
      <c r="BF18" s="51">
        <v>80</v>
      </c>
      <c r="BG18" s="51">
        <v>8</v>
      </c>
      <c r="BH18" s="51">
        <v>460</v>
      </c>
      <c r="BI18" s="97"/>
      <c r="BJ18" s="51">
        <v>0</v>
      </c>
      <c r="BK18" s="51">
        <v>0</v>
      </c>
      <c r="BL18" s="51">
        <v>0</v>
      </c>
      <c r="BM18" s="51">
        <v>0</v>
      </c>
      <c r="BN18" s="97">
        <v>0</v>
      </c>
      <c r="BO18" s="51">
        <v>1</v>
      </c>
      <c r="BP18" s="101" t="s">
        <v>131</v>
      </c>
      <c r="BR18" s="321">
        <v>5.0413666666666668</v>
      </c>
      <c r="BS18" s="316">
        <v>5.3209999999999997</v>
      </c>
      <c r="BT18" s="316">
        <v>0.27963333333333296</v>
      </c>
      <c r="BU18" s="316">
        <v>5.5467763371043493</v>
      </c>
      <c r="BV18" s="316">
        <v>117</v>
      </c>
      <c r="BW18" s="316">
        <v>4652</v>
      </c>
      <c r="BX18" s="316">
        <v>3139</v>
      </c>
      <c r="BY18" s="316">
        <v>39.930555555555564</v>
      </c>
      <c r="BZ18" s="316">
        <v>1.7670520347576773E-3</v>
      </c>
      <c r="CA18" s="316">
        <v>1.5086666666666677</v>
      </c>
      <c r="CB18" s="316">
        <v>2.9676666666666662</v>
      </c>
      <c r="CC18" s="316">
        <v>-1.4589999999999981</v>
      </c>
      <c r="CD18" s="316">
        <v>18.062395957570008</v>
      </c>
      <c r="CE18" s="316">
        <v>35.545004371924009</v>
      </c>
      <c r="CF18" s="316">
        <v>-17.482608414353997</v>
      </c>
      <c r="CG18" s="316">
        <v>23.960892148883605</v>
      </c>
      <c r="CH18" s="316">
        <v>47.121875534585229</v>
      </c>
      <c r="CI18" s="316">
        <v>-23.160983385701602</v>
      </c>
      <c r="CJ18" s="316">
        <v>0.32953957396596867</v>
      </c>
      <c r="CK18" s="320">
        <v>524.1</v>
      </c>
      <c r="CL18" s="316">
        <v>8.31</v>
      </c>
      <c r="CM18" s="316">
        <v>8.34</v>
      </c>
      <c r="CN18" s="316">
        <v>8.4700000000000006</v>
      </c>
      <c r="CO18" s="316">
        <f t="shared" si="3"/>
        <v>8.3733333333333331</v>
      </c>
      <c r="CP18" s="315">
        <v>0.63100000000000001</v>
      </c>
      <c r="CQ18" s="316">
        <v>0.626</v>
      </c>
      <c r="CR18" s="316">
        <v>0.68600000000000005</v>
      </c>
      <c r="CS18" s="316">
        <f t="shared" si="4"/>
        <v>0.64766666666666672</v>
      </c>
      <c r="CT18" s="316">
        <v>0.85699999999999998</v>
      </c>
      <c r="CU18" s="316">
        <v>0.86299999999999999</v>
      </c>
      <c r="CV18" s="316">
        <v>0.86299999999999999</v>
      </c>
      <c r="CW18" s="316">
        <f t="shared" si="5"/>
        <v>0.8610000000000001</v>
      </c>
      <c r="CX18" s="317">
        <v>1.1574074074074073E-5</v>
      </c>
      <c r="CY18" s="318">
        <v>1.7361111111111112E-4</v>
      </c>
      <c r="CZ18" s="318">
        <v>2.4305555555555552E-4</v>
      </c>
      <c r="DA18" s="319" t="s">
        <v>213</v>
      </c>
      <c r="DB18" s="319" t="s">
        <v>214</v>
      </c>
      <c r="DC18" s="319" t="s">
        <v>215</v>
      </c>
      <c r="DD18" s="319" t="s">
        <v>216</v>
      </c>
      <c r="DE18" s="319" t="s">
        <v>217</v>
      </c>
      <c r="DF18" s="319" t="s">
        <v>218</v>
      </c>
      <c r="DG18" s="310"/>
      <c r="DH18" s="316">
        <v>5.5467763371043493</v>
      </c>
      <c r="DI18" s="320">
        <v>0.64766666666666672</v>
      </c>
      <c r="DJ18" s="320">
        <v>0.8610000000000001</v>
      </c>
    </row>
    <row r="19" spans="1:114" ht="15.75" customHeight="1">
      <c r="A19" s="103">
        <v>19</v>
      </c>
      <c r="B19" s="104" t="s">
        <v>219</v>
      </c>
      <c r="C19" s="104" t="s">
        <v>220</v>
      </c>
      <c r="D19" s="104">
        <v>1</v>
      </c>
      <c r="E19" s="105">
        <v>20008</v>
      </c>
      <c r="F19" s="44">
        <f t="shared" si="0"/>
        <v>65</v>
      </c>
      <c r="G19" s="103">
        <v>2</v>
      </c>
      <c r="H19" s="104">
        <v>35.6</v>
      </c>
      <c r="I19" s="107">
        <v>96</v>
      </c>
      <c r="J19" s="104">
        <v>0</v>
      </c>
      <c r="K19" s="104">
        <v>1</v>
      </c>
      <c r="L19" s="104">
        <v>0</v>
      </c>
      <c r="M19" s="104">
        <v>0</v>
      </c>
      <c r="N19" s="104">
        <v>0</v>
      </c>
      <c r="O19" s="104">
        <v>0</v>
      </c>
      <c r="P19" s="104">
        <v>0</v>
      </c>
      <c r="Q19" s="104">
        <v>0</v>
      </c>
      <c r="R19" s="104">
        <v>0</v>
      </c>
      <c r="S19" s="104">
        <v>0</v>
      </c>
      <c r="T19" s="104">
        <v>0</v>
      </c>
      <c r="U19" s="104">
        <v>0</v>
      </c>
      <c r="V19" s="104">
        <v>0</v>
      </c>
      <c r="W19" s="104">
        <v>0</v>
      </c>
      <c r="X19" s="104">
        <v>1</v>
      </c>
      <c r="Y19" s="104">
        <v>0</v>
      </c>
      <c r="Z19" s="104">
        <v>0</v>
      </c>
      <c r="AA19" s="108">
        <v>0</v>
      </c>
      <c r="AB19" s="104">
        <v>0</v>
      </c>
      <c r="AC19" s="81"/>
      <c r="AD19" s="82"/>
      <c r="AE19" s="83" t="e">
        <f t="shared" si="1"/>
        <v>#DIV/0!</v>
      </c>
      <c r="AF19" s="109">
        <v>44009</v>
      </c>
      <c r="AG19" s="104">
        <v>0</v>
      </c>
      <c r="AH19" s="104">
        <v>0</v>
      </c>
      <c r="AI19" s="104">
        <v>0</v>
      </c>
      <c r="AJ19" s="108">
        <v>0</v>
      </c>
      <c r="AK19" s="108">
        <v>0</v>
      </c>
      <c r="AL19" s="110">
        <v>44013</v>
      </c>
      <c r="AM19" s="104">
        <f t="shared" si="2"/>
        <v>4</v>
      </c>
      <c r="AN19" s="108">
        <v>0</v>
      </c>
      <c r="AO19" s="108" t="s">
        <v>221</v>
      </c>
      <c r="AP19" s="116" t="s">
        <v>222</v>
      </c>
      <c r="AQ19" s="63">
        <v>1</v>
      </c>
      <c r="AR19" s="104">
        <v>1</v>
      </c>
      <c r="AS19" s="103">
        <v>1</v>
      </c>
      <c r="AT19" s="104">
        <v>0</v>
      </c>
      <c r="AU19" s="104">
        <v>0</v>
      </c>
      <c r="AV19" s="104">
        <v>0</v>
      </c>
      <c r="AW19" s="103">
        <v>0</v>
      </c>
      <c r="AX19" s="104"/>
      <c r="AY19" s="110">
        <v>44011</v>
      </c>
      <c r="AZ19" s="104">
        <v>0.76</v>
      </c>
      <c r="BA19" s="51"/>
      <c r="BB19" s="104">
        <v>13</v>
      </c>
      <c r="BC19" s="93"/>
      <c r="BD19" s="104">
        <v>13.2</v>
      </c>
      <c r="BE19" s="104">
        <v>5.1100000000000003</v>
      </c>
      <c r="BF19" s="104">
        <v>69.099999999999994</v>
      </c>
      <c r="BG19" s="104">
        <v>16.2</v>
      </c>
      <c r="BH19" s="104">
        <v>278</v>
      </c>
      <c r="BI19" s="107"/>
      <c r="BJ19" s="104">
        <v>0</v>
      </c>
      <c r="BK19" s="104">
        <v>0</v>
      </c>
      <c r="BL19" s="104">
        <v>0</v>
      </c>
      <c r="BM19" s="104">
        <v>0</v>
      </c>
      <c r="BN19" s="107">
        <v>0</v>
      </c>
      <c r="BO19" s="104">
        <v>1</v>
      </c>
      <c r="BP19" s="112" t="s">
        <v>131</v>
      </c>
      <c r="BR19" s="322">
        <v>4.836333333333334</v>
      </c>
      <c r="BS19" s="323">
        <v>5.0060000000000002</v>
      </c>
      <c r="BT19" s="323">
        <v>0.16966666666666619</v>
      </c>
      <c r="BU19" s="323">
        <v>3.5081673444069095</v>
      </c>
      <c r="BV19" s="323">
        <v>69</v>
      </c>
      <c r="BW19" s="323">
        <v>13611</v>
      </c>
      <c r="BX19" s="323">
        <v>8885</v>
      </c>
      <c r="BY19" s="323">
        <v>425.07950931394817</v>
      </c>
      <c r="BZ19" s="323">
        <v>3.94841569432404E-4</v>
      </c>
      <c r="CA19" s="323">
        <v>-1.5818333333333332</v>
      </c>
      <c r="CB19" s="323">
        <v>2.4575000000000005</v>
      </c>
      <c r="CC19" s="323">
        <v>-4.0393333333333334</v>
      </c>
      <c r="CD19" s="323">
        <v>-17.026817169596502</v>
      </c>
      <c r="CE19" s="323">
        <v>27.43695823090524</v>
      </c>
      <c r="CF19" s="323">
        <v>-44.46377540050176</v>
      </c>
      <c r="CG19" s="323">
        <v>-26.477750333415791</v>
      </c>
      <c r="CH19" s="323">
        <v>40.411659083356994</v>
      </c>
      <c r="CI19" s="323">
        <v>-66.889409416772779</v>
      </c>
      <c r="CJ19" s="323">
        <v>0.62338064617401157</v>
      </c>
      <c r="CK19" s="320">
        <v>6688.7</v>
      </c>
      <c r="CL19" s="323">
        <v>6.49</v>
      </c>
      <c r="CM19" s="323">
        <v>6.25</v>
      </c>
      <c r="CN19" s="323">
        <v>6.48</v>
      </c>
      <c r="CO19" s="316">
        <f t="shared" si="3"/>
        <v>6.4066666666666663</v>
      </c>
      <c r="CP19" s="324">
        <v>0.85799999999999998</v>
      </c>
      <c r="CQ19" s="323">
        <v>0.80100000000000005</v>
      </c>
      <c r="CR19" s="323">
        <v>0.83899999999999997</v>
      </c>
      <c r="CS19" s="316">
        <f t="shared" si="4"/>
        <v>0.83266666666666678</v>
      </c>
      <c r="CT19" s="323">
        <v>1.08</v>
      </c>
      <c r="CU19" s="323">
        <v>0.97199999999999998</v>
      </c>
      <c r="CV19" s="323">
        <v>1.08</v>
      </c>
      <c r="CW19" s="316">
        <f t="shared" si="5"/>
        <v>1.044</v>
      </c>
      <c r="CX19" s="325">
        <v>6.9444444444444444E-5</v>
      </c>
      <c r="CY19" s="318">
        <v>8.1018518518518516E-5</v>
      </c>
      <c r="CZ19" s="318">
        <v>1.1574074074074073E-5</v>
      </c>
      <c r="DA19" s="319" t="s">
        <v>223</v>
      </c>
      <c r="DB19" s="319" t="s">
        <v>224</v>
      </c>
      <c r="DC19" s="319" t="s">
        <v>225</v>
      </c>
      <c r="DD19" s="319" t="s">
        <v>226</v>
      </c>
      <c r="DE19" s="319" t="s">
        <v>227</v>
      </c>
      <c r="DF19" s="319" t="s">
        <v>228</v>
      </c>
      <c r="DG19" s="326"/>
      <c r="DH19" s="323">
        <v>3.5081673444069095</v>
      </c>
      <c r="DI19" s="320">
        <v>0.83266666666666678</v>
      </c>
      <c r="DJ19" s="320">
        <v>1.044</v>
      </c>
    </row>
    <row r="20" spans="1:114" ht="15.75" customHeight="1">
      <c r="A20" s="76">
        <v>20</v>
      </c>
      <c r="B20" s="46" t="s">
        <v>229</v>
      </c>
      <c r="C20" s="46">
        <v>55598521</v>
      </c>
      <c r="D20" s="46">
        <v>1</v>
      </c>
      <c r="E20" s="77">
        <v>29660</v>
      </c>
      <c r="F20" s="44">
        <f t="shared" si="0"/>
        <v>39</v>
      </c>
      <c r="G20" s="78">
        <v>1</v>
      </c>
      <c r="H20" s="46">
        <v>34.799999999999997</v>
      </c>
      <c r="I20" s="79">
        <v>95</v>
      </c>
      <c r="J20" s="49">
        <v>0</v>
      </c>
      <c r="K20" s="49">
        <v>1</v>
      </c>
      <c r="L20" s="49">
        <v>0</v>
      </c>
      <c r="M20" s="49">
        <v>0</v>
      </c>
      <c r="N20" s="49">
        <v>0</v>
      </c>
      <c r="O20" s="49">
        <v>0</v>
      </c>
      <c r="P20" s="49">
        <v>0</v>
      </c>
      <c r="Q20" s="49">
        <v>0</v>
      </c>
      <c r="R20" s="49">
        <v>0</v>
      </c>
      <c r="S20" s="49">
        <v>0</v>
      </c>
      <c r="T20" s="49">
        <v>0</v>
      </c>
      <c r="U20" s="49">
        <v>0</v>
      </c>
      <c r="V20" s="49">
        <v>0</v>
      </c>
      <c r="W20" s="49">
        <v>0</v>
      </c>
      <c r="X20" s="49">
        <v>1</v>
      </c>
      <c r="Y20" s="49">
        <v>1</v>
      </c>
      <c r="Z20" s="49">
        <v>0</v>
      </c>
      <c r="AA20" s="80">
        <v>0</v>
      </c>
      <c r="AB20" s="49">
        <v>0</v>
      </c>
      <c r="AC20" s="81">
        <v>110</v>
      </c>
      <c r="AD20" s="82">
        <v>1.78</v>
      </c>
      <c r="AE20" s="83">
        <f t="shared" si="1"/>
        <v>34.71783865673526</v>
      </c>
      <c r="AF20" s="56">
        <v>44012</v>
      </c>
      <c r="AG20" s="58">
        <v>1</v>
      </c>
      <c r="AH20" s="58">
        <v>1</v>
      </c>
      <c r="AI20" s="58">
        <v>25</v>
      </c>
      <c r="AJ20" s="84">
        <v>1</v>
      </c>
      <c r="AK20" s="84">
        <v>1</v>
      </c>
      <c r="AL20" s="60">
        <v>44037</v>
      </c>
      <c r="AM20" s="58">
        <f t="shared" si="2"/>
        <v>25</v>
      </c>
      <c r="AN20" s="61">
        <v>1</v>
      </c>
      <c r="AO20" s="61"/>
      <c r="AP20" s="62"/>
      <c r="AQ20" s="63">
        <v>1</v>
      </c>
      <c r="AR20" s="64">
        <v>1</v>
      </c>
      <c r="AS20" s="63">
        <v>1</v>
      </c>
      <c r="AT20" s="64">
        <v>1</v>
      </c>
      <c r="AU20" s="64">
        <v>1</v>
      </c>
      <c r="AV20" s="64">
        <v>1</v>
      </c>
      <c r="AW20" s="63">
        <v>1</v>
      </c>
      <c r="AX20" s="51">
        <v>1</v>
      </c>
      <c r="AY20" s="66">
        <v>44012</v>
      </c>
      <c r="AZ20" s="46">
        <v>0.94</v>
      </c>
      <c r="BA20" s="46">
        <v>344</v>
      </c>
      <c r="BB20" s="51">
        <v>27.4</v>
      </c>
      <c r="BC20" s="67">
        <v>8.0000000000000002E-3</v>
      </c>
      <c r="BD20" s="46">
        <v>17</v>
      </c>
      <c r="BE20" s="51">
        <v>11.4</v>
      </c>
      <c r="BF20" s="46">
        <v>79</v>
      </c>
      <c r="BG20" s="46">
        <v>12</v>
      </c>
      <c r="BH20" s="46">
        <v>141</v>
      </c>
      <c r="BI20" s="86"/>
      <c r="BJ20" s="64">
        <v>0</v>
      </c>
      <c r="BK20" s="64">
        <v>0</v>
      </c>
      <c r="BL20" s="64">
        <v>0</v>
      </c>
      <c r="BM20" s="64">
        <v>0</v>
      </c>
      <c r="BN20" s="70">
        <v>0</v>
      </c>
      <c r="BO20" s="64">
        <v>0</v>
      </c>
      <c r="BP20" s="71"/>
      <c r="BR20" s="321">
        <v>5.1747924528301903</v>
      </c>
      <c r="BS20" s="316">
        <v>5.1980000000000004</v>
      </c>
      <c r="BT20" s="316">
        <v>2.3207547169810105E-2</v>
      </c>
      <c r="BU20" s="316">
        <v>0.44847300411280194</v>
      </c>
      <c r="BV20" s="316">
        <v>124</v>
      </c>
      <c r="BW20" s="316">
        <v>26539</v>
      </c>
      <c r="BX20" s="316">
        <v>23351</v>
      </c>
      <c r="BY20" s="316">
        <v>936.67465678797123</v>
      </c>
      <c r="BZ20" s="316">
        <v>1.9205730123455181E-5</v>
      </c>
      <c r="CA20" s="316">
        <v>8.6210000000000022</v>
      </c>
      <c r="CB20" s="316">
        <v>11.338166666666664</v>
      </c>
      <c r="CC20" s="316">
        <v>-2.7171666666666665</v>
      </c>
      <c r="CD20" s="316">
        <v>113.02649389425707</v>
      </c>
      <c r="CE20" s="316">
        <v>146.98967635004053</v>
      </c>
      <c r="CF20" s="316">
        <v>-33.963182455783411</v>
      </c>
      <c r="CG20" s="316">
        <v>135.12910621311661</v>
      </c>
      <c r="CH20" s="316">
        <v>177.39805254334809</v>
      </c>
      <c r="CI20" s="316">
        <v>-42.268946330231415</v>
      </c>
      <c r="CJ20" s="316">
        <v>0.19242283341139288</v>
      </c>
      <c r="CK20" s="320">
        <v>5097.1000000000004</v>
      </c>
      <c r="CL20" s="316">
        <v>8.6300000000000008</v>
      </c>
      <c r="CM20" s="316">
        <v>8.2200000000000006</v>
      </c>
      <c r="CN20" s="316">
        <v>8.92</v>
      </c>
      <c r="CO20" s="316">
        <f t="shared" si="3"/>
        <v>8.5900000000000016</v>
      </c>
      <c r="CP20" s="315">
        <v>0.43099999999999999</v>
      </c>
      <c r="CQ20" s="316">
        <v>0.41499999999999998</v>
      </c>
      <c r="CR20" s="316">
        <v>0.42299999999999999</v>
      </c>
      <c r="CS20" s="316">
        <f t="shared" si="4"/>
        <v>0.42299999999999999</v>
      </c>
      <c r="CT20" s="316">
        <v>0.44800000000000001</v>
      </c>
      <c r="CU20" s="316">
        <v>0.45</v>
      </c>
      <c r="CV20" s="316">
        <v>0.44900000000000001</v>
      </c>
      <c r="CW20" s="316">
        <f t="shared" si="5"/>
        <v>0.44900000000000001</v>
      </c>
      <c r="CX20" s="317" t="s">
        <v>124</v>
      </c>
      <c r="CY20" s="318">
        <v>5.7870370370370366E-5</v>
      </c>
      <c r="CZ20" s="318">
        <v>1.1574074074074073E-4</v>
      </c>
      <c r="DA20" s="319" t="s">
        <v>230</v>
      </c>
      <c r="DB20" s="319" t="s">
        <v>231</v>
      </c>
      <c r="DC20" s="319" t="s">
        <v>232</v>
      </c>
      <c r="DD20" s="319" t="s">
        <v>233</v>
      </c>
      <c r="DE20" s="319" t="s">
        <v>234</v>
      </c>
      <c r="DF20" s="319" t="s">
        <v>235</v>
      </c>
      <c r="DG20" s="310"/>
      <c r="DH20" s="316">
        <v>0.44847300411280194</v>
      </c>
      <c r="DI20" s="320">
        <v>0.42299999999999999</v>
      </c>
      <c r="DJ20" s="320">
        <v>0.44900000000000001</v>
      </c>
    </row>
    <row r="21" spans="1:114" ht="15.75" customHeight="1">
      <c r="A21" s="76">
        <v>21</v>
      </c>
      <c r="B21" s="46" t="s">
        <v>236</v>
      </c>
      <c r="C21" s="46" t="s">
        <v>237</v>
      </c>
      <c r="D21" s="46">
        <v>1</v>
      </c>
      <c r="E21" s="77">
        <v>15127</v>
      </c>
      <c r="F21" s="44">
        <f t="shared" si="0"/>
        <v>79</v>
      </c>
      <c r="G21" s="78">
        <v>2</v>
      </c>
      <c r="H21" s="46">
        <v>38.700000000000003</v>
      </c>
      <c r="I21" s="79">
        <v>93</v>
      </c>
      <c r="J21" s="49">
        <v>0</v>
      </c>
      <c r="K21" s="49">
        <v>1</v>
      </c>
      <c r="L21" s="49">
        <v>0</v>
      </c>
      <c r="M21" s="49">
        <v>0</v>
      </c>
      <c r="N21" s="49">
        <v>0</v>
      </c>
      <c r="O21" s="49">
        <v>0</v>
      </c>
      <c r="P21" s="49">
        <v>0</v>
      </c>
      <c r="Q21" s="49">
        <v>0</v>
      </c>
      <c r="R21" s="49">
        <v>0</v>
      </c>
      <c r="S21" s="49">
        <v>0</v>
      </c>
      <c r="T21" s="49">
        <v>0</v>
      </c>
      <c r="U21" s="49">
        <v>0</v>
      </c>
      <c r="V21" s="49">
        <v>0</v>
      </c>
      <c r="W21" s="49">
        <v>0</v>
      </c>
      <c r="X21" s="49">
        <v>1</v>
      </c>
      <c r="Y21" s="49">
        <v>0</v>
      </c>
      <c r="Z21" s="49">
        <v>1</v>
      </c>
      <c r="AA21" s="80">
        <v>0</v>
      </c>
      <c r="AB21" s="49">
        <v>0</v>
      </c>
      <c r="AC21" s="81">
        <v>65</v>
      </c>
      <c r="AD21" s="82">
        <v>1.75</v>
      </c>
      <c r="AE21" s="83">
        <f t="shared" si="1"/>
        <v>21.224489795918366</v>
      </c>
      <c r="AF21" s="56">
        <v>44008</v>
      </c>
      <c r="AG21" s="84">
        <v>0</v>
      </c>
      <c r="AH21" s="58">
        <v>0</v>
      </c>
      <c r="AI21" s="58">
        <v>0</v>
      </c>
      <c r="AJ21" s="84">
        <v>0</v>
      </c>
      <c r="AK21" s="84">
        <v>0</v>
      </c>
      <c r="AL21" s="60">
        <v>44019</v>
      </c>
      <c r="AM21" s="58">
        <f t="shared" si="2"/>
        <v>11</v>
      </c>
      <c r="AN21" s="61">
        <v>1</v>
      </c>
      <c r="AO21" s="61"/>
      <c r="AP21" s="62"/>
      <c r="AQ21" s="63">
        <v>1</v>
      </c>
      <c r="AR21" s="64">
        <v>1</v>
      </c>
      <c r="AS21" s="63">
        <v>1</v>
      </c>
      <c r="AT21" s="64">
        <v>1</v>
      </c>
      <c r="AU21" s="64">
        <v>1</v>
      </c>
      <c r="AV21" s="64">
        <v>1</v>
      </c>
      <c r="AW21" s="63">
        <v>0</v>
      </c>
      <c r="AX21" s="64"/>
      <c r="AY21" s="66">
        <v>44008</v>
      </c>
      <c r="AZ21" s="46">
        <v>1.8</v>
      </c>
      <c r="BA21" s="117"/>
      <c r="BB21" s="46">
        <v>91.8</v>
      </c>
      <c r="BC21" s="102"/>
      <c r="BD21" s="46">
        <v>11.1</v>
      </c>
      <c r="BE21" s="46">
        <v>6.87</v>
      </c>
      <c r="BF21" s="46">
        <v>82</v>
      </c>
      <c r="BG21" s="46">
        <v>12.5</v>
      </c>
      <c r="BH21" s="46">
        <v>145</v>
      </c>
      <c r="BI21" s="86"/>
      <c r="BJ21" s="64">
        <v>0</v>
      </c>
      <c r="BK21" s="64">
        <v>0</v>
      </c>
      <c r="BL21" s="64">
        <v>0</v>
      </c>
      <c r="BM21" s="64">
        <v>0</v>
      </c>
      <c r="BN21" s="70">
        <v>0</v>
      </c>
      <c r="BO21" s="64">
        <v>0</v>
      </c>
      <c r="BP21" s="71"/>
      <c r="BR21" s="321">
        <v>5.018101694915253</v>
      </c>
      <c r="BS21" s="316">
        <v>5.3719999999999999</v>
      </c>
      <c r="BT21" s="316">
        <v>0.35389830508474684</v>
      </c>
      <c r="BU21" s="316">
        <v>7.052433900320219</v>
      </c>
      <c r="BV21" s="316">
        <v>47</v>
      </c>
      <c r="BW21" s="316">
        <v>12227</v>
      </c>
      <c r="BX21" s="316">
        <v>1891</v>
      </c>
      <c r="BY21" s="316">
        <v>122.05484743144071</v>
      </c>
      <c r="BZ21" s="316">
        <v>3.7294732418404119E-3</v>
      </c>
      <c r="CA21" s="316">
        <v>2.4811666666666672</v>
      </c>
      <c r="CB21" s="316">
        <v>2.5666666666666673</v>
      </c>
      <c r="CC21" s="316">
        <v>-8.5500000000000007E-2</v>
      </c>
      <c r="CD21" s="316">
        <v>29.406889882621513</v>
      </c>
      <c r="CE21" s="316">
        <v>30.462011673341511</v>
      </c>
      <c r="CF21" s="316">
        <v>-1.0551217907199999</v>
      </c>
      <c r="CG21" s="316">
        <v>39.633547914479671</v>
      </c>
      <c r="CH21" s="316">
        <v>40.970196592497196</v>
      </c>
      <c r="CI21" s="316">
        <v>-1.3366486780175071</v>
      </c>
      <c r="CJ21" s="316">
        <v>3.1594146750267622E-2</v>
      </c>
      <c r="CK21" s="320">
        <v>36.200000000000003</v>
      </c>
      <c r="CL21" s="316">
        <v>8.66</v>
      </c>
      <c r="CM21" s="316">
        <v>8.32</v>
      </c>
      <c r="CN21" s="316">
        <v>8.81</v>
      </c>
      <c r="CO21" s="316">
        <f t="shared" si="3"/>
        <v>8.5966666666666658</v>
      </c>
      <c r="CP21" s="315">
        <v>0.92300000000000004</v>
      </c>
      <c r="CQ21" s="316">
        <v>0.873</v>
      </c>
      <c r="CR21" s="316">
        <v>0.9</v>
      </c>
      <c r="CS21" s="316">
        <f t="shared" si="4"/>
        <v>0.89866666666666672</v>
      </c>
      <c r="CT21" s="316">
        <v>1.018</v>
      </c>
      <c r="CU21" s="316">
        <v>0.95199999999999996</v>
      </c>
      <c r="CV21" s="316">
        <v>1.004</v>
      </c>
      <c r="CW21" s="316">
        <f t="shared" si="5"/>
        <v>0.9913333333333334</v>
      </c>
      <c r="CX21" s="317">
        <v>4.8611111111111112E-3</v>
      </c>
      <c r="CY21" s="318">
        <v>2.4305555555555552E-4</v>
      </c>
      <c r="CZ21" s="318">
        <v>9.0277777777777787E-3</v>
      </c>
      <c r="DA21" s="319" t="s">
        <v>238</v>
      </c>
      <c r="DB21" s="319" t="s">
        <v>239</v>
      </c>
      <c r="DC21" s="319" t="s">
        <v>240</v>
      </c>
      <c r="DD21" s="319" t="s">
        <v>241</v>
      </c>
      <c r="DE21" s="319" t="s">
        <v>242</v>
      </c>
      <c r="DF21" s="319" t="s">
        <v>243</v>
      </c>
      <c r="DG21" s="310"/>
      <c r="DH21" s="316">
        <v>7.052433900320219</v>
      </c>
      <c r="DI21" s="320">
        <v>0.89866666666666672</v>
      </c>
      <c r="DJ21" s="320">
        <v>0.9913333333333334</v>
      </c>
    </row>
    <row r="22" spans="1:114" ht="15.75" customHeight="1">
      <c r="A22" s="76">
        <v>22</v>
      </c>
      <c r="B22" s="46" t="s">
        <v>244</v>
      </c>
      <c r="C22" s="46" t="s">
        <v>245</v>
      </c>
      <c r="D22" s="46">
        <v>1</v>
      </c>
      <c r="E22" s="77">
        <v>22804</v>
      </c>
      <c r="F22" s="44">
        <f t="shared" si="0"/>
        <v>58</v>
      </c>
      <c r="G22" s="78">
        <v>1</v>
      </c>
      <c r="H22" s="46">
        <v>36.5</v>
      </c>
      <c r="I22" s="79">
        <v>92</v>
      </c>
      <c r="J22" s="51">
        <v>1</v>
      </c>
      <c r="K22" s="51">
        <v>0</v>
      </c>
      <c r="L22" s="49">
        <v>0</v>
      </c>
      <c r="M22" s="49">
        <v>1</v>
      </c>
      <c r="N22" s="49">
        <v>0</v>
      </c>
      <c r="O22" s="49">
        <v>0</v>
      </c>
      <c r="P22" s="49">
        <v>1</v>
      </c>
      <c r="Q22" s="49">
        <v>0</v>
      </c>
      <c r="R22" s="49">
        <v>0</v>
      </c>
      <c r="S22" s="49">
        <v>0</v>
      </c>
      <c r="T22" s="49">
        <v>0</v>
      </c>
      <c r="U22" s="49">
        <v>0</v>
      </c>
      <c r="V22" s="49">
        <v>0</v>
      </c>
      <c r="W22" s="49">
        <v>0</v>
      </c>
      <c r="X22" s="49">
        <v>1</v>
      </c>
      <c r="Y22" s="49">
        <v>0</v>
      </c>
      <c r="Z22" s="49">
        <v>0</v>
      </c>
      <c r="AA22" s="80">
        <v>0</v>
      </c>
      <c r="AB22" s="49">
        <v>0</v>
      </c>
      <c r="AC22" s="81">
        <v>76</v>
      </c>
      <c r="AD22" s="82">
        <v>1.78</v>
      </c>
      <c r="AE22" s="83">
        <f t="shared" si="1"/>
        <v>23.98687034465345</v>
      </c>
      <c r="AF22" s="56">
        <v>44012</v>
      </c>
      <c r="AG22" s="84">
        <v>1</v>
      </c>
      <c r="AH22" s="58">
        <v>1</v>
      </c>
      <c r="AI22" s="58">
        <v>10</v>
      </c>
      <c r="AJ22" s="84">
        <v>1</v>
      </c>
      <c r="AK22" s="84">
        <v>1</v>
      </c>
      <c r="AL22" s="60">
        <v>44027</v>
      </c>
      <c r="AM22" s="58">
        <f t="shared" si="2"/>
        <v>15</v>
      </c>
      <c r="AN22" s="61">
        <v>1</v>
      </c>
      <c r="AO22" s="61"/>
      <c r="AP22" s="62" t="s">
        <v>246</v>
      </c>
      <c r="AQ22" s="63">
        <v>1</v>
      </c>
      <c r="AR22" s="64">
        <v>1</v>
      </c>
      <c r="AS22" s="63">
        <v>1</v>
      </c>
      <c r="AT22" s="64">
        <v>1</v>
      </c>
      <c r="AU22" s="64">
        <v>1</v>
      </c>
      <c r="AV22" s="64">
        <v>0</v>
      </c>
      <c r="AW22" s="63">
        <v>0</v>
      </c>
      <c r="AX22" s="64"/>
      <c r="AY22" s="66">
        <v>44012</v>
      </c>
      <c r="AZ22" s="46">
        <v>13.74</v>
      </c>
      <c r="BA22" s="117"/>
      <c r="BB22" s="46">
        <v>278.89999999999998</v>
      </c>
      <c r="BC22" s="93"/>
      <c r="BD22" s="51">
        <v>6</v>
      </c>
      <c r="BE22" s="51">
        <v>3.3</v>
      </c>
      <c r="BF22" s="51">
        <v>85</v>
      </c>
      <c r="BG22" s="51">
        <v>9</v>
      </c>
      <c r="BH22" s="51">
        <v>127</v>
      </c>
      <c r="BI22" s="86"/>
      <c r="BJ22" s="64">
        <v>0</v>
      </c>
      <c r="BK22" s="64">
        <v>0</v>
      </c>
      <c r="BL22" s="64">
        <v>0</v>
      </c>
      <c r="BM22" s="64">
        <v>0</v>
      </c>
      <c r="BN22" s="70">
        <v>0</v>
      </c>
      <c r="BO22" s="64">
        <v>0</v>
      </c>
      <c r="BP22" s="71" t="s">
        <v>131</v>
      </c>
      <c r="BR22" s="321"/>
      <c r="BS22" s="316"/>
      <c r="BT22" s="316"/>
      <c r="BU22" s="316"/>
      <c r="BV22" s="316"/>
      <c r="BW22" s="316"/>
      <c r="BX22" s="316"/>
      <c r="BY22" s="316"/>
      <c r="BZ22" s="316"/>
      <c r="CA22" s="316"/>
      <c r="CB22" s="316"/>
      <c r="CC22" s="316"/>
      <c r="CD22" s="316"/>
      <c r="CE22" s="316"/>
      <c r="CF22" s="316"/>
      <c r="CG22" s="316"/>
      <c r="CH22" s="316"/>
      <c r="CI22" s="316"/>
      <c r="CJ22" s="316"/>
      <c r="CK22" s="320"/>
      <c r="CL22" s="316">
        <v>7.94</v>
      </c>
      <c r="CM22" s="316">
        <v>7.47</v>
      </c>
      <c r="CN22" s="316">
        <v>7.85</v>
      </c>
      <c r="CO22" s="316">
        <f t="shared" si="3"/>
        <v>7.753333333333333</v>
      </c>
      <c r="CP22" s="315">
        <v>0.90500000000000003</v>
      </c>
      <c r="CQ22" s="316">
        <v>1.0960000000000001</v>
      </c>
      <c r="CR22" s="316">
        <v>1.052</v>
      </c>
      <c r="CS22" s="316">
        <f t="shared" si="4"/>
        <v>1.0176666666666667</v>
      </c>
      <c r="CT22" s="316">
        <v>1.127</v>
      </c>
      <c r="CU22" s="316">
        <v>1.28</v>
      </c>
      <c r="CV22" s="316">
        <v>1.2829999999999999</v>
      </c>
      <c r="CW22" s="316">
        <f t="shared" si="5"/>
        <v>1.23</v>
      </c>
      <c r="CX22" s="317">
        <v>1.3888888888888889E-3</v>
      </c>
      <c r="CY22" s="318">
        <v>7.6388888888888886E-3</v>
      </c>
      <c r="CZ22" s="318">
        <v>9.0277777777777787E-3</v>
      </c>
      <c r="DA22" s="319" t="s">
        <v>247</v>
      </c>
      <c r="DB22" s="319" t="s">
        <v>248</v>
      </c>
      <c r="DC22" s="319" t="s">
        <v>249</v>
      </c>
      <c r="DD22" s="319" t="s">
        <v>250</v>
      </c>
      <c r="DE22" s="319" t="s">
        <v>251</v>
      </c>
      <c r="DF22" s="319" t="s">
        <v>252</v>
      </c>
      <c r="DG22" s="310"/>
      <c r="DH22" s="316"/>
      <c r="DI22" s="320">
        <v>1.0176666666666667</v>
      </c>
      <c r="DJ22" s="320">
        <v>1.23</v>
      </c>
    </row>
    <row r="23" spans="1:114" ht="15.75" customHeight="1">
      <c r="A23" s="76">
        <v>23</v>
      </c>
      <c r="B23" s="46" t="s">
        <v>253</v>
      </c>
      <c r="C23" s="46" t="s">
        <v>254</v>
      </c>
      <c r="D23" s="46">
        <v>2</v>
      </c>
      <c r="E23" s="77">
        <v>19868</v>
      </c>
      <c r="F23" s="44">
        <f t="shared" si="0"/>
        <v>66</v>
      </c>
      <c r="G23" s="78">
        <v>1</v>
      </c>
      <c r="H23" s="46">
        <v>36.6</v>
      </c>
      <c r="I23" s="79">
        <v>98</v>
      </c>
      <c r="J23" s="49">
        <v>0</v>
      </c>
      <c r="K23" s="49">
        <v>0</v>
      </c>
      <c r="L23" s="49">
        <v>0</v>
      </c>
      <c r="M23" s="49">
        <v>1</v>
      </c>
      <c r="N23" s="49">
        <v>1</v>
      </c>
      <c r="O23" s="49">
        <v>0</v>
      </c>
      <c r="P23" s="49">
        <v>0</v>
      </c>
      <c r="Q23" s="49">
        <v>0</v>
      </c>
      <c r="R23" s="49">
        <v>0</v>
      </c>
      <c r="S23" s="49">
        <v>0</v>
      </c>
      <c r="T23" s="49">
        <v>0</v>
      </c>
      <c r="U23" s="49">
        <v>0</v>
      </c>
      <c r="V23" s="49">
        <v>0</v>
      </c>
      <c r="W23" s="49">
        <v>0</v>
      </c>
      <c r="X23" s="49">
        <v>1</v>
      </c>
      <c r="Y23" s="49">
        <v>0</v>
      </c>
      <c r="Z23" s="49">
        <v>1</v>
      </c>
      <c r="AA23" s="80">
        <v>0</v>
      </c>
      <c r="AB23" s="49">
        <v>0</v>
      </c>
      <c r="AC23" s="81">
        <v>62</v>
      </c>
      <c r="AD23" s="82">
        <v>1.5</v>
      </c>
      <c r="AE23" s="83">
        <f t="shared" si="1"/>
        <v>27.555555555555557</v>
      </c>
      <c r="AF23" s="56">
        <v>44013</v>
      </c>
      <c r="AG23" s="84">
        <v>0</v>
      </c>
      <c r="AH23" s="58">
        <v>0</v>
      </c>
      <c r="AI23" s="58">
        <v>0</v>
      </c>
      <c r="AJ23" s="84">
        <v>0</v>
      </c>
      <c r="AK23" s="84">
        <v>0</v>
      </c>
      <c r="AL23" s="60">
        <v>44037</v>
      </c>
      <c r="AM23" s="58">
        <f t="shared" si="2"/>
        <v>24</v>
      </c>
      <c r="AN23" s="61">
        <v>1</v>
      </c>
      <c r="AO23" s="61"/>
      <c r="AP23" s="89" t="s">
        <v>255</v>
      </c>
      <c r="AQ23" s="63">
        <v>1</v>
      </c>
      <c r="AR23" s="64">
        <v>0</v>
      </c>
      <c r="AS23" s="63">
        <v>0</v>
      </c>
      <c r="AT23" s="64">
        <v>0</v>
      </c>
      <c r="AU23" s="64">
        <v>0</v>
      </c>
      <c r="AV23" s="64">
        <v>1</v>
      </c>
      <c r="AW23" s="63">
        <v>0</v>
      </c>
      <c r="AX23" s="64"/>
      <c r="AY23" s="66">
        <v>44015</v>
      </c>
      <c r="AZ23" s="51">
        <v>3.2</v>
      </c>
      <c r="BA23" s="117"/>
      <c r="BB23" s="51"/>
      <c r="BC23" s="93"/>
      <c r="BD23" s="51">
        <v>12.4</v>
      </c>
      <c r="BE23" s="51">
        <v>5.03</v>
      </c>
      <c r="BF23" s="51">
        <v>70.900000000000006</v>
      </c>
      <c r="BG23" s="51">
        <v>21.5</v>
      </c>
      <c r="BH23" s="51">
        <v>201</v>
      </c>
      <c r="BI23" s="86"/>
      <c r="BJ23" s="90">
        <v>0</v>
      </c>
      <c r="BK23" s="90">
        <v>0</v>
      </c>
      <c r="BL23" s="90">
        <v>0</v>
      </c>
      <c r="BM23" s="90">
        <v>0</v>
      </c>
      <c r="BN23" s="91">
        <v>0</v>
      </c>
      <c r="BO23" s="90">
        <v>1</v>
      </c>
      <c r="BP23" s="92" t="s">
        <v>131</v>
      </c>
      <c r="BR23" s="321">
        <v>3.648127272727272</v>
      </c>
      <c r="BS23" s="316">
        <v>3.9820000000000002</v>
      </c>
      <c r="BT23" s="316">
        <v>0.33387272727272821</v>
      </c>
      <c r="BU23" s="316">
        <v>9.1518936241259805</v>
      </c>
      <c r="BV23" s="316">
        <v>51</v>
      </c>
      <c r="BW23" s="316"/>
      <c r="BX23" s="316"/>
      <c r="BY23" s="316"/>
      <c r="BZ23" s="316"/>
      <c r="CA23" s="316"/>
      <c r="CB23" s="316"/>
      <c r="CC23" s="316"/>
      <c r="CD23" s="316"/>
      <c r="CE23" s="316"/>
      <c r="CF23" s="316"/>
      <c r="CG23" s="316"/>
      <c r="CH23" s="316"/>
      <c r="CI23" s="316"/>
      <c r="CJ23" s="316"/>
      <c r="CK23" s="320"/>
      <c r="CL23" s="316">
        <v>7.61</v>
      </c>
      <c r="CM23" s="316">
        <v>7.28</v>
      </c>
      <c r="CN23" s="316">
        <v>7.31</v>
      </c>
      <c r="CO23" s="316">
        <f t="shared" si="3"/>
        <v>7.3999999999999995</v>
      </c>
      <c r="CP23" s="315">
        <v>0.85799999999999998</v>
      </c>
      <c r="CQ23" s="316">
        <v>0.85099999999999998</v>
      </c>
      <c r="CR23" s="316">
        <v>0.88300000000000001</v>
      </c>
      <c r="CS23" s="316">
        <f t="shared" si="4"/>
        <v>0.86399999999999999</v>
      </c>
      <c r="CT23" s="316">
        <v>1.121</v>
      </c>
      <c r="CU23" s="316">
        <v>0.97399999999999998</v>
      </c>
      <c r="CV23" s="316">
        <v>1.0309999999999999</v>
      </c>
      <c r="CW23" s="316">
        <f t="shared" si="5"/>
        <v>1.0419999999999998</v>
      </c>
      <c r="CX23" s="317">
        <v>1.3888888888888889E-3</v>
      </c>
      <c r="CY23" s="318">
        <v>6.9444444444444441E-3</v>
      </c>
      <c r="CZ23" s="318">
        <v>6.2499999999999995E-3</v>
      </c>
      <c r="DA23" s="319" t="s">
        <v>256</v>
      </c>
      <c r="DB23" s="319" t="s">
        <v>257</v>
      </c>
      <c r="DC23" s="319" t="s">
        <v>258</v>
      </c>
      <c r="DD23" s="319" t="s">
        <v>259</v>
      </c>
      <c r="DE23" s="319" t="s">
        <v>260</v>
      </c>
      <c r="DF23" s="319" t="s">
        <v>261</v>
      </c>
      <c r="DG23" s="310"/>
      <c r="DH23" s="316">
        <v>9.1518936241259805</v>
      </c>
      <c r="DI23" s="320">
        <v>0.86399999999999999</v>
      </c>
      <c r="DJ23" s="320">
        <v>1.0419999999999998</v>
      </c>
    </row>
    <row r="24" spans="1:114" ht="15.75" customHeight="1">
      <c r="A24" s="76">
        <v>24</v>
      </c>
      <c r="B24" s="46" t="s">
        <v>262</v>
      </c>
      <c r="C24" s="46" t="s">
        <v>263</v>
      </c>
      <c r="D24" s="46">
        <v>2</v>
      </c>
      <c r="E24" s="77">
        <v>17444</v>
      </c>
      <c r="F24" s="44">
        <f t="shared" si="0"/>
        <v>72</v>
      </c>
      <c r="G24" s="78">
        <v>1</v>
      </c>
      <c r="H24" s="46">
        <v>36.1</v>
      </c>
      <c r="I24" s="79">
        <v>92</v>
      </c>
      <c r="J24" s="49">
        <v>0</v>
      </c>
      <c r="K24" s="49">
        <v>1</v>
      </c>
      <c r="L24" s="49">
        <v>0</v>
      </c>
      <c r="M24" s="49">
        <v>0</v>
      </c>
      <c r="N24" s="49"/>
      <c r="O24" s="49"/>
      <c r="P24" s="49"/>
      <c r="Q24" s="49"/>
      <c r="R24" s="49"/>
      <c r="S24" s="49"/>
      <c r="T24" s="49"/>
      <c r="U24" s="49"/>
      <c r="V24" s="49">
        <v>0</v>
      </c>
      <c r="W24" s="49">
        <v>0</v>
      </c>
      <c r="X24" s="49">
        <v>1</v>
      </c>
      <c r="Y24" s="49">
        <v>0</v>
      </c>
      <c r="Z24" s="49">
        <v>0</v>
      </c>
      <c r="AA24" s="80">
        <v>0</v>
      </c>
      <c r="AB24" s="49">
        <v>0</v>
      </c>
      <c r="AC24" s="81">
        <v>55</v>
      </c>
      <c r="AD24" s="82">
        <v>1.45</v>
      </c>
      <c r="AE24" s="83">
        <f t="shared" si="1"/>
        <v>26.159334126040427</v>
      </c>
      <c r="AF24" s="56">
        <v>44008</v>
      </c>
      <c r="AG24" s="84">
        <v>0</v>
      </c>
      <c r="AH24" s="58">
        <v>0</v>
      </c>
      <c r="AI24" s="58">
        <v>0</v>
      </c>
      <c r="AJ24" s="84">
        <v>0</v>
      </c>
      <c r="AK24" s="84">
        <v>0</v>
      </c>
      <c r="AL24" s="60">
        <v>44025</v>
      </c>
      <c r="AM24" s="58">
        <f t="shared" si="2"/>
        <v>17</v>
      </c>
      <c r="AN24" s="61">
        <v>1</v>
      </c>
      <c r="AO24" s="61"/>
      <c r="AP24" s="62" t="s">
        <v>264</v>
      </c>
      <c r="AQ24" s="63">
        <v>1</v>
      </c>
      <c r="AR24" s="64">
        <v>1</v>
      </c>
      <c r="AS24" s="63">
        <v>1</v>
      </c>
      <c r="AT24" s="64">
        <v>1</v>
      </c>
      <c r="AU24" s="64">
        <v>1</v>
      </c>
      <c r="AV24" s="64">
        <v>1</v>
      </c>
      <c r="AW24" s="63">
        <v>0</v>
      </c>
      <c r="AX24" s="64"/>
      <c r="AY24" s="66">
        <v>44009</v>
      </c>
      <c r="AZ24" s="51">
        <v>0.75</v>
      </c>
      <c r="BA24" s="46">
        <v>351</v>
      </c>
      <c r="BB24" s="51">
        <v>89.2</v>
      </c>
      <c r="BC24" s="67">
        <v>6.0000000000000001E-3</v>
      </c>
      <c r="BD24" s="46">
        <v>14.7</v>
      </c>
      <c r="BE24" s="46">
        <v>7.1</v>
      </c>
      <c r="BF24" s="46">
        <v>85.2</v>
      </c>
      <c r="BG24" s="46">
        <v>10.9</v>
      </c>
      <c r="BH24" s="46">
        <v>138</v>
      </c>
      <c r="BI24" s="86"/>
      <c r="BJ24" s="64">
        <v>0</v>
      </c>
      <c r="BK24" s="64">
        <v>0</v>
      </c>
      <c r="BL24" s="64">
        <v>0</v>
      </c>
      <c r="BM24" s="64">
        <v>0</v>
      </c>
      <c r="BN24" s="70">
        <v>0</v>
      </c>
      <c r="BO24" s="64">
        <v>1</v>
      </c>
      <c r="BP24" s="71" t="s">
        <v>131</v>
      </c>
      <c r="BR24" s="321">
        <v>3.4822745098039216</v>
      </c>
      <c r="BS24" s="316">
        <v>3.774</v>
      </c>
      <c r="BT24" s="316">
        <v>0.29172549019607841</v>
      </c>
      <c r="BU24" s="316">
        <v>8.3774409333543538</v>
      </c>
      <c r="BV24" s="316">
        <v>52</v>
      </c>
      <c r="BW24" s="316">
        <v>95418</v>
      </c>
      <c r="BX24" s="316">
        <v>31069</v>
      </c>
      <c r="BY24" s="316">
        <v>1106.0850236176714</v>
      </c>
      <c r="BZ24" s="316">
        <v>2.696398639593921E-4</v>
      </c>
      <c r="CA24" s="316">
        <v>9.4998333333333331</v>
      </c>
      <c r="CB24" s="316">
        <v>10.448333333333331</v>
      </c>
      <c r="CC24" s="316">
        <v>-0.94850000000000001</v>
      </c>
      <c r="CD24" s="316">
        <v>54.650124131899879</v>
      </c>
      <c r="CE24" s="316">
        <v>60.126883839825759</v>
      </c>
      <c r="CF24" s="316">
        <v>-5.4767597079258623</v>
      </c>
      <c r="CG24" s="316">
        <v>217.66197431385143</v>
      </c>
      <c r="CH24" s="316">
        <v>239.35117449561164</v>
      </c>
      <c r="CI24" s="316">
        <v>-21.689200181760107</v>
      </c>
      <c r="CJ24" s="316">
        <v>8.3087530841029836E-2</v>
      </c>
      <c r="CK24" s="320">
        <v>10131.6</v>
      </c>
      <c r="CL24" s="316">
        <v>7.6</v>
      </c>
      <c r="CM24" s="316">
        <v>7.46</v>
      </c>
      <c r="CN24" s="316">
        <v>7.71</v>
      </c>
      <c r="CO24" s="316">
        <f t="shared" si="3"/>
        <v>7.59</v>
      </c>
      <c r="CP24" s="315">
        <v>0.80400000000000005</v>
      </c>
      <c r="CQ24" s="316">
        <v>0.79</v>
      </c>
      <c r="CR24" s="316">
        <v>0.86599999999999999</v>
      </c>
      <c r="CS24" s="316">
        <f t="shared" si="4"/>
        <v>0.82</v>
      </c>
      <c r="CT24" s="316">
        <v>1.0429999999999999</v>
      </c>
      <c r="CU24" s="316">
        <v>0.96199999999999997</v>
      </c>
      <c r="CV24" s="316">
        <v>0.97199999999999998</v>
      </c>
      <c r="CW24" s="316">
        <f t="shared" si="5"/>
        <v>0.99233333333333329</v>
      </c>
      <c r="CX24" s="317" t="s">
        <v>265</v>
      </c>
      <c r="CY24" s="318">
        <v>3.472222222222222E-3</v>
      </c>
      <c r="CZ24" s="318">
        <v>7.6388888888888886E-3</v>
      </c>
      <c r="DA24" s="319" t="s">
        <v>266</v>
      </c>
      <c r="DB24" s="319" t="s">
        <v>267</v>
      </c>
      <c r="DC24" s="319" t="s">
        <v>268</v>
      </c>
      <c r="DD24" s="319" t="s">
        <v>269</v>
      </c>
      <c r="DE24" s="319" t="s">
        <v>270</v>
      </c>
      <c r="DF24" s="319" t="s">
        <v>271</v>
      </c>
      <c r="DG24" s="310"/>
      <c r="DH24" s="316">
        <v>8.3774409333543538</v>
      </c>
      <c r="DI24" s="320">
        <v>0.82</v>
      </c>
      <c r="DJ24" s="320">
        <v>0.99233333333333329</v>
      </c>
    </row>
    <row r="25" spans="1:114" ht="15.75" customHeight="1">
      <c r="A25" s="94">
        <v>25</v>
      </c>
      <c r="B25" s="51" t="s">
        <v>272</v>
      </c>
      <c r="C25" s="51" t="s">
        <v>273</v>
      </c>
      <c r="D25" s="51">
        <v>2</v>
      </c>
      <c r="E25" s="95">
        <v>19130</v>
      </c>
      <c r="F25" s="44">
        <f t="shared" si="0"/>
        <v>68</v>
      </c>
      <c r="G25" s="94">
        <v>1</v>
      </c>
      <c r="H25" s="51">
        <v>35.5</v>
      </c>
      <c r="I25" s="97">
        <v>92</v>
      </c>
      <c r="J25" s="51">
        <v>0</v>
      </c>
      <c r="K25" s="51">
        <v>1</v>
      </c>
      <c r="L25" s="51">
        <v>0</v>
      </c>
      <c r="M25" s="51">
        <v>1</v>
      </c>
      <c r="N25" s="51">
        <v>0</v>
      </c>
      <c r="O25" s="51">
        <v>0</v>
      </c>
      <c r="P25" s="51">
        <v>0</v>
      </c>
      <c r="Q25" s="51">
        <v>0</v>
      </c>
      <c r="R25" s="51">
        <v>0</v>
      </c>
      <c r="S25" s="51">
        <v>0</v>
      </c>
      <c r="T25" s="51">
        <v>0</v>
      </c>
      <c r="U25" s="51">
        <v>0</v>
      </c>
      <c r="V25" s="51">
        <v>0</v>
      </c>
      <c r="W25" s="51">
        <v>0</v>
      </c>
      <c r="X25" s="51">
        <v>1</v>
      </c>
      <c r="Y25" s="51">
        <v>1</v>
      </c>
      <c r="Z25" s="51">
        <v>1</v>
      </c>
      <c r="AA25" s="98">
        <v>0</v>
      </c>
      <c r="AB25" s="51">
        <v>0</v>
      </c>
      <c r="AC25" s="81"/>
      <c r="AD25" s="82"/>
      <c r="AE25" s="83" t="e">
        <f t="shared" si="1"/>
        <v>#DIV/0!</v>
      </c>
      <c r="AF25" s="99">
        <v>44014</v>
      </c>
      <c r="AG25" s="98">
        <v>0</v>
      </c>
      <c r="AH25" s="51">
        <v>0</v>
      </c>
      <c r="AI25" s="51">
        <v>0</v>
      </c>
      <c r="AJ25" s="98">
        <v>0</v>
      </c>
      <c r="AK25" s="98">
        <v>0</v>
      </c>
      <c r="AL25" s="66">
        <v>44015</v>
      </c>
      <c r="AM25" s="51">
        <f t="shared" si="2"/>
        <v>1</v>
      </c>
      <c r="AN25" s="98">
        <v>1</v>
      </c>
      <c r="AO25" s="98"/>
      <c r="AP25" s="100" t="s">
        <v>274</v>
      </c>
      <c r="AQ25" s="94">
        <v>0</v>
      </c>
      <c r="AR25" s="51">
        <v>1</v>
      </c>
      <c r="AS25" s="94">
        <v>1</v>
      </c>
      <c r="AT25" s="51">
        <v>0</v>
      </c>
      <c r="AU25" s="51">
        <v>0</v>
      </c>
      <c r="AV25" s="51">
        <v>0</v>
      </c>
      <c r="AW25" s="94">
        <v>0</v>
      </c>
      <c r="AX25" s="51"/>
      <c r="AY25" s="66">
        <v>44014</v>
      </c>
      <c r="AZ25" s="51">
        <v>4.74</v>
      </c>
      <c r="BA25" s="118">
        <v>1735</v>
      </c>
      <c r="BB25" s="51">
        <v>3.9</v>
      </c>
      <c r="BC25" s="93">
        <v>0.01</v>
      </c>
      <c r="BD25" s="51">
        <v>10.199999999999999</v>
      </c>
      <c r="BE25" s="51">
        <v>8.2100000000000009</v>
      </c>
      <c r="BF25" s="51">
        <v>82.4</v>
      </c>
      <c r="BG25" s="51"/>
      <c r="BH25" s="51">
        <v>199</v>
      </c>
      <c r="BI25" s="97"/>
      <c r="BJ25" s="51">
        <v>0</v>
      </c>
      <c r="BK25" s="51">
        <v>0</v>
      </c>
      <c r="BL25" s="51">
        <v>0</v>
      </c>
      <c r="BM25" s="51">
        <v>0</v>
      </c>
      <c r="BN25" s="97">
        <v>0</v>
      </c>
      <c r="BO25" s="51">
        <v>1</v>
      </c>
      <c r="BP25" s="101" t="s">
        <v>131</v>
      </c>
      <c r="BR25" s="321">
        <v>3.2665185185185188</v>
      </c>
      <c r="BS25" s="316">
        <v>3.3519999999999999</v>
      </c>
      <c r="BT25" s="316">
        <v>8.5481481481481048E-2</v>
      </c>
      <c r="BU25" s="316">
        <v>2.6168987255657719</v>
      </c>
      <c r="BV25" s="316">
        <v>168</v>
      </c>
      <c r="BW25" s="316">
        <v>52719</v>
      </c>
      <c r="BX25" s="316">
        <v>50031</v>
      </c>
      <c r="BY25" s="316">
        <v>926.21055920024992</v>
      </c>
      <c r="BZ25" s="316">
        <v>5.2305545073369945E-5</v>
      </c>
      <c r="CA25" s="316">
        <v>8.9901666666666653</v>
      </c>
      <c r="CB25" s="316">
        <v>11.506499999999997</v>
      </c>
      <c r="CC25" s="316">
        <v>-2.5163333333333333</v>
      </c>
      <c r="CD25" s="316">
        <v>45.565881902079013</v>
      </c>
      <c r="CE25" s="316">
        <v>58.331397926308945</v>
      </c>
      <c r="CF25" s="316">
        <v>-12.765516024229942</v>
      </c>
      <c r="CG25" s="316">
        <v>219.44573413842949</v>
      </c>
      <c r="CH25" s="316">
        <v>280.84279131077631</v>
      </c>
      <c r="CI25" s="316">
        <v>-61.397057172346855</v>
      </c>
      <c r="CJ25" s="316">
        <v>0.17939774530777505</v>
      </c>
      <c r="CK25" s="320">
        <v>6967.6</v>
      </c>
      <c r="CL25" s="316"/>
      <c r="CM25" s="316"/>
      <c r="CN25" s="316"/>
      <c r="CO25" s="316"/>
      <c r="CP25" s="315"/>
      <c r="CQ25" s="316"/>
      <c r="CR25" s="316"/>
      <c r="CS25" s="316"/>
      <c r="CT25" s="316"/>
      <c r="CU25" s="316"/>
      <c r="CV25" s="316"/>
      <c r="CW25" s="316"/>
      <c r="CX25" s="317"/>
      <c r="CY25" s="318"/>
      <c r="CZ25" s="318"/>
      <c r="DA25" s="319"/>
      <c r="DB25" s="319"/>
      <c r="DC25" s="319"/>
      <c r="DD25" s="319"/>
      <c r="DE25" s="319"/>
      <c r="DF25" s="319"/>
      <c r="DG25" s="310"/>
      <c r="DH25" s="316">
        <v>2.6168987255657719</v>
      </c>
      <c r="DI25" s="320"/>
      <c r="DJ25" s="320"/>
    </row>
    <row r="26" spans="1:114" ht="15.75" customHeight="1">
      <c r="A26" s="76">
        <v>26</v>
      </c>
      <c r="B26" s="46" t="s">
        <v>275</v>
      </c>
      <c r="C26" s="46" t="s">
        <v>276</v>
      </c>
      <c r="D26" s="46">
        <v>2</v>
      </c>
      <c r="E26" s="77">
        <v>19689</v>
      </c>
      <c r="F26" s="44">
        <f t="shared" si="0"/>
        <v>66</v>
      </c>
      <c r="G26" s="78">
        <v>1</v>
      </c>
      <c r="H26" s="46">
        <v>36.1</v>
      </c>
      <c r="I26" s="79">
        <v>92</v>
      </c>
      <c r="J26" s="49">
        <v>0</v>
      </c>
      <c r="K26" s="49">
        <v>0</v>
      </c>
      <c r="L26" s="49">
        <v>0</v>
      </c>
      <c r="M26" s="49">
        <v>0</v>
      </c>
      <c r="N26" s="49">
        <v>0</v>
      </c>
      <c r="O26" s="49">
        <v>0</v>
      </c>
      <c r="P26" s="49">
        <v>0</v>
      </c>
      <c r="Q26" s="49">
        <v>0</v>
      </c>
      <c r="R26" s="49">
        <v>0</v>
      </c>
      <c r="S26" s="49">
        <v>0</v>
      </c>
      <c r="T26" s="49">
        <v>0</v>
      </c>
      <c r="U26" s="49">
        <v>0</v>
      </c>
      <c r="V26" s="49">
        <v>0</v>
      </c>
      <c r="W26" s="49">
        <v>0</v>
      </c>
      <c r="X26" s="49">
        <v>0</v>
      </c>
      <c r="Y26" s="49">
        <v>0</v>
      </c>
      <c r="Z26" s="49">
        <v>0</v>
      </c>
      <c r="AA26" s="80">
        <v>0</v>
      </c>
      <c r="AB26" s="49">
        <v>1</v>
      </c>
      <c r="AC26" s="81"/>
      <c r="AD26" s="82"/>
      <c r="AE26" s="83" t="e">
        <f t="shared" si="1"/>
        <v>#DIV/0!</v>
      </c>
      <c r="AF26" s="56">
        <v>44013</v>
      </c>
      <c r="AG26" s="84">
        <v>0</v>
      </c>
      <c r="AH26" s="58">
        <v>0</v>
      </c>
      <c r="AI26" s="58">
        <v>0</v>
      </c>
      <c r="AJ26" s="84">
        <v>0</v>
      </c>
      <c r="AK26" s="84">
        <v>0</v>
      </c>
      <c r="AL26" s="60">
        <v>44021</v>
      </c>
      <c r="AM26" s="58">
        <f t="shared" si="2"/>
        <v>8</v>
      </c>
      <c r="AN26" s="61">
        <v>1</v>
      </c>
      <c r="AO26" s="61"/>
      <c r="AP26" s="62"/>
      <c r="AQ26" s="63">
        <v>1</v>
      </c>
      <c r="AR26" s="64">
        <v>1</v>
      </c>
      <c r="AS26" s="63">
        <v>1</v>
      </c>
      <c r="AT26" s="64">
        <v>1</v>
      </c>
      <c r="AU26" s="64">
        <v>1</v>
      </c>
      <c r="AV26" s="64">
        <v>1</v>
      </c>
      <c r="AW26" s="63">
        <v>1</v>
      </c>
      <c r="AX26" s="51">
        <v>1</v>
      </c>
      <c r="AY26" s="119">
        <v>44013</v>
      </c>
      <c r="AZ26" s="46">
        <v>1.1100000000000001</v>
      </c>
      <c r="BA26" s="51">
        <v>1986</v>
      </c>
      <c r="BB26" s="46">
        <v>77.5</v>
      </c>
      <c r="BC26" s="67">
        <v>0.01</v>
      </c>
      <c r="BD26" s="120">
        <v>12.9</v>
      </c>
      <c r="BE26" s="46">
        <v>5.84</v>
      </c>
      <c r="BF26" s="46">
        <v>87.1</v>
      </c>
      <c r="BG26" s="46">
        <v>8.6</v>
      </c>
      <c r="BH26" s="46">
        <v>317</v>
      </c>
      <c r="BI26" s="86"/>
      <c r="BJ26" s="64">
        <v>0</v>
      </c>
      <c r="BK26" s="64">
        <v>0</v>
      </c>
      <c r="BL26" s="64">
        <v>0</v>
      </c>
      <c r="BM26" s="64">
        <v>0</v>
      </c>
      <c r="BN26" s="70">
        <v>0</v>
      </c>
      <c r="BO26" s="64">
        <v>0</v>
      </c>
      <c r="BP26" s="71"/>
      <c r="BR26" s="321">
        <v>4.1751166666666668</v>
      </c>
      <c r="BS26" s="316">
        <v>4.33</v>
      </c>
      <c r="BT26" s="316">
        <v>0.15488333333333326</v>
      </c>
      <c r="BU26" s="316">
        <v>3.7096767754992857</v>
      </c>
      <c r="BV26" s="316">
        <v>169</v>
      </c>
      <c r="BW26" s="316">
        <v>31144</v>
      </c>
      <c r="BX26" s="316">
        <v>29012</v>
      </c>
      <c r="BY26" s="316">
        <v>-53.047929269427641</v>
      </c>
      <c r="BZ26" s="316">
        <v>1.2786697833652578E-4</v>
      </c>
      <c r="CA26" s="316">
        <v>-7.9748333333333328</v>
      </c>
      <c r="CB26" s="316">
        <v>5.569</v>
      </c>
      <c r="CC26" s="316">
        <v>-13.543833333333337</v>
      </c>
      <c r="CD26" s="316">
        <v>-65.495737381971992</v>
      </c>
      <c r="CE26" s="316">
        <v>45.727833208095994</v>
      </c>
      <c r="CF26" s="316">
        <v>-111.22357059006801</v>
      </c>
      <c r="CG26" s="316">
        <v>-152.80507267831385</v>
      </c>
      <c r="CH26" s="316">
        <v>106.71736096855973</v>
      </c>
      <c r="CI26" s="316">
        <v>-259.52243364687348</v>
      </c>
      <c r="CJ26" s="316">
        <v>0.7086134206671415</v>
      </c>
      <c r="CK26" s="320">
        <v>343.9</v>
      </c>
      <c r="CL26" s="316">
        <v>8.61</v>
      </c>
      <c r="CM26" s="316">
        <v>8.4499999999999993</v>
      </c>
      <c r="CN26" s="316">
        <v>8.85</v>
      </c>
      <c r="CO26" s="316">
        <f t="shared" si="3"/>
        <v>8.6366666666666649</v>
      </c>
      <c r="CP26" s="315">
        <v>0.63500000000000001</v>
      </c>
      <c r="CQ26" s="316">
        <v>0.60899999999999999</v>
      </c>
      <c r="CR26" s="316">
        <v>0.70199999999999996</v>
      </c>
      <c r="CS26" s="316">
        <f t="shared" si="4"/>
        <v>0.64866666666666661</v>
      </c>
      <c r="CT26" s="316">
        <v>0.872</v>
      </c>
      <c r="CU26" s="316">
        <v>0.82199999999999995</v>
      </c>
      <c r="CV26" s="316">
        <v>0.82299999999999995</v>
      </c>
      <c r="CW26" s="316">
        <f t="shared" si="5"/>
        <v>0.83899999999999997</v>
      </c>
      <c r="CX26" s="317">
        <v>6.9444444444444447E-4</v>
      </c>
      <c r="CY26" s="318">
        <v>7.6388888888888886E-3</v>
      </c>
      <c r="CZ26" s="318">
        <v>1.3888888888888889E-3</v>
      </c>
      <c r="DA26" s="319" t="s">
        <v>277</v>
      </c>
      <c r="DB26" s="319" t="s">
        <v>278</v>
      </c>
      <c r="DC26" s="319" t="s">
        <v>279</v>
      </c>
      <c r="DD26" s="319" t="s">
        <v>280</v>
      </c>
      <c r="DE26" s="319" t="s">
        <v>281</v>
      </c>
      <c r="DF26" s="319" t="s">
        <v>282</v>
      </c>
      <c r="DG26" s="310"/>
      <c r="DH26" s="316">
        <v>3.7096767754992857</v>
      </c>
      <c r="DI26" s="320">
        <v>0.64866666666666661</v>
      </c>
      <c r="DJ26" s="320">
        <v>0.83899999999999997</v>
      </c>
    </row>
    <row r="27" spans="1:114" ht="15.75" customHeight="1">
      <c r="A27" s="76">
        <v>27</v>
      </c>
      <c r="B27" s="46" t="s">
        <v>283</v>
      </c>
      <c r="C27" s="46" t="s">
        <v>284</v>
      </c>
      <c r="D27" s="46">
        <v>2</v>
      </c>
      <c r="E27" s="77">
        <v>33347</v>
      </c>
      <c r="F27" s="44">
        <f t="shared" si="0"/>
        <v>29</v>
      </c>
      <c r="G27" s="78">
        <v>1</v>
      </c>
      <c r="H27" s="46">
        <v>36.700000000000003</v>
      </c>
      <c r="I27" s="121">
        <v>97</v>
      </c>
      <c r="J27" s="49">
        <v>0</v>
      </c>
      <c r="K27" s="49">
        <v>0</v>
      </c>
      <c r="L27" s="49">
        <v>0</v>
      </c>
      <c r="M27" s="49">
        <v>0</v>
      </c>
      <c r="N27" s="49">
        <v>1</v>
      </c>
      <c r="O27" s="49">
        <v>0</v>
      </c>
      <c r="P27" s="49">
        <v>0</v>
      </c>
      <c r="Q27" s="49">
        <v>0</v>
      </c>
      <c r="R27" s="49">
        <v>0</v>
      </c>
      <c r="S27" s="49">
        <v>0</v>
      </c>
      <c r="T27" s="49">
        <v>0</v>
      </c>
      <c r="U27" s="49">
        <v>0</v>
      </c>
      <c r="V27" s="49">
        <v>0</v>
      </c>
      <c r="W27" s="49">
        <v>0</v>
      </c>
      <c r="X27" s="49">
        <v>0</v>
      </c>
      <c r="Y27" s="49">
        <v>0</v>
      </c>
      <c r="Z27" s="49">
        <v>0</v>
      </c>
      <c r="AA27" s="80">
        <v>0</v>
      </c>
      <c r="AB27" s="49">
        <v>0</v>
      </c>
      <c r="AC27" s="81"/>
      <c r="AD27" s="82"/>
      <c r="AE27" s="83" t="e">
        <f t="shared" si="1"/>
        <v>#DIV/0!</v>
      </c>
      <c r="AF27" s="56">
        <v>44014</v>
      </c>
      <c r="AG27" s="84">
        <v>0</v>
      </c>
      <c r="AH27" s="58">
        <v>0</v>
      </c>
      <c r="AI27" s="58">
        <v>0</v>
      </c>
      <c r="AJ27" s="84">
        <v>0</v>
      </c>
      <c r="AK27" s="84">
        <v>0</v>
      </c>
      <c r="AL27" s="60">
        <v>44027</v>
      </c>
      <c r="AM27" s="58">
        <f t="shared" si="2"/>
        <v>13</v>
      </c>
      <c r="AN27" s="61">
        <v>1</v>
      </c>
      <c r="AO27" s="61"/>
      <c r="AP27" s="62"/>
      <c r="AQ27" s="63">
        <v>1</v>
      </c>
      <c r="AR27" s="64">
        <v>1</v>
      </c>
      <c r="AS27" s="63">
        <v>0</v>
      </c>
      <c r="AT27" s="64">
        <v>0</v>
      </c>
      <c r="AU27" s="64">
        <v>0</v>
      </c>
      <c r="AV27" s="64">
        <v>0</v>
      </c>
      <c r="AW27" s="63">
        <v>0</v>
      </c>
      <c r="AX27" s="64"/>
      <c r="AY27" s="119">
        <v>44016</v>
      </c>
      <c r="AZ27" s="51">
        <v>0.43</v>
      </c>
      <c r="BA27" s="51"/>
      <c r="BB27" s="46">
        <v>132.5</v>
      </c>
      <c r="BC27" s="102"/>
      <c r="BD27" s="120">
        <v>6.2</v>
      </c>
      <c r="BE27" s="46">
        <v>1.37</v>
      </c>
      <c r="BF27" s="46">
        <v>69</v>
      </c>
      <c r="BG27" s="46">
        <v>26</v>
      </c>
      <c r="BH27" s="46">
        <v>29</v>
      </c>
      <c r="BI27" s="86"/>
      <c r="BJ27" s="64">
        <v>0</v>
      </c>
      <c r="BK27" s="64">
        <v>0</v>
      </c>
      <c r="BL27" s="64">
        <v>0</v>
      </c>
      <c r="BM27" s="64">
        <v>0</v>
      </c>
      <c r="BN27" s="70">
        <v>0</v>
      </c>
      <c r="BO27" s="64">
        <v>0</v>
      </c>
      <c r="BP27" s="71"/>
      <c r="BR27" s="321">
        <v>2.8887333333333318</v>
      </c>
      <c r="BS27" s="316"/>
      <c r="BT27" s="316"/>
      <c r="BU27" s="316"/>
      <c r="BV27" s="316"/>
      <c r="BW27" s="316"/>
      <c r="BX27" s="316"/>
      <c r="BY27" s="316"/>
      <c r="BZ27" s="316"/>
      <c r="CA27" s="316"/>
      <c r="CB27" s="316"/>
      <c r="CC27" s="316"/>
      <c r="CD27" s="316"/>
      <c r="CE27" s="316"/>
      <c r="CF27" s="316"/>
      <c r="CG27" s="316"/>
      <c r="CH27" s="316"/>
      <c r="CI27" s="316"/>
      <c r="CJ27" s="316"/>
      <c r="CK27" s="320"/>
      <c r="CL27" s="316">
        <v>4.83</v>
      </c>
      <c r="CM27" s="316">
        <v>5.13</v>
      </c>
      <c r="CN27" s="316">
        <v>5.37</v>
      </c>
      <c r="CO27" s="316">
        <f t="shared" si="3"/>
        <v>5.1100000000000003</v>
      </c>
      <c r="CP27" s="315">
        <v>0.53500000000000003</v>
      </c>
      <c r="CQ27" s="316">
        <v>0.52300000000000002</v>
      </c>
      <c r="CR27" s="316">
        <v>0.54900000000000004</v>
      </c>
      <c r="CS27" s="316">
        <f t="shared" si="4"/>
        <v>0.53566666666666674</v>
      </c>
      <c r="CT27" s="316">
        <v>0.67300000000000004</v>
      </c>
      <c r="CU27" s="316">
        <v>0.67800000000000005</v>
      </c>
      <c r="CV27" s="316">
        <v>0.60499999999999998</v>
      </c>
      <c r="CW27" s="316">
        <f t="shared" si="5"/>
        <v>0.65200000000000002</v>
      </c>
      <c r="CX27" s="317">
        <v>6.9444444444444447E-4</v>
      </c>
      <c r="CY27" s="318">
        <v>2.0833333333333333E-3</v>
      </c>
      <c r="CZ27" s="318">
        <v>4.8611111111111112E-3</v>
      </c>
      <c r="DA27" s="319" t="s">
        <v>285</v>
      </c>
      <c r="DB27" s="319" t="s">
        <v>286</v>
      </c>
      <c r="DC27" s="319" t="s">
        <v>287</v>
      </c>
      <c r="DD27" s="319" t="s">
        <v>288</v>
      </c>
      <c r="DE27" s="319" t="s">
        <v>289</v>
      </c>
      <c r="DF27" s="319" t="s">
        <v>290</v>
      </c>
      <c r="DG27" s="310"/>
      <c r="DH27" s="316"/>
      <c r="DI27" s="320">
        <v>0.53566666666666674</v>
      </c>
      <c r="DJ27" s="320">
        <v>0.65200000000000002</v>
      </c>
    </row>
    <row r="28" spans="1:114" ht="15.75" customHeight="1">
      <c r="A28" s="76">
        <v>28</v>
      </c>
      <c r="B28" s="46" t="s">
        <v>291</v>
      </c>
      <c r="C28" s="46" t="s">
        <v>292</v>
      </c>
      <c r="D28" s="46">
        <v>2</v>
      </c>
      <c r="E28" s="77">
        <v>16684</v>
      </c>
      <c r="F28" s="44">
        <f t="shared" si="0"/>
        <v>74</v>
      </c>
      <c r="G28" s="78">
        <v>1</v>
      </c>
      <c r="H28" s="46">
        <v>36</v>
      </c>
      <c r="I28" s="79">
        <v>86</v>
      </c>
      <c r="J28" s="80">
        <v>0</v>
      </c>
      <c r="K28" s="51">
        <v>1</v>
      </c>
      <c r="L28" s="49">
        <v>0</v>
      </c>
      <c r="M28" s="49">
        <v>0</v>
      </c>
      <c r="N28" s="80">
        <v>0</v>
      </c>
      <c r="O28" s="80">
        <v>0</v>
      </c>
      <c r="P28" s="80">
        <v>0</v>
      </c>
      <c r="Q28" s="80">
        <v>0</v>
      </c>
      <c r="R28" s="80">
        <v>0</v>
      </c>
      <c r="S28" s="80">
        <v>0</v>
      </c>
      <c r="T28" s="80">
        <v>1</v>
      </c>
      <c r="U28" s="80">
        <v>1</v>
      </c>
      <c r="V28" s="80">
        <v>0</v>
      </c>
      <c r="W28" s="80">
        <v>0</v>
      </c>
      <c r="X28" s="80">
        <v>1</v>
      </c>
      <c r="Y28" s="49">
        <v>1</v>
      </c>
      <c r="Z28" s="49">
        <v>1</v>
      </c>
      <c r="AA28" s="80">
        <v>0</v>
      </c>
      <c r="AB28" s="51">
        <v>0</v>
      </c>
      <c r="AC28" s="81">
        <v>92</v>
      </c>
      <c r="AD28" s="82"/>
      <c r="AE28" s="83" t="e">
        <f t="shared" si="1"/>
        <v>#DIV/0!</v>
      </c>
      <c r="AF28" s="56">
        <v>44012</v>
      </c>
      <c r="AG28" s="84">
        <v>0</v>
      </c>
      <c r="AH28" s="58">
        <v>0</v>
      </c>
      <c r="AI28" s="58">
        <v>0</v>
      </c>
      <c r="AJ28" s="84">
        <v>0</v>
      </c>
      <c r="AK28" s="84">
        <v>0</v>
      </c>
      <c r="AL28" s="60">
        <v>44024</v>
      </c>
      <c r="AM28" s="58">
        <f t="shared" si="2"/>
        <v>12</v>
      </c>
      <c r="AN28" s="61">
        <v>1</v>
      </c>
      <c r="AO28" s="61"/>
      <c r="AP28" s="62"/>
      <c r="AQ28" s="63">
        <v>1</v>
      </c>
      <c r="AR28" s="64">
        <v>1</v>
      </c>
      <c r="AS28" s="63">
        <v>1</v>
      </c>
      <c r="AT28" s="64">
        <v>1</v>
      </c>
      <c r="AU28" s="64">
        <v>1</v>
      </c>
      <c r="AV28" s="64">
        <v>1</v>
      </c>
      <c r="AW28" s="63">
        <v>0</v>
      </c>
      <c r="AX28" s="64"/>
      <c r="AY28" s="119">
        <v>44012</v>
      </c>
      <c r="AZ28" s="46">
        <v>0.81</v>
      </c>
      <c r="BA28" s="117"/>
      <c r="BB28" s="46">
        <v>22.4</v>
      </c>
      <c r="BC28" s="67">
        <v>1.2E-2</v>
      </c>
      <c r="BD28" s="122">
        <v>14.6</v>
      </c>
      <c r="BE28" s="46">
        <v>7.99</v>
      </c>
      <c r="BF28" s="46">
        <v>82</v>
      </c>
      <c r="BG28" s="46">
        <v>10.9</v>
      </c>
      <c r="BH28" s="51">
        <v>295</v>
      </c>
      <c r="BI28" s="86"/>
      <c r="BJ28" s="64">
        <v>0</v>
      </c>
      <c r="BK28" s="64">
        <v>0</v>
      </c>
      <c r="BL28" s="64">
        <v>0</v>
      </c>
      <c r="BM28" s="64">
        <v>0</v>
      </c>
      <c r="BN28" s="70">
        <v>0</v>
      </c>
      <c r="BO28" s="64">
        <v>0</v>
      </c>
      <c r="BP28" s="71"/>
      <c r="BR28" s="321">
        <v>3.7314655172413795</v>
      </c>
      <c r="BS28" s="316">
        <v>3.8650000000000002</v>
      </c>
      <c r="BT28" s="316">
        <v>0.13353448275862068</v>
      </c>
      <c r="BU28" s="316">
        <v>3.5786069077047471</v>
      </c>
      <c r="BV28" s="316">
        <v>166</v>
      </c>
      <c r="BW28" s="316">
        <v>16508</v>
      </c>
      <c r="BX28" s="316">
        <v>14824</v>
      </c>
      <c r="BY28" s="316">
        <v>104.3575418994414</v>
      </c>
      <c r="BZ28" s="316">
        <v>2.4140629436756255E-4</v>
      </c>
      <c r="CA28" s="316">
        <v>-5.4841666666666669</v>
      </c>
      <c r="CB28" s="316">
        <v>6.4773333333333341</v>
      </c>
      <c r="CC28" s="316">
        <v>-11.961499999999999</v>
      </c>
      <c r="CD28" s="316">
        <v>-36.068726158931931</v>
      </c>
      <c r="CE28" s="316">
        <v>42.399641450148494</v>
      </c>
      <c r="CF28" s="316">
        <v>-78.468367609080403</v>
      </c>
      <c r="CG28" s="316">
        <v>-117.44335851797337</v>
      </c>
      <c r="CH28" s="316">
        <v>139.03025050565722</v>
      </c>
      <c r="CI28" s="316">
        <v>-256.47360902363067</v>
      </c>
      <c r="CJ28" s="316">
        <v>0.64847308779457891</v>
      </c>
      <c r="CK28" s="320">
        <v>3395.1</v>
      </c>
      <c r="CL28" s="316">
        <v>8.36</v>
      </c>
      <c r="CM28" s="316">
        <v>8.19</v>
      </c>
      <c r="CN28" s="316">
        <v>8.2200000000000006</v>
      </c>
      <c r="CO28" s="316">
        <f t="shared" si="3"/>
        <v>8.2566666666666659</v>
      </c>
      <c r="CP28" s="315">
        <v>1.077</v>
      </c>
      <c r="CQ28" s="316">
        <v>1.0289999999999999</v>
      </c>
      <c r="CR28" s="316">
        <v>1.0660000000000001</v>
      </c>
      <c r="CS28" s="316">
        <f t="shared" si="4"/>
        <v>1.0573333333333332</v>
      </c>
      <c r="CT28" s="316">
        <v>1.2569999999999999</v>
      </c>
      <c r="CU28" s="316">
        <v>1.224</v>
      </c>
      <c r="CV28" s="316">
        <v>1.179</v>
      </c>
      <c r="CW28" s="316">
        <f t="shared" si="5"/>
        <v>1.22</v>
      </c>
      <c r="CX28" s="317">
        <v>6.9444444444444447E-4</v>
      </c>
      <c r="CY28" s="318">
        <v>7.6388888888888886E-3</v>
      </c>
      <c r="CZ28" s="318">
        <v>2.7777777777777779E-3</v>
      </c>
      <c r="DA28" s="319" t="s">
        <v>293</v>
      </c>
      <c r="DB28" s="319" t="s">
        <v>294</v>
      </c>
      <c r="DC28" s="319" t="s">
        <v>295</v>
      </c>
      <c r="DD28" s="319" t="s">
        <v>296</v>
      </c>
      <c r="DE28" s="319" t="s">
        <v>297</v>
      </c>
      <c r="DF28" s="319" t="s">
        <v>298</v>
      </c>
      <c r="DG28" s="310"/>
      <c r="DH28" s="316">
        <v>3.5786069077047471</v>
      </c>
      <c r="DI28" s="320">
        <v>1.0573333333333332</v>
      </c>
      <c r="DJ28" s="320">
        <v>1.22</v>
      </c>
    </row>
    <row r="29" spans="1:114" ht="15.75" customHeight="1">
      <c r="A29" s="76">
        <v>29</v>
      </c>
      <c r="B29" s="46" t="s">
        <v>299</v>
      </c>
      <c r="C29" s="46" t="s">
        <v>300</v>
      </c>
      <c r="D29" s="46">
        <v>2</v>
      </c>
      <c r="E29" s="77">
        <v>13218</v>
      </c>
      <c r="F29" s="44">
        <f t="shared" si="0"/>
        <v>84</v>
      </c>
      <c r="G29" s="78">
        <v>1</v>
      </c>
      <c r="H29" s="46">
        <v>36</v>
      </c>
      <c r="I29" s="79">
        <v>95</v>
      </c>
      <c r="J29" s="80">
        <v>0</v>
      </c>
      <c r="K29" s="51">
        <v>1</v>
      </c>
      <c r="L29" s="49">
        <v>0</v>
      </c>
      <c r="M29" s="49">
        <v>0</v>
      </c>
      <c r="N29" s="80">
        <v>0</v>
      </c>
      <c r="O29" s="80">
        <v>0</v>
      </c>
      <c r="P29" s="80">
        <v>0</v>
      </c>
      <c r="Q29" s="80">
        <v>0</v>
      </c>
      <c r="R29" s="80">
        <v>0</v>
      </c>
      <c r="S29" s="80">
        <v>0</v>
      </c>
      <c r="T29" s="80">
        <v>0</v>
      </c>
      <c r="U29" s="80">
        <v>0</v>
      </c>
      <c r="V29" s="80">
        <v>0</v>
      </c>
      <c r="W29" s="80">
        <v>0</v>
      </c>
      <c r="X29" s="80">
        <v>1</v>
      </c>
      <c r="Y29" s="49">
        <v>0</v>
      </c>
      <c r="Z29" s="49">
        <v>1</v>
      </c>
      <c r="AA29" s="80">
        <v>0</v>
      </c>
      <c r="AB29" s="49">
        <v>0</v>
      </c>
      <c r="AC29" s="81"/>
      <c r="AD29" s="82"/>
      <c r="AE29" s="83" t="e">
        <f t="shared" si="1"/>
        <v>#DIV/0!</v>
      </c>
      <c r="AF29" s="56">
        <v>44012</v>
      </c>
      <c r="AG29" s="84">
        <v>0</v>
      </c>
      <c r="AH29" s="58">
        <v>0</v>
      </c>
      <c r="AI29" s="58">
        <v>0</v>
      </c>
      <c r="AJ29" s="84">
        <v>0</v>
      </c>
      <c r="AK29" s="84">
        <v>0</v>
      </c>
      <c r="AL29" s="60">
        <v>44017</v>
      </c>
      <c r="AM29" s="58">
        <f t="shared" si="2"/>
        <v>5</v>
      </c>
      <c r="AN29" s="61">
        <v>1</v>
      </c>
      <c r="AO29" s="61"/>
      <c r="AP29" s="62" t="s">
        <v>301</v>
      </c>
      <c r="AQ29" s="63">
        <v>1</v>
      </c>
      <c r="AR29" s="64">
        <v>1</v>
      </c>
      <c r="AS29" s="63">
        <v>1</v>
      </c>
      <c r="AT29" s="64">
        <v>0</v>
      </c>
      <c r="AU29" s="64">
        <v>0</v>
      </c>
      <c r="AV29" s="64">
        <v>1</v>
      </c>
      <c r="AW29" s="63">
        <v>0</v>
      </c>
      <c r="AX29" s="64"/>
      <c r="AY29" s="119">
        <v>44012</v>
      </c>
      <c r="AZ29" s="46">
        <v>0.68</v>
      </c>
      <c r="BA29" s="46">
        <v>3598</v>
      </c>
      <c r="BB29" s="46">
        <v>15.9</v>
      </c>
      <c r="BC29" s="93"/>
      <c r="BD29" s="120">
        <v>6.7</v>
      </c>
      <c r="BE29" s="51">
        <v>2.1</v>
      </c>
      <c r="BF29" s="46">
        <v>43</v>
      </c>
      <c r="BG29" s="46">
        <v>31</v>
      </c>
      <c r="BH29" s="68">
        <v>52</v>
      </c>
      <c r="BI29" s="86"/>
      <c r="BJ29" s="64">
        <v>0</v>
      </c>
      <c r="BK29" s="64">
        <v>0</v>
      </c>
      <c r="BL29" s="64">
        <v>0</v>
      </c>
      <c r="BM29" s="64">
        <v>0</v>
      </c>
      <c r="BN29" s="70">
        <v>0</v>
      </c>
      <c r="BO29" s="64">
        <v>1</v>
      </c>
      <c r="BP29" s="71" t="s">
        <v>131</v>
      </c>
      <c r="BR29" s="321">
        <v>3.2340249999999999</v>
      </c>
      <c r="BS29" s="316">
        <v>3.367</v>
      </c>
      <c r="BT29" s="316">
        <v>0.13297500000000007</v>
      </c>
      <c r="BU29" s="316">
        <v>4.1117492907445072</v>
      </c>
      <c r="BV29" s="316">
        <v>127</v>
      </c>
      <c r="BW29" s="316">
        <v>37275</v>
      </c>
      <c r="BX29" s="316">
        <v>32436</v>
      </c>
      <c r="BY29" s="316">
        <v>1111.1640842272545</v>
      </c>
      <c r="BZ29" s="316">
        <v>1.2676499231546761E-4</v>
      </c>
      <c r="CA29" s="316">
        <v>4.4958333333333336</v>
      </c>
      <c r="CB29" s="316">
        <v>10.972000000000003</v>
      </c>
      <c r="CC29" s="316">
        <v>-6.4761666666666668</v>
      </c>
      <c r="CD29" s="316">
        <v>23.036884663576156</v>
      </c>
      <c r="CE29" s="316">
        <v>56.049093251709188</v>
      </c>
      <c r="CF29" s="316">
        <v>-33.012208588133056</v>
      </c>
      <c r="CG29" s="316">
        <v>109.73899273375427</v>
      </c>
      <c r="CH29" s="316">
        <v>269.29377835087081</v>
      </c>
      <c r="CI29" s="316">
        <v>-159.55478561711647</v>
      </c>
      <c r="CJ29" s="316">
        <v>0.37205391138730015</v>
      </c>
      <c r="CK29" s="320">
        <v>9721.4</v>
      </c>
      <c r="CL29" s="316">
        <v>7.49</v>
      </c>
      <c r="CM29" s="316">
        <v>7.56</v>
      </c>
      <c r="CN29" s="316">
        <v>7.77</v>
      </c>
      <c r="CO29" s="316">
        <f t="shared" si="3"/>
        <v>7.6066666666666665</v>
      </c>
      <c r="CP29" s="315">
        <v>0.82699999999999996</v>
      </c>
      <c r="CQ29" s="316">
        <v>0.77600000000000002</v>
      </c>
      <c r="CR29" s="316">
        <v>0.76500000000000001</v>
      </c>
      <c r="CS29" s="316">
        <f t="shared" si="4"/>
        <v>0.78933333333333333</v>
      </c>
      <c r="CT29" s="316">
        <v>0.95399999999999996</v>
      </c>
      <c r="CU29" s="316">
        <v>0.90100000000000002</v>
      </c>
      <c r="CV29" s="316">
        <v>0.90600000000000003</v>
      </c>
      <c r="CW29" s="316">
        <f t="shared" si="5"/>
        <v>0.92033333333333334</v>
      </c>
      <c r="CX29" s="317">
        <v>9.7222222222222224E-3</v>
      </c>
      <c r="CY29" s="318">
        <v>4.1666666666666666E-3</v>
      </c>
      <c r="CZ29" s="318">
        <v>6.9444444444444441E-3</v>
      </c>
      <c r="DA29" s="319" t="s">
        <v>302</v>
      </c>
      <c r="DB29" s="319" t="s">
        <v>303</v>
      </c>
      <c r="DC29" s="319" t="s">
        <v>304</v>
      </c>
      <c r="DD29" s="319" t="s">
        <v>305</v>
      </c>
      <c r="DE29" s="319" t="s">
        <v>306</v>
      </c>
      <c r="DF29" s="319" t="s">
        <v>307</v>
      </c>
      <c r="DG29" s="310"/>
      <c r="DH29" s="316">
        <v>4.1117492907445072</v>
      </c>
      <c r="DI29" s="320">
        <v>0.78933333333333333</v>
      </c>
      <c r="DJ29" s="320">
        <v>0.92033333333333334</v>
      </c>
    </row>
    <row r="30" spans="1:114" ht="15.75" customHeight="1">
      <c r="A30" s="76">
        <v>30</v>
      </c>
      <c r="B30" s="46" t="s">
        <v>308</v>
      </c>
      <c r="C30" s="46" t="s">
        <v>309</v>
      </c>
      <c r="D30" s="46">
        <v>2</v>
      </c>
      <c r="E30" s="77">
        <v>23332</v>
      </c>
      <c r="F30" s="44">
        <f t="shared" si="0"/>
        <v>56</v>
      </c>
      <c r="G30" s="78">
        <v>1</v>
      </c>
      <c r="H30" s="46">
        <v>35</v>
      </c>
      <c r="I30" s="79">
        <v>99</v>
      </c>
      <c r="J30" s="80">
        <v>0</v>
      </c>
      <c r="K30" s="80">
        <v>0</v>
      </c>
      <c r="L30" s="80">
        <v>0</v>
      </c>
      <c r="M30" s="80">
        <v>0</v>
      </c>
      <c r="N30" s="80">
        <v>0</v>
      </c>
      <c r="O30" s="80">
        <v>0</v>
      </c>
      <c r="P30" s="80">
        <v>0</v>
      </c>
      <c r="Q30" s="80">
        <v>0</v>
      </c>
      <c r="R30" s="80">
        <v>0</v>
      </c>
      <c r="S30" s="80">
        <v>0</v>
      </c>
      <c r="T30" s="80">
        <v>0</v>
      </c>
      <c r="U30" s="80">
        <v>0</v>
      </c>
      <c r="V30" s="80">
        <v>0</v>
      </c>
      <c r="W30" s="80">
        <v>0</v>
      </c>
      <c r="X30" s="80">
        <v>0</v>
      </c>
      <c r="Y30" s="80">
        <v>1</v>
      </c>
      <c r="Z30" s="80">
        <v>0</v>
      </c>
      <c r="AA30" s="80">
        <v>0</v>
      </c>
      <c r="AB30" s="80">
        <v>0</v>
      </c>
      <c r="AC30" s="81">
        <v>100</v>
      </c>
      <c r="AD30" s="82">
        <v>1.5</v>
      </c>
      <c r="AE30" s="83">
        <f t="shared" si="1"/>
        <v>44.444444444444443</v>
      </c>
      <c r="AF30" s="56">
        <v>44016</v>
      </c>
      <c r="AG30" s="84">
        <v>1</v>
      </c>
      <c r="AH30" s="58">
        <v>0</v>
      </c>
      <c r="AI30" s="58">
        <v>5</v>
      </c>
      <c r="AJ30" s="84">
        <v>0</v>
      </c>
      <c r="AK30" s="84">
        <v>1</v>
      </c>
      <c r="AL30" s="60">
        <v>44027</v>
      </c>
      <c r="AM30" s="58">
        <f t="shared" si="2"/>
        <v>11</v>
      </c>
      <c r="AN30" s="123">
        <v>1</v>
      </c>
      <c r="AO30" s="61"/>
      <c r="AP30" s="62" t="s">
        <v>310</v>
      </c>
      <c r="AQ30" s="63">
        <v>1</v>
      </c>
      <c r="AR30" s="64">
        <v>1</v>
      </c>
      <c r="AS30" s="63">
        <v>1</v>
      </c>
      <c r="AT30" s="63">
        <v>1</v>
      </c>
      <c r="AU30" s="63">
        <v>1</v>
      </c>
      <c r="AV30" s="63">
        <v>1</v>
      </c>
      <c r="AW30" s="63">
        <v>0</v>
      </c>
      <c r="AX30" s="64"/>
      <c r="AY30" s="124">
        <v>44016</v>
      </c>
      <c r="AZ30" s="51">
        <v>0.95</v>
      </c>
      <c r="BA30" s="96">
        <v>758</v>
      </c>
      <c r="BB30" s="96">
        <v>38.5</v>
      </c>
      <c r="BC30" s="125">
        <v>2.5000000000000001E-3</v>
      </c>
      <c r="BD30" s="96">
        <v>13.5</v>
      </c>
      <c r="BE30" s="96">
        <v>3.25</v>
      </c>
      <c r="BF30" s="96">
        <v>74</v>
      </c>
      <c r="BG30" s="96">
        <v>19</v>
      </c>
      <c r="BH30" s="96">
        <v>211</v>
      </c>
      <c r="BI30" s="86"/>
      <c r="BJ30" s="64">
        <v>0</v>
      </c>
      <c r="BK30" s="64">
        <v>0</v>
      </c>
      <c r="BL30" s="64">
        <v>0</v>
      </c>
      <c r="BM30" s="64">
        <v>0</v>
      </c>
      <c r="BN30" s="70">
        <v>0</v>
      </c>
      <c r="BO30" s="64">
        <v>0</v>
      </c>
      <c r="BP30" s="71" t="s">
        <v>131</v>
      </c>
      <c r="BR30" s="321">
        <v>4.0733030303030295</v>
      </c>
      <c r="BS30" s="316">
        <v>4.1509999999999998</v>
      </c>
      <c r="BT30" s="316">
        <v>7.7696969696970264E-2</v>
      </c>
      <c r="BU30" s="316">
        <v>1.9074684382416318</v>
      </c>
      <c r="BV30" s="316">
        <v>165</v>
      </c>
      <c r="BW30" s="316">
        <v>26177</v>
      </c>
      <c r="BX30" s="316">
        <v>23816</v>
      </c>
      <c r="BY30" s="316">
        <v>297.79507133592733</v>
      </c>
      <c r="BZ30" s="316">
        <v>8.0091889412228412E-5</v>
      </c>
      <c r="CA30" s="316">
        <v>-6.6926666666666659</v>
      </c>
      <c r="CB30" s="316">
        <v>5.3486666666666673</v>
      </c>
      <c r="CC30" s="316">
        <v>-12.041333333333332</v>
      </c>
      <c r="CD30" s="316">
        <v>-48.114595466348923</v>
      </c>
      <c r="CE30" s="316">
        <v>44.984590785867383</v>
      </c>
      <c r="CF30" s="316">
        <v>-93.099186252216313</v>
      </c>
      <c r="CG30" s="316">
        <v>-117.72346743905571</v>
      </c>
      <c r="CH30" s="316">
        <v>114.13465244916287</v>
      </c>
      <c r="CI30" s="316">
        <v>-231.85811988821854</v>
      </c>
      <c r="CJ30" s="316">
        <v>0.67012417144405279</v>
      </c>
      <c r="CK30" s="320">
        <v>4053.9</v>
      </c>
      <c r="CL30" s="316"/>
      <c r="CM30" s="316"/>
      <c r="CN30" s="316"/>
      <c r="CO30" s="316"/>
      <c r="CP30" s="315"/>
      <c r="CQ30" s="316"/>
      <c r="CR30" s="316"/>
      <c r="CS30" s="316"/>
      <c r="CT30" s="316"/>
      <c r="CU30" s="316"/>
      <c r="CV30" s="316"/>
      <c r="CW30" s="316"/>
      <c r="CX30" s="317"/>
      <c r="CY30" s="318"/>
      <c r="CZ30" s="318"/>
      <c r="DA30" s="319"/>
      <c r="DB30" s="319"/>
      <c r="DC30" s="319"/>
      <c r="DD30" s="319"/>
      <c r="DE30" s="319"/>
      <c r="DF30" s="319"/>
      <c r="DG30" s="310"/>
      <c r="DH30" s="316">
        <v>1.9074684382416318</v>
      </c>
      <c r="DI30" s="320"/>
      <c r="DJ30" s="320"/>
    </row>
    <row r="31" spans="1:114" ht="15.75" customHeight="1">
      <c r="A31" s="103">
        <v>31</v>
      </c>
      <c r="B31" s="104" t="s">
        <v>311</v>
      </c>
      <c r="C31" s="104" t="s">
        <v>312</v>
      </c>
      <c r="D31" s="104">
        <v>2</v>
      </c>
      <c r="E31" s="105">
        <v>13344</v>
      </c>
      <c r="F31" s="44">
        <f t="shared" si="0"/>
        <v>83</v>
      </c>
      <c r="G31" s="103">
        <v>1</v>
      </c>
      <c r="H31" s="104">
        <v>36.799999999999997</v>
      </c>
      <c r="I31" s="107">
        <v>86</v>
      </c>
      <c r="J31" s="108">
        <v>0</v>
      </c>
      <c r="K31" s="108">
        <v>1</v>
      </c>
      <c r="L31" s="108">
        <v>0</v>
      </c>
      <c r="M31" s="108">
        <v>1</v>
      </c>
      <c r="N31" s="108">
        <v>0</v>
      </c>
      <c r="O31" s="108">
        <v>0</v>
      </c>
      <c r="P31" s="108">
        <v>0</v>
      </c>
      <c r="Q31" s="108">
        <v>0</v>
      </c>
      <c r="R31" s="108">
        <v>0</v>
      </c>
      <c r="S31" s="108">
        <v>0</v>
      </c>
      <c r="T31" s="108">
        <v>0</v>
      </c>
      <c r="U31" s="108">
        <v>0</v>
      </c>
      <c r="V31" s="108">
        <v>0</v>
      </c>
      <c r="W31" s="108">
        <v>0</v>
      </c>
      <c r="X31" s="108">
        <v>1</v>
      </c>
      <c r="Y31" s="108">
        <v>0</v>
      </c>
      <c r="Z31" s="108">
        <v>1</v>
      </c>
      <c r="AA31" s="108">
        <v>0</v>
      </c>
      <c r="AB31" s="108">
        <v>0</v>
      </c>
      <c r="AC31" s="81"/>
      <c r="AD31" s="82"/>
      <c r="AE31" s="83" t="e">
        <f t="shared" si="1"/>
        <v>#DIV/0!</v>
      </c>
      <c r="AF31" s="109">
        <v>44014</v>
      </c>
      <c r="AG31" s="108">
        <v>0</v>
      </c>
      <c r="AH31" s="104">
        <v>0</v>
      </c>
      <c r="AI31" s="104">
        <v>0</v>
      </c>
      <c r="AJ31" s="108">
        <v>1</v>
      </c>
      <c r="AK31" s="108">
        <v>1</v>
      </c>
      <c r="AL31" s="110">
        <v>44029</v>
      </c>
      <c r="AM31" s="104">
        <f t="shared" si="2"/>
        <v>15</v>
      </c>
      <c r="AN31" s="126">
        <v>0</v>
      </c>
      <c r="AO31" s="108" t="s">
        <v>313</v>
      </c>
      <c r="AP31" s="116" t="s">
        <v>314</v>
      </c>
      <c r="AQ31" s="94">
        <v>0</v>
      </c>
      <c r="AR31" s="104">
        <v>0</v>
      </c>
      <c r="AS31" s="103">
        <v>0</v>
      </c>
      <c r="AT31" s="103">
        <v>0</v>
      </c>
      <c r="AU31" s="103">
        <v>0</v>
      </c>
      <c r="AV31" s="103">
        <v>1</v>
      </c>
      <c r="AW31" s="103">
        <v>0</v>
      </c>
      <c r="AX31" s="104"/>
      <c r="AY31" s="110">
        <v>44016</v>
      </c>
      <c r="AZ31" s="127">
        <v>3.66</v>
      </c>
      <c r="BA31" s="108"/>
      <c r="BB31" s="108">
        <v>393.8</v>
      </c>
      <c r="BC31" s="128"/>
      <c r="BD31" s="108">
        <v>9.6999999999999993</v>
      </c>
      <c r="BE31" s="108">
        <v>20.43</v>
      </c>
      <c r="BF31" s="108">
        <v>82.2</v>
      </c>
      <c r="BG31" s="108">
        <v>9.5</v>
      </c>
      <c r="BH31" s="108">
        <v>288</v>
      </c>
      <c r="BI31" s="107"/>
      <c r="BJ31" s="104">
        <v>0</v>
      </c>
      <c r="BK31" s="104">
        <v>0</v>
      </c>
      <c r="BL31" s="104">
        <v>0</v>
      </c>
      <c r="BM31" s="104">
        <v>0</v>
      </c>
      <c r="BN31" s="107">
        <v>0</v>
      </c>
      <c r="BO31" s="104">
        <v>0</v>
      </c>
      <c r="BP31" s="112"/>
      <c r="BR31" s="322">
        <v>4.5910975609756086</v>
      </c>
      <c r="BS31" s="323"/>
      <c r="BT31" s="323"/>
      <c r="BU31" s="323"/>
      <c r="BV31" s="323"/>
      <c r="BW31" s="323"/>
      <c r="BX31" s="323"/>
      <c r="BY31" s="323"/>
      <c r="BZ31" s="323"/>
      <c r="CA31" s="323"/>
      <c r="CB31" s="323"/>
      <c r="CC31" s="323"/>
      <c r="CD31" s="323"/>
      <c r="CE31" s="323"/>
      <c r="CF31" s="323"/>
      <c r="CG31" s="323"/>
      <c r="CH31" s="323"/>
      <c r="CI31" s="323"/>
      <c r="CJ31" s="323"/>
      <c r="CK31" s="320"/>
      <c r="CL31" s="323">
        <v>7.51</v>
      </c>
      <c r="CM31" s="323">
        <v>7.55</v>
      </c>
      <c r="CN31" s="323">
        <v>7.7</v>
      </c>
      <c r="CO31" s="316">
        <f t="shared" si="3"/>
        <v>7.586666666666666</v>
      </c>
      <c r="CP31" s="324">
        <v>1.012</v>
      </c>
      <c r="CQ31" s="323">
        <v>1.075</v>
      </c>
      <c r="CR31" s="323">
        <v>0.97</v>
      </c>
      <c r="CS31" s="316">
        <f t="shared" si="4"/>
        <v>1.0189999999999999</v>
      </c>
      <c r="CT31" s="323">
        <v>1.095</v>
      </c>
      <c r="CU31" s="323">
        <v>1.1859999999999999</v>
      </c>
      <c r="CV31" s="323">
        <v>1.1080000000000001</v>
      </c>
      <c r="CW31" s="316">
        <f t="shared" si="5"/>
        <v>1.1296666666666666</v>
      </c>
      <c r="CX31" s="325" t="s">
        <v>315</v>
      </c>
      <c r="CY31" s="318">
        <v>6.2499999999999995E-3</v>
      </c>
      <c r="CZ31" s="318">
        <v>9.7222222222222224E-3</v>
      </c>
      <c r="DA31" s="319" t="s">
        <v>316</v>
      </c>
      <c r="DB31" s="319" t="s">
        <v>317</v>
      </c>
      <c r="DC31" s="319" t="s">
        <v>318</v>
      </c>
      <c r="DD31" s="319" t="s">
        <v>319</v>
      </c>
      <c r="DE31" s="319" t="s">
        <v>320</v>
      </c>
      <c r="DF31" s="319" t="s">
        <v>321</v>
      </c>
      <c r="DG31" s="326"/>
      <c r="DH31" s="323"/>
      <c r="DI31" s="320">
        <v>1.0189999999999999</v>
      </c>
      <c r="DJ31" s="320">
        <v>1.1296666666666666</v>
      </c>
    </row>
    <row r="32" spans="1:114" ht="15.75" customHeight="1">
      <c r="A32" s="76">
        <v>32</v>
      </c>
      <c r="B32" s="46" t="s">
        <v>322</v>
      </c>
      <c r="C32" s="46" t="s">
        <v>323</v>
      </c>
      <c r="D32" s="46">
        <v>2</v>
      </c>
      <c r="E32" s="77">
        <v>16876</v>
      </c>
      <c r="F32" s="44">
        <f t="shared" si="0"/>
        <v>74</v>
      </c>
      <c r="G32" s="78">
        <v>1</v>
      </c>
      <c r="H32" s="46">
        <v>35.4</v>
      </c>
      <c r="I32" s="79">
        <v>97</v>
      </c>
      <c r="J32" s="80">
        <v>0</v>
      </c>
      <c r="K32" s="80">
        <v>0</v>
      </c>
      <c r="L32" s="80">
        <v>0</v>
      </c>
      <c r="M32" s="80">
        <v>0</v>
      </c>
      <c r="N32" s="80">
        <v>0</v>
      </c>
      <c r="O32" s="80">
        <v>0</v>
      </c>
      <c r="P32" s="80">
        <v>0</v>
      </c>
      <c r="Q32" s="80">
        <v>0</v>
      </c>
      <c r="R32" s="80">
        <v>0</v>
      </c>
      <c r="S32" s="80">
        <v>0</v>
      </c>
      <c r="T32" s="80">
        <v>0</v>
      </c>
      <c r="U32" s="80">
        <v>0</v>
      </c>
      <c r="V32" s="80">
        <v>0</v>
      </c>
      <c r="W32" s="80">
        <v>0</v>
      </c>
      <c r="X32" s="80">
        <v>1</v>
      </c>
      <c r="Y32" s="80">
        <v>0</v>
      </c>
      <c r="Z32" s="80">
        <v>1</v>
      </c>
      <c r="AA32" s="80">
        <v>0</v>
      </c>
      <c r="AB32" s="98">
        <v>0</v>
      </c>
      <c r="AC32" s="81">
        <v>41</v>
      </c>
      <c r="AD32" s="82">
        <v>1.42</v>
      </c>
      <c r="AE32" s="83">
        <f t="shared" si="1"/>
        <v>20.333267208887126</v>
      </c>
      <c r="AF32" s="56">
        <v>44019</v>
      </c>
      <c r="AG32" s="84">
        <v>1</v>
      </c>
      <c r="AH32" s="58">
        <v>0</v>
      </c>
      <c r="AI32" s="58">
        <v>2</v>
      </c>
      <c r="AJ32" s="84">
        <v>0</v>
      </c>
      <c r="AK32" s="84">
        <v>1</v>
      </c>
      <c r="AL32" s="60" t="s">
        <v>324</v>
      </c>
      <c r="AM32" s="58">
        <f t="shared" si="2"/>
        <v>6</v>
      </c>
      <c r="AN32" s="123">
        <v>1</v>
      </c>
      <c r="AO32" s="61"/>
      <c r="AP32" s="62" t="s">
        <v>325</v>
      </c>
      <c r="AQ32" s="63">
        <v>1</v>
      </c>
      <c r="AR32" s="64">
        <v>1</v>
      </c>
      <c r="AS32" s="63">
        <v>1</v>
      </c>
      <c r="AT32" s="63">
        <v>0</v>
      </c>
      <c r="AU32" s="63">
        <v>0</v>
      </c>
      <c r="AV32" s="63">
        <v>1</v>
      </c>
      <c r="AW32" s="63">
        <v>0</v>
      </c>
      <c r="AX32" s="64"/>
      <c r="AY32" s="66">
        <v>43958</v>
      </c>
      <c r="AZ32" s="129">
        <v>1.24</v>
      </c>
      <c r="BA32" s="98">
        <v>695</v>
      </c>
      <c r="BB32" s="98">
        <v>65.099999999999994</v>
      </c>
      <c r="BC32" s="128">
        <v>2.5000000000000001E-2</v>
      </c>
      <c r="BD32" s="98">
        <v>16.5</v>
      </c>
      <c r="BE32" s="98">
        <v>6.6</v>
      </c>
      <c r="BF32" s="98">
        <v>87</v>
      </c>
      <c r="BG32" s="98">
        <v>4</v>
      </c>
      <c r="BH32" s="98">
        <v>186</v>
      </c>
      <c r="BI32" s="86"/>
      <c r="BJ32" s="64">
        <v>0</v>
      </c>
      <c r="BK32" s="64">
        <v>0</v>
      </c>
      <c r="BL32" s="64">
        <v>0</v>
      </c>
      <c r="BM32" s="64">
        <v>0</v>
      </c>
      <c r="BN32" s="70">
        <v>0</v>
      </c>
      <c r="BO32" s="64">
        <v>1</v>
      </c>
      <c r="BP32" s="71" t="s">
        <v>131</v>
      </c>
      <c r="BR32" s="321">
        <v>4.0952000000000002</v>
      </c>
      <c r="BS32" s="316"/>
      <c r="BT32" s="316"/>
      <c r="BU32" s="316"/>
      <c r="BV32" s="316"/>
      <c r="BW32" s="316"/>
      <c r="BX32" s="316"/>
      <c r="BY32" s="316"/>
      <c r="BZ32" s="316"/>
      <c r="CA32" s="316"/>
      <c r="CB32" s="316"/>
      <c r="CC32" s="316"/>
      <c r="CD32" s="316"/>
      <c r="CE32" s="316"/>
      <c r="CF32" s="316"/>
      <c r="CG32" s="316"/>
      <c r="CH32" s="316"/>
      <c r="CI32" s="316"/>
      <c r="CJ32" s="316"/>
      <c r="CK32" s="320"/>
      <c r="CL32" s="316"/>
      <c r="CM32" s="316"/>
      <c r="CN32" s="316"/>
      <c r="CO32" s="316"/>
      <c r="CP32" s="315"/>
      <c r="CQ32" s="316"/>
      <c r="CR32" s="316"/>
      <c r="CS32" s="316"/>
      <c r="CT32" s="316"/>
      <c r="CU32" s="316"/>
      <c r="CV32" s="316"/>
      <c r="CW32" s="316"/>
      <c r="CX32" s="317"/>
      <c r="CY32" s="318"/>
      <c r="CZ32" s="318"/>
      <c r="DA32" s="319"/>
      <c r="DB32" s="319"/>
      <c r="DC32" s="319"/>
      <c r="DD32" s="319"/>
      <c r="DE32" s="319"/>
      <c r="DF32" s="319"/>
      <c r="DG32" s="310"/>
      <c r="DH32" s="316"/>
      <c r="DI32" s="320"/>
      <c r="DJ32" s="320"/>
    </row>
    <row r="33" spans="1:114" ht="15.75" customHeight="1">
      <c r="A33" s="76">
        <v>33</v>
      </c>
      <c r="B33" s="46" t="s">
        <v>326</v>
      </c>
      <c r="C33" s="46" t="s">
        <v>327</v>
      </c>
      <c r="D33" s="46">
        <v>1</v>
      </c>
      <c r="E33" s="77">
        <v>22137</v>
      </c>
      <c r="F33" s="44">
        <f t="shared" si="0"/>
        <v>59</v>
      </c>
      <c r="G33" s="78">
        <v>1</v>
      </c>
      <c r="H33" s="46">
        <v>38.1</v>
      </c>
      <c r="I33" s="79">
        <v>92</v>
      </c>
      <c r="J33" s="80">
        <v>0</v>
      </c>
      <c r="K33" s="80">
        <v>0</v>
      </c>
      <c r="L33" s="80">
        <v>0</v>
      </c>
      <c r="M33" s="80">
        <v>1</v>
      </c>
      <c r="N33" s="80">
        <v>0</v>
      </c>
      <c r="O33" s="80">
        <v>0</v>
      </c>
      <c r="P33" s="80">
        <v>0</v>
      </c>
      <c r="Q33" s="80">
        <v>0</v>
      </c>
      <c r="R33" s="80">
        <v>0</v>
      </c>
      <c r="S33" s="80">
        <v>0</v>
      </c>
      <c r="T33" s="80">
        <v>1</v>
      </c>
      <c r="U33" s="80">
        <v>1</v>
      </c>
      <c r="V33" s="80">
        <v>0</v>
      </c>
      <c r="W33" s="80">
        <v>0</v>
      </c>
      <c r="X33" s="80">
        <v>1</v>
      </c>
      <c r="Y33" s="80">
        <v>0</v>
      </c>
      <c r="Z33" s="80">
        <v>1</v>
      </c>
      <c r="AA33" s="80">
        <v>0</v>
      </c>
      <c r="AB33" s="80">
        <v>0</v>
      </c>
      <c r="AC33" s="81"/>
      <c r="AD33" s="82"/>
      <c r="AE33" s="83" t="e">
        <f t="shared" si="1"/>
        <v>#DIV/0!</v>
      </c>
      <c r="AF33" s="56">
        <v>44015</v>
      </c>
      <c r="AG33" s="84">
        <v>0</v>
      </c>
      <c r="AH33" s="58">
        <v>0</v>
      </c>
      <c r="AI33" s="58">
        <v>0</v>
      </c>
      <c r="AJ33" s="84">
        <v>0</v>
      </c>
      <c r="AK33" s="84">
        <v>0</v>
      </c>
      <c r="AL33" s="60">
        <v>44017</v>
      </c>
      <c r="AM33" s="58">
        <f t="shared" si="2"/>
        <v>2</v>
      </c>
      <c r="AN33" s="123">
        <v>1</v>
      </c>
      <c r="AO33" s="130"/>
      <c r="AP33" s="89" t="s">
        <v>328</v>
      </c>
      <c r="AQ33" s="131">
        <v>1</v>
      </c>
      <c r="AR33" s="132">
        <v>1</v>
      </c>
      <c r="AS33" s="63">
        <v>1</v>
      </c>
      <c r="AT33" s="63">
        <v>1</v>
      </c>
      <c r="AU33" s="63">
        <v>1</v>
      </c>
      <c r="AV33" s="63">
        <v>1</v>
      </c>
      <c r="AW33" s="63">
        <v>0</v>
      </c>
      <c r="AX33" s="64"/>
      <c r="AY33" s="66">
        <v>44015</v>
      </c>
      <c r="AZ33" s="133" t="s">
        <v>329</v>
      </c>
      <c r="BA33" s="134"/>
      <c r="BB33" s="129"/>
      <c r="BC33" s="128"/>
      <c r="BD33" s="135" t="s">
        <v>330</v>
      </c>
      <c r="BE33" s="136" t="s">
        <v>331</v>
      </c>
      <c r="BF33" s="136" t="s">
        <v>332</v>
      </c>
      <c r="BG33" s="136" t="s">
        <v>333</v>
      </c>
      <c r="BH33" s="135">
        <v>170</v>
      </c>
      <c r="BI33" s="86"/>
      <c r="BJ33" s="90">
        <v>0</v>
      </c>
      <c r="BK33" s="90">
        <v>0</v>
      </c>
      <c r="BL33" s="90">
        <v>0</v>
      </c>
      <c r="BM33" s="90">
        <v>0</v>
      </c>
      <c r="BN33" s="91">
        <v>0</v>
      </c>
      <c r="BO33" s="90">
        <v>0</v>
      </c>
      <c r="BP33" s="92" t="s">
        <v>131</v>
      </c>
      <c r="BR33" s="321">
        <v>3.8666833333333344</v>
      </c>
      <c r="BS33" s="316">
        <v>3.8109999999999999</v>
      </c>
      <c r="BT33" s="316">
        <v>-5.5683333333334417E-2</v>
      </c>
      <c r="BU33" s="316">
        <v>-1.4400799996552016</v>
      </c>
      <c r="BV33" s="316">
        <v>88</v>
      </c>
      <c r="BW33" s="316">
        <v>8052</v>
      </c>
      <c r="BX33" s="316">
        <v>5329</v>
      </c>
      <c r="BY33" s="316">
        <v>307.25935401343145</v>
      </c>
      <c r="BZ33" s="316">
        <v>-2.7023456551983517E-4</v>
      </c>
      <c r="CA33" s="316">
        <v>1.2223333333333335</v>
      </c>
      <c r="CB33" s="316">
        <v>3.4028333333333336</v>
      </c>
      <c r="CC33" s="316">
        <v>-2.1805000000000003</v>
      </c>
      <c r="CD33" s="316">
        <v>8.6226377289399991</v>
      </c>
      <c r="CE33" s="316">
        <v>23.983999007102</v>
      </c>
      <c r="CF33" s="316">
        <v>-15.361361278162002</v>
      </c>
      <c r="CG33" s="316">
        <v>25.288001438461979</v>
      </c>
      <c r="CH33" s="316">
        <v>70.441435318005418</v>
      </c>
      <c r="CI33" s="316">
        <v>-45.153433879543428</v>
      </c>
      <c r="CJ33" s="316">
        <v>0.39061797632537909</v>
      </c>
      <c r="CK33" s="320">
        <v>1581.7</v>
      </c>
      <c r="CL33" s="316"/>
      <c r="CM33" s="316"/>
      <c r="CN33" s="316"/>
      <c r="CO33" s="316"/>
      <c r="CP33" s="315"/>
      <c r="CQ33" s="316"/>
      <c r="CR33" s="316"/>
      <c r="CS33" s="316"/>
      <c r="CT33" s="316"/>
      <c r="CU33" s="316"/>
      <c r="CV33" s="316"/>
      <c r="CW33" s="316"/>
      <c r="CX33" s="317"/>
      <c r="CY33" s="318"/>
      <c r="CZ33" s="318"/>
      <c r="DA33" s="319"/>
      <c r="DB33" s="319"/>
      <c r="DC33" s="319"/>
      <c r="DD33" s="319"/>
      <c r="DE33" s="319"/>
      <c r="DF33" s="319"/>
      <c r="DG33" s="310"/>
      <c r="DH33" s="316">
        <v>-1.4400799996552016</v>
      </c>
      <c r="DI33" s="320"/>
      <c r="DJ33" s="320"/>
    </row>
    <row r="34" spans="1:114" ht="15.75" customHeight="1">
      <c r="A34" s="76">
        <v>34</v>
      </c>
      <c r="B34" s="46" t="s">
        <v>334</v>
      </c>
      <c r="C34" s="46" t="s">
        <v>335</v>
      </c>
      <c r="D34" s="46">
        <v>1</v>
      </c>
      <c r="E34" s="77">
        <v>17722</v>
      </c>
      <c r="F34" s="44">
        <f t="shared" si="0"/>
        <v>71</v>
      </c>
      <c r="G34" s="78">
        <v>1</v>
      </c>
      <c r="H34" s="46">
        <v>35.299999999999997</v>
      </c>
      <c r="I34" s="79">
        <v>95</v>
      </c>
      <c r="J34" s="80">
        <v>0</v>
      </c>
      <c r="K34" s="80">
        <v>0</v>
      </c>
      <c r="L34" s="80">
        <v>0</v>
      </c>
      <c r="M34" s="80">
        <v>0</v>
      </c>
      <c r="N34" s="80">
        <v>1</v>
      </c>
      <c r="O34" s="80">
        <v>0</v>
      </c>
      <c r="P34" s="80">
        <v>0</v>
      </c>
      <c r="Q34" s="80">
        <v>0</v>
      </c>
      <c r="R34" s="80">
        <v>0</v>
      </c>
      <c r="S34" s="80">
        <v>0</v>
      </c>
      <c r="T34" s="80">
        <v>1</v>
      </c>
      <c r="U34" s="80">
        <v>1</v>
      </c>
      <c r="V34" s="80">
        <v>0</v>
      </c>
      <c r="W34" s="80">
        <v>0</v>
      </c>
      <c r="X34" s="80">
        <v>0</v>
      </c>
      <c r="Y34" s="80">
        <v>0</v>
      </c>
      <c r="Z34" s="80">
        <v>0</v>
      </c>
      <c r="AA34" s="80">
        <v>0</v>
      </c>
      <c r="AB34" s="80">
        <v>0</v>
      </c>
      <c r="AC34" s="81">
        <v>61.8</v>
      </c>
      <c r="AD34" s="82">
        <v>1.69</v>
      </c>
      <c r="AE34" s="83">
        <f t="shared" si="1"/>
        <v>21.637897832708941</v>
      </c>
      <c r="AF34" s="137">
        <v>44014</v>
      </c>
      <c r="AG34" s="84">
        <v>0</v>
      </c>
      <c r="AH34" s="58">
        <v>0</v>
      </c>
      <c r="AI34" s="58">
        <v>0</v>
      </c>
      <c r="AJ34" s="84">
        <v>0</v>
      </c>
      <c r="AK34" s="84">
        <v>0</v>
      </c>
      <c r="AL34" s="60">
        <v>44026</v>
      </c>
      <c r="AM34" s="58">
        <f t="shared" si="2"/>
        <v>12</v>
      </c>
      <c r="AN34" s="138">
        <v>1</v>
      </c>
      <c r="AO34" s="70"/>
      <c r="AP34" s="62"/>
      <c r="AQ34" s="63">
        <v>1</v>
      </c>
      <c r="AR34" s="64">
        <v>1</v>
      </c>
      <c r="AS34" s="70">
        <v>1</v>
      </c>
      <c r="AT34" s="63">
        <v>1</v>
      </c>
      <c r="AU34" s="63">
        <v>1</v>
      </c>
      <c r="AV34" s="63">
        <v>1</v>
      </c>
      <c r="AW34" s="63">
        <v>0</v>
      </c>
      <c r="AX34" s="64"/>
      <c r="AY34" s="66">
        <v>43897</v>
      </c>
      <c r="AZ34" s="133" t="s">
        <v>336</v>
      </c>
      <c r="BA34" s="133">
        <v>255</v>
      </c>
      <c r="BB34" s="133">
        <v>197.5</v>
      </c>
      <c r="BC34" s="139">
        <v>1.7000000000000001E-2</v>
      </c>
      <c r="BD34" s="98" t="s">
        <v>337</v>
      </c>
      <c r="BE34" s="98" t="s">
        <v>338</v>
      </c>
      <c r="BF34" s="98" t="s">
        <v>339</v>
      </c>
      <c r="BG34" s="98" t="s">
        <v>340</v>
      </c>
      <c r="BH34" s="98">
        <v>198</v>
      </c>
      <c r="BI34" s="86"/>
      <c r="BJ34" s="64">
        <v>0</v>
      </c>
      <c r="BK34" s="64">
        <v>0</v>
      </c>
      <c r="BL34" s="64">
        <v>0</v>
      </c>
      <c r="BM34" s="64">
        <v>0</v>
      </c>
      <c r="BN34" s="70">
        <v>0</v>
      </c>
      <c r="BO34" s="64">
        <v>0</v>
      </c>
      <c r="BP34" s="71"/>
      <c r="BR34" s="321">
        <v>4.0189666666666657</v>
      </c>
      <c r="BS34" s="316">
        <v>4.4020000000000001</v>
      </c>
      <c r="BT34" s="316">
        <v>0.38303333333333445</v>
      </c>
      <c r="BU34" s="316">
        <v>9.5306422048785642</v>
      </c>
      <c r="BV34" s="316">
        <v>91</v>
      </c>
      <c r="BW34" s="316">
        <v>54667</v>
      </c>
      <c r="BX34" s="316">
        <v>34012</v>
      </c>
      <c r="BY34" s="316">
        <v>929.40626460963063</v>
      </c>
      <c r="BZ34" s="316">
        <v>2.8021410692927683E-4</v>
      </c>
      <c r="CA34" s="316">
        <v>7.6609999999999987</v>
      </c>
      <c r="CB34" s="316">
        <v>10.014999999999999</v>
      </c>
      <c r="CC34" s="316">
        <v>-2.3539999999999996</v>
      </c>
      <c r="CD34" s="316">
        <v>58.365643237134492</v>
      </c>
      <c r="CE34" s="316">
        <v>76.312230024622494</v>
      </c>
      <c r="CF34" s="316">
        <v>-17.946586787488002</v>
      </c>
      <c r="CG34" s="316">
        <v>152.44645674325986</v>
      </c>
      <c r="CH34" s="316">
        <v>199.27268571108118</v>
      </c>
      <c r="CI34" s="316">
        <v>-46.826228967821258</v>
      </c>
      <c r="CJ34" s="316">
        <v>0.19027401656329032</v>
      </c>
      <c r="CK34" s="320">
        <v>9686.4</v>
      </c>
      <c r="CL34" s="316">
        <v>7.67</v>
      </c>
      <c r="CM34" s="316">
        <v>7.44</v>
      </c>
      <c r="CN34" s="316">
        <v>7.15</v>
      </c>
      <c r="CO34" s="316">
        <f t="shared" si="3"/>
        <v>7.419999999999999</v>
      </c>
      <c r="CP34" s="315">
        <v>0.91200000000000003</v>
      </c>
      <c r="CQ34" s="316">
        <v>0.93700000000000006</v>
      </c>
      <c r="CR34" s="316">
        <v>0.90900000000000003</v>
      </c>
      <c r="CS34" s="316">
        <f t="shared" si="4"/>
        <v>0.91933333333333334</v>
      </c>
      <c r="CT34" s="316">
        <v>1.052</v>
      </c>
      <c r="CU34" s="316">
        <v>1.111</v>
      </c>
      <c r="CV34" s="316">
        <v>1.0760000000000001</v>
      </c>
      <c r="CW34" s="316">
        <f t="shared" si="5"/>
        <v>1.0796666666666668</v>
      </c>
      <c r="CX34" s="317">
        <v>1.3888888888888889E-3</v>
      </c>
      <c r="CY34" s="318">
        <v>2.7777777777777779E-3</v>
      </c>
      <c r="CZ34" s="318">
        <v>4.8611111111111112E-3</v>
      </c>
      <c r="DA34" s="319" t="s">
        <v>341</v>
      </c>
      <c r="DB34" s="319" t="s">
        <v>342</v>
      </c>
      <c r="DC34" s="319" t="s">
        <v>343</v>
      </c>
      <c r="DD34" s="319" t="s">
        <v>344</v>
      </c>
      <c r="DE34" s="319" t="s">
        <v>345</v>
      </c>
      <c r="DF34" s="319" t="s">
        <v>346</v>
      </c>
      <c r="DG34" s="310"/>
      <c r="DH34" s="316">
        <v>9.5306422048785642</v>
      </c>
      <c r="DI34" s="320">
        <v>0.91933333333333334</v>
      </c>
      <c r="DJ34" s="320">
        <v>1.0796666666666668</v>
      </c>
    </row>
    <row r="35" spans="1:114" ht="15.75" customHeight="1">
      <c r="A35" s="76">
        <v>35</v>
      </c>
      <c r="B35" s="46" t="s">
        <v>347</v>
      </c>
      <c r="C35" s="46" t="s">
        <v>348</v>
      </c>
      <c r="D35" s="46">
        <v>1</v>
      </c>
      <c r="E35" s="77">
        <v>31377</v>
      </c>
      <c r="F35" s="44">
        <f t="shared" si="0"/>
        <v>34</v>
      </c>
      <c r="G35" s="78">
        <v>1</v>
      </c>
      <c r="H35" s="46">
        <v>36.299999999999997</v>
      </c>
      <c r="I35" s="79">
        <v>96</v>
      </c>
      <c r="J35" s="80">
        <v>0</v>
      </c>
      <c r="K35" s="80">
        <v>0</v>
      </c>
      <c r="L35" s="80">
        <v>0</v>
      </c>
      <c r="M35" s="80">
        <v>0</v>
      </c>
      <c r="N35" s="80">
        <v>1</v>
      </c>
      <c r="O35" s="80">
        <v>0</v>
      </c>
      <c r="P35" s="80">
        <v>0</v>
      </c>
      <c r="Q35" s="80">
        <v>0</v>
      </c>
      <c r="R35" s="80">
        <v>0</v>
      </c>
      <c r="S35" s="80">
        <v>0</v>
      </c>
      <c r="T35" s="80">
        <v>0</v>
      </c>
      <c r="U35" s="80">
        <v>0</v>
      </c>
      <c r="V35" s="80">
        <v>0</v>
      </c>
      <c r="W35" s="80">
        <v>0</v>
      </c>
      <c r="X35" s="80">
        <v>0</v>
      </c>
      <c r="Y35" s="80">
        <v>0</v>
      </c>
      <c r="Z35" s="80">
        <v>0</v>
      </c>
      <c r="AA35" s="80">
        <v>0</v>
      </c>
      <c r="AB35" s="80">
        <v>0</v>
      </c>
      <c r="AC35" s="81">
        <v>65</v>
      </c>
      <c r="AD35" s="82">
        <v>1.68</v>
      </c>
      <c r="AE35" s="83">
        <f t="shared" si="1"/>
        <v>23.030045351473927</v>
      </c>
      <c r="AF35" s="56">
        <v>44017</v>
      </c>
      <c r="AG35" s="58">
        <v>0</v>
      </c>
      <c r="AH35" s="58">
        <v>0</v>
      </c>
      <c r="AI35" s="58">
        <v>0</v>
      </c>
      <c r="AJ35" s="84">
        <v>0</v>
      </c>
      <c r="AK35" s="84">
        <v>0</v>
      </c>
      <c r="AL35" s="60">
        <v>44025</v>
      </c>
      <c r="AM35" s="58">
        <f t="shared" si="2"/>
        <v>8</v>
      </c>
      <c r="AN35" s="138">
        <v>1</v>
      </c>
      <c r="AO35" s="70"/>
      <c r="AP35" s="89" t="s">
        <v>349</v>
      </c>
      <c r="AQ35" s="63">
        <v>1</v>
      </c>
      <c r="AR35" s="64">
        <v>1</v>
      </c>
      <c r="AS35" s="70">
        <v>1</v>
      </c>
      <c r="AT35" s="63">
        <v>1</v>
      </c>
      <c r="AU35" s="63">
        <v>1</v>
      </c>
      <c r="AV35" s="63">
        <v>1</v>
      </c>
      <c r="AW35" s="63">
        <v>0</v>
      </c>
      <c r="AX35" s="64"/>
      <c r="AY35" s="66">
        <v>43958</v>
      </c>
      <c r="AZ35" s="135" t="s">
        <v>350</v>
      </c>
      <c r="BA35" s="129">
        <v>2947</v>
      </c>
      <c r="BB35" s="133">
        <v>341.2</v>
      </c>
      <c r="BC35" s="139">
        <v>1.2999999999999999E-2</v>
      </c>
      <c r="BD35" s="135">
        <v>9</v>
      </c>
      <c r="BE35" s="135" t="s">
        <v>351</v>
      </c>
      <c r="BF35" s="135">
        <v>86</v>
      </c>
      <c r="BG35" s="135">
        <v>10</v>
      </c>
      <c r="BH35" s="135">
        <v>321</v>
      </c>
      <c r="BI35" s="86"/>
      <c r="BJ35" s="90">
        <v>1</v>
      </c>
      <c r="BK35" s="90">
        <v>1</v>
      </c>
      <c r="BL35" s="90">
        <v>0</v>
      </c>
      <c r="BM35" s="90">
        <v>0</v>
      </c>
      <c r="BN35" s="91">
        <v>0</v>
      </c>
      <c r="BO35" s="90">
        <v>1</v>
      </c>
      <c r="BP35" s="92" t="s">
        <v>131</v>
      </c>
      <c r="BR35" s="321">
        <v>3.4440384615384612</v>
      </c>
      <c r="BS35" s="316">
        <v>3.5710000000000002</v>
      </c>
      <c r="BT35" s="316">
        <v>0.12696153846153901</v>
      </c>
      <c r="BU35" s="316">
        <v>3.6864146518510408</v>
      </c>
      <c r="BV35" s="316">
        <v>44</v>
      </c>
      <c r="BW35" s="316">
        <v>26237</v>
      </c>
      <c r="BX35" s="316">
        <v>8854</v>
      </c>
      <c r="BY35" s="316">
        <v>323.49861410532804</v>
      </c>
      <c r="BZ35" s="316">
        <v>4.1635584502496508E-4</v>
      </c>
      <c r="CA35" s="316">
        <v>12.593728813559323</v>
      </c>
      <c r="CB35" s="316">
        <v>14.657966101694914</v>
      </c>
      <c r="CC35" s="316">
        <v>-2.0642372881355935</v>
      </c>
      <c r="CD35" s="316">
        <v>70.48496561084194</v>
      </c>
      <c r="CE35" s="316">
        <v>81.941393907082443</v>
      </c>
      <c r="CF35" s="316">
        <v>-11.456428296240523</v>
      </c>
      <c r="CG35" s="316">
        <v>292.38229839828443</v>
      </c>
      <c r="CH35" s="316">
        <v>340.51625850551699</v>
      </c>
      <c r="CI35" s="316">
        <v>-48.133960107232426</v>
      </c>
      <c r="CJ35" s="316">
        <v>0.12384904935610763</v>
      </c>
      <c r="CK35" s="320">
        <v>0</v>
      </c>
      <c r="CL35" s="316">
        <v>7.09</v>
      </c>
      <c r="CM35" s="316">
        <v>7.12</v>
      </c>
      <c r="CN35" s="316">
        <v>7.2</v>
      </c>
      <c r="CO35" s="316">
        <f t="shared" si="3"/>
        <v>7.1366666666666667</v>
      </c>
      <c r="CP35" s="315">
        <v>0.48199999999999998</v>
      </c>
      <c r="CQ35" s="316">
        <v>0.46400000000000002</v>
      </c>
      <c r="CR35" s="316">
        <v>0.46600000000000003</v>
      </c>
      <c r="CS35" s="316">
        <f t="shared" si="4"/>
        <v>0.47066666666666662</v>
      </c>
      <c r="CT35" s="316">
        <v>0.627</v>
      </c>
      <c r="CU35" s="316">
        <v>0.68200000000000005</v>
      </c>
      <c r="CV35" s="316">
        <v>0.629</v>
      </c>
      <c r="CW35" s="316">
        <f t="shared" si="5"/>
        <v>0.64600000000000002</v>
      </c>
      <c r="CX35" s="317">
        <v>2.7777777777777779E-3</v>
      </c>
      <c r="CY35" s="318">
        <v>6.9444444444444441E-3</v>
      </c>
      <c r="CZ35" s="318">
        <v>1.0416666666666666E-2</v>
      </c>
      <c r="DA35" s="319" t="s">
        <v>352</v>
      </c>
      <c r="DB35" s="319" t="s">
        <v>353</v>
      </c>
      <c r="DC35" s="319" t="s">
        <v>354</v>
      </c>
      <c r="DD35" s="319" t="s">
        <v>355</v>
      </c>
      <c r="DE35" s="319" t="s">
        <v>356</v>
      </c>
      <c r="DF35" s="319" t="s">
        <v>357</v>
      </c>
      <c r="DG35" s="310"/>
      <c r="DH35" s="316">
        <v>3.6864146518510408</v>
      </c>
      <c r="DI35" s="320">
        <v>0.47066666666666662</v>
      </c>
      <c r="DJ35" s="320">
        <v>0.64600000000000002</v>
      </c>
    </row>
    <row r="36" spans="1:114" ht="15.75" customHeight="1">
      <c r="A36" s="76">
        <v>36</v>
      </c>
      <c r="B36" s="46" t="s">
        <v>358</v>
      </c>
      <c r="C36" s="46" t="s">
        <v>359</v>
      </c>
      <c r="D36" s="46">
        <v>2</v>
      </c>
      <c r="E36" s="77">
        <v>19241</v>
      </c>
      <c r="F36" s="44">
        <f t="shared" si="0"/>
        <v>67</v>
      </c>
      <c r="G36" s="78">
        <v>1</v>
      </c>
      <c r="H36" s="46">
        <v>35.6</v>
      </c>
      <c r="I36" s="47">
        <v>98</v>
      </c>
      <c r="J36" s="80">
        <v>0</v>
      </c>
      <c r="K36" s="80">
        <v>1</v>
      </c>
      <c r="L36" s="80">
        <v>0</v>
      </c>
      <c r="M36" s="80">
        <v>0</v>
      </c>
      <c r="N36" s="80">
        <v>0</v>
      </c>
      <c r="O36" s="80">
        <v>0</v>
      </c>
      <c r="P36" s="80">
        <v>0</v>
      </c>
      <c r="Q36" s="80">
        <v>0</v>
      </c>
      <c r="R36" s="80">
        <v>0</v>
      </c>
      <c r="S36" s="80">
        <v>0</v>
      </c>
      <c r="T36" s="80">
        <v>0</v>
      </c>
      <c r="U36" s="80">
        <v>0</v>
      </c>
      <c r="V36" s="80">
        <v>0</v>
      </c>
      <c r="W36" s="80">
        <v>0</v>
      </c>
      <c r="X36" s="80">
        <v>1</v>
      </c>
      <c r="Y36" s="80">
        <v>0</v>
      </c>
      <c r="Z36" s="98">
        <v>1</v>
      </c>
      <c r="AA36" s="80">
        <v>0</v>
      </c>
      <c r="AB36" s="80">
        <v>0</v>
      </c>
      <c r="AC36" s="81">
        <v>60</v>
      </c>
      <c r="AD36" s="82">
        <v>1.5</v>
      </c>
      <c r="AE36" s="83">
        <f t="shared" si="1"/>
        <v>26.666666666666668</v>
      </c>
      <c r="AF36" s="56">
        <v>44017</v>
      </c>
      <c r="AG36" s="58">
        <v>0</v>
      </c>
      <c r="AH36" s="58">
        <v>0</v>
      </c>
      <c r="AI36" s="58">
        <v>0</v>
      </c>
      <c r="AJ36" s="84">
        <v>0</v>
      </c>
      <c r="AK36" s="84">
        <v>0</v>
      </c>
      <c r="AL36" s="60">
        <v>44019</v>
      </c>
      <c r="AM36" s="58">
        <f t="shared" si="2"/>
        <v>2</v>
      </c>
      <c r="AN36" s="123">
        <v>1</v>
      </c>
      <c r="AO36" s="140"/>
      <c r="AP36" s="62" t="s">
        <v>202</v>
      </c>
      <c r="AQ36" s="65">
        <v>1</v>
      </c>
      <c r="AR36" s="141">
        <v>1</v>
      </c>
      <c r="AS36" s="63">
        <v>1</v>
      </c>
      <c r="AT36" s="63">
        <v>0</v>
      </c>
      <c r="AU36" s="63">
        <v>0</v>
      </c>
      <c r="AV36" s="63">
        <v>0</v>
      </c>
      <c r="AW36" s="63">
        <v>0</v>
      </c>
      <c r="AX36" s="64"/>
      <c r="AY36" s="66">
        <v>44018</v>
      </c>
      <c r="AZ36" s="133">
        <v>0.99</v>
      </c>
      <c r="BA36" s="142">
        <v>1095</v>
      </c>
      <c r="BB36" s="143"/>
      <c r="BC36" s="144"/>
      <c r="BD36" s="135">
        <v>11.6</v>
      </c>
      <c r="BE36" s="135">
        <v>5.08</v>
      </c>
      <c r="BF36" s="135">
        <v>64.900000000000006</v>
      </c>
      <c r="BG36" s="98">
        <v>25.8</v>
      </c>
      <c r="BH36" s="135">
        <v>202</v>
      </c>
      <c r="BI36" s="86"/>
      <c r="BJ36" s="64">
        <v>0</v>
      </c>
      <c r="BK36" s="64">
        <v>0</v>
      </c>
      <c r="BL36" s="64">
        <v>0</v>
      </c>
      <c r="BM36" s="64">
        <v>0</v>
      </c>
      <c r="BN36" s="70">
        <v>0</v>
      </c>
      <c r="BO36" s="64">
        <v>1</v>
      </c>
      <c r="BP36" s="71" t="s">
        <v>131</v>
      </c>
      <c r="BR36" s="321">
        <v>3.753946428571429</v>
      </c>
      <c r="BS36" s="316">
        <v>4.1289999999999996</v>
      </c>
      <c r="BT36" s="316">
        <v>0.37505357142857054</v>
      </c>
      <c r="BU36" s="316">
        <v>9.9909143234976288</v>
      </c>
      <c r="BV36" s="316">
        <v>71</v>
      </c>
      <c r="BW36" s="316">
        <v>23040</v>
      </c>
      <c r="BX36" s="316">
        <v>14283</v>
      </c>
      <c r="BY36" s="316">
        <v>655.77068141815437</v>
      </c>
      <c r="BZ36" s="316">
        <v>6.9949690705717489E-4</v>
      </c>
      <c r="CA36" s="316">
        <v>5.2383333333333342</v>
      </c>
      <c r="CB36" s="316">
        <v>8.4558333333333344</v>
      </c>
      <c r="CC36" s="316">
        <v>-3.2174999999999998</v>
      </c>
      <c r="CD36" s="316">
        <v>35.102053391870342</v>
      </c>
      <c r="CE36" s="316">
        <v>56.521015974051871</v>
      </c>
      <c r="CF36" s="316">
        <v>-21.418962582181543</v>
      </c>
      <c r="CG36" s="316">
        <v>111.15839726854918</v>
      </c>
      <c r="CH36" s="316">
        <v>179.66735484266297</v>
      </c>
      <c r="CI36" s="316">
        <v>-68.508957574113808</v>
      </c>
      <c r="CJ36" s="316">
        <v>0.27604954279062205</v>
      </c>
      <c r="CK36" s="320">
        <v>3706.4</v>
      </c>
      <c r="CL36" s="316">
        <v>6.27</v>
      </c>
      <c r="CM36" s="316">
        <v>6.29</v>
      </c>
      <c r="CN36" s="316">
        <v>6.11</v>
      </c>
      <c r="CO36" s="316">
        <f t="shared" si="3"/>
        <v>6.2233333333333327</v>
      </c>
      <c r="CP36" s="315">
        <v>0.81399999999999995</v>
      </c>
      <c r="CQ36" s="316">
        <v>0.83</v>
      </c>
      <c r="CR36" s="316">
        <v>0.74399999999999999</v>
      </c>
      <c r="CS36" s="316">
        <f t="shared" si="4"/>
        <v>0.79599999999999993</v>
      </c>
      <c r="CT36" s="316">
        <v>0.96199999999999997</v>
      </c>
      <c r="CU36" s="316">
        <v>0.94</v>
      </c>
      <c r="CV36" s="316">
        <v>0.94799999999999995</v>
      </c>
      <c r="CW36" s="316">
        <f t="shared" si="5"/>
        <v>0.94999999999999984</v>
      </c>
      <c r="CX36" s="317">
        <v>1.3888888888888889E-3</v>
      </c>
      <c r="CY36" s="318">
        <v>4.1666666666666666E-3</v>
      </c>
      <c r="CZ36" s="318">
        <v>1.9444444444444445E-2</v>
      </c>
      <c r="DA36" s="319" t="s">
        <v>360</v>
      </c>
      <c r="DB36" s="319" t="s">
        <v>361</v>
      </c>
      <c r="DC36" s="319" t="s">
        <v>362</v>
      </c>
      <c r="DD36" s="319" t="s">
        <v>363</v>
      </c>
      <c r="DE36" s="319" t="s">
        <v>364</v>
      </c>
      <c r="DF36" s="319" t="s">
        <v>365</v>
      </c>
      <c r="DG36" s="310"/>
      <c r="DH36" s="316">
        <v>9.9909143234976288</v>
      </c>
      <c r="DI36" s="320">
        <v>0.79599999999999993</v>
      </c>
      <c r="DJ36" s="320">
        <v>0.94999999999999984</v>
      </c>
    </row>
    <row r="37" spans="1:114" ht="15.75" customHeight="1">
      <c r="A37" s="76">
        <v>37</v>
      </c>
      <c r="B37" s="46" t="s">
        <v>366</v>
      </c>
      <c r="C37" s="44">
        <v>91253999</v>
      </c>
      <c r="D37" s="44">
        <v>1</v>
      </c>
      <c r="E37" s="145">
        <v>18420</v>
      </c>
      <c r="F37" s="44">
        <f t="shared" ref="F37:F100" si="6">INT((AF37-E37)/365.25)</f>
        <v>70</v>
      </c>
      <c r="G37" s="78">
        <v>1</v>
      </c>
      <c r="H37" s="46">
        <v>35</v>
      </c>
      <c r="I37" s="79">
        <v>93</v>
      </c>
      <c r="J37" s="80">
        <v>0</v>
      </c>
      <c r="K37" s="80">
        <v>1</v>
      </c>
      <c r="L37" s="80">
        <v>0</v>
      </c>
      <c r="M37" s="80">
        <v>0</v>
      </c>
      <c r="N37" s="80">
        <v>1</v>
      </c>
      <c r="O37" s="80">
        <v>0</v>
      </c>
      <c r="P37" s="80">
        <v>0</v>
      </c>
      <c r="Q37" s="80">
        <v>0</v>
      </c>
      <c r="R37" s="80">
        <v>0</v>
      </c>
      <c r="S37" s="80">
        <v>0</v>
      </c>
      <c r="T37" s="80">
        <v>0</v>
      </c>
      <c r="U37" s="80">
        <v>0</v>
      </c>
      <c r="V37" s="80">
        <v>0</v>
      </c>
      <c r="W37" s="80">
        <v>0</v>
      </c>
      <c r="X37" s="80">
        <v>1</v>
      </c>
      <c r="Y37" s="80">
        <v>0</v>
      </c>
      <c r="Z37" s="80">
        <v>0</v>
      </c>
      <c r="AA37" s="80">
        <v>0</v>
      </c>
      <c r="AB37" s="80">
        <v>0</v>
      </c>
      <c r="AC37" s="81">
        <v>84</v>
      </c>
      <c r="AD37" s="82">
        <v>1.75</v>
      </c>
      <c r="AE37" s="83">
        <f t="shared" si="1"/>
        <v>27.428571428571427</v>
      </c>
      <c r="AF37" s="56">
        <v>44017</v>
      </c>
      <c r="AG37" s="58">
        <v>1</v>
      </c>
      <c r="AH37" s="58">
        <v>0</v>
      </c>
      <c r="AI37" s="58">
        <v>2</v>
      </c>
      <c r="AJ37" s="84">
        <v>0</v>
      </c>
      <c r="AK37" s="84">
        <v>1</v>
      </c>
      <c r="AL37" s="60">
        <v>44034</v>
      </c>
      <c r="AM37" s="58">
        <f t="shared" si="2"/>
        <v>17</v>
      </c>
      <c r="AN37" s="123">
        <v>1</v>
      </c>
      <c r="AO37" s="61"/>
      <c r="AP37" s="62" t="s">
        <v>202</v>
      </c>
      <c r="AQ37" s="63">
        <v>1</v>
      </c>
      <c r="AR37" s="64">
        <v>1</v>
      </c>
      <c r="AS37" s="63">
        <v>1</v>
      </c>
      <c r="AT37" s="63">
        <v>1</v>
      </c>
      <c r="AU37" s="63">
        <v>1</v>
      </c>
      <c r="AV37" s="63">
        <v>1</v>
      </c>
      <c r="AW37" s="63">
        <v>0</v>
      </c>
      <c r="AX37" s="64"/>
      <c r="AY37" s="66">
        <v>44018</v>
      </c>
      <c r="AZ37" s="129">
        <v>1.06</v>
      </c>
      <c r="BA37" s="129">
        <v>622</v>
      </c>
      <c r="BB37" s="133">
        <v>51.9</v>
      </c>
      <c r="BC37" s="128"/>
      <c r="BD37" s="135">
        <v>10.9</v>
      </c>
      <c r="BE37" s="135">
        <v>8.16</v>
      </c>
      <c r="BF37" s="135">
        <v>80.7</v>
      </c>
      <c r="BG37" s="135">
        <v>15.7</v>
      </c>
      <c r="BH37" s="135">
        <v>158</v>
      </c>
      <c r="BI37" s="86"/>
      <c r="BJ37" s="64">
        <v>0</v>
      </c>
      <c r="BK37" s="64">
        <v>0</v>
      </c>
      <c r="BL37" s="64">
        <v>0</v>
      </c>
      <c r="BM37" s="64">
        <v>0</v>
      </c>
      <c r="BN37" s="70">
        <v>0</v>
      </c>
      <c r="BO37" s="64">
        <v>1</v>
      </c>
      <c r="BP37" s="71" t="s">
        <v>131</v>
      </c>
      <c r="BR37" s="321">
        <v>5.3671454545454571</v>
      </c>
      <c r="BS37" s="316">
        <v>5.44</v>
      </c>
      <c r="BT37" s="316">
        <v>7.2854545454543285E-2</v>
      </c>
      <c r="BU37" s="316">
        <v>1.3574170119209732</v>
      </c>
      <c r="BV37" s="316">
        <v>171</v>
      </c>
      <c r="BW37" s="316">
        <v>109526</v>
      </c>
      <c r="BX37" s="316">
        <v>106996</v>
      </c>
      <c r="BY37" s="316">
        <v>1959.0682196339433</v>
      </c>
      <c r="BZ37" s="316">
        <v>1.2686614564291872E-5</v>
      </c>
      <c r="CA37" s="316">
        <v>21.226500000000005</v>
      </c>
      <c r="CB37" s="316">
        <v>23.986499999999989</v>
      </c>
      <c r="CC37" s="316">
        <v>-2.76</v>
      </c>
      <c r="CD37" s="316">
        <v>288.04117092848441</v>
      </c>
      <c r="CE37" s="316">
        <v>325.52472278714453</v>
      </c>
      <c r="CF37" s="316">
        <v>-37.483551858660249</v>
      </c>
      <c r="CG37" s="316">
        <v>316.41435612172091</v>
      </c>
      <c r="CH37" s="316">
        <v>357.53961799686618</v>
      </c>
      <c r="CI37" s="316">
        <v>-41.125261875145114</v>
      </c>
      <c r="CJ37" s="316">
        <v>0.10315747373670865</v>
      </c>
      <c r="CK37" s="320">
        <v>20054.599999999999</v>
      </c>
      <c r="CL37" s="316">
        <v>8.8800000000000008</v>
      </c>
      <c r="CM37" s="316">
        <v>9</v>
      </c>
      <c r="CN37" s="316">
        <v>8.84</v>
      </c>
      <c r="CO37" s="316">
        <f t="shared" si="3"/>
        <v>8.9066666666666681</v>
      </c>
      <c r="CP37" s="315">
        <v>0.76200000000000001</v>
      </c>
      <c r="CQ37" s="316">
        <v>0.81200000000000006</v>
      </c>
      <c r="CR37" s="316">
        <v>0.755</v>
      </c>
      <c r="CS37" s="316">
        <f t="shared" si="4"/>
        <v>0.77633333333333343</v>
      </c>
      <c r="CT37" s="316">
        <v>1.014</v>
      </c>
      <c r="CU37" s="316">
        <v>1.012</v>
      </c>
      <c r="CV37" s="316">
        <v>1.0149999999999999</v>
      </c>
      <c r="CW37" s="316">
        <f t="shared" si="5"/>
        <v>1.0136666666666665</v>
      </c>
      <c r="CX37" s="317">
        <v>1.3888888888888889E-3</v>
      </c>
      <c r="CY37" s="318">
        <v>4.8611111111111112E-3</v>
      </c>
      <c r="CZ37" s="318">
        <v>1.1111111111111112E-2</v>
      </c>
      <c r="DA37" s="319" t="s">
        <v>367</v>
      </c>
      <c r="DB37" s="319" t="s">
        <v>368</v>
      </c>
      <c r="DC37" s="319" t="s">
        <v>369</v>
      </c>
      <c r="DD37" s="319" t="s">
        <v>370</v>
      </c>
      <c r="DE37" s="319" t="s">
        <v>371</v>
      </c>
      <c r="DF37" s="319" t="s">
        <v>372</v>
      </c>
      <c r="DG37" s="310"/>
      <c r="DH37" s="316">
        <v>1.3574170119209732</v>
      </c>
      <c r="DI37" s="320">
        <v>0.77633333333333343</v>
      </c>
      <c r="DJ37" s="320">
        <v>1.0136666666666665</v>
      </c>
    </row>
    <row r="38" spans="1:114" ht="15.75" customHeight="1">
      <c r="A38" s="103">
        <v>38</v>
      </c>
      <c r="B38" s="104" t="s">
        <v>373</v>
      </c>
      <c r="C38" s="108" t="s">
        <v>374</v>
      </c>
      <c r="D38" s="108">
        <v>2</v>
      </c>
      <c r="E38" s="146">
        <v>23188</v>
      </c>
      <c r="F38" s="44">
        <f t="shared" si="6"/>
        <v>57</v>
      </c>
      <c r="G38" s="103">
        <v>1</v>
      </c>
      <c r="H38" s="104">
        <v>37</v>
      </c>
      <c r="I38" s="107">
        <v>96</v>
      </c>
      <c r="J38" s="108">
        <v>0</v>
      </c>
      <c r="K38" s="108">
        <v>0</v>
      </c>
      <c r="L38" s="108">
        <v>0</v>
      </c>
      <c r="M38" s="108">
        <v>0</v>
      </c>
      <c r="N38" s="108">
        <v>1</v>
      </c>
      <c r="O38" s="108">
        <v>0</v>
      </c>
      <c r="P38" s="108">
        <v>0</v>
      </c>
      <c r="Q38" s="108">
        <v>0</v>
      </c>
      <c r="R38" s="108">
        <v>0</v>
      </c>
      <c r="S38" s="108">
        <v>0</v>
      </c>
      <c r="T38" s="108">
        <v>0</v>
      </c>
      <c r="U38" s="108">
        <v>0</v>
      </c>
      <c r="V38" s="108">
        <v>0</v>
      </c>
      <c r="W38" s="108">
        <v>0</v>
      </c>
      <c r="X38" s="108">
        <v>1</v>
      </c>
      <c r="Y38" s="108">
        <v>1</v>
      </c>
      <c r="Z38" s="108">
        <v>1</v>
      </c>
      <c r="AA38" s="108">
        <v>0</v>
      </c>
      <c r="AB38" s="108">
        <v>0</v>
      </c>
      <c r="AC38" s="81"/>
      <c r="AD38" s="82"/>
      <c r="AE38" s="83" t="e">
        <f t="shared" si="1"/>
        <v>#DIV/0!</v>
      </c>
      <c r="AF38" s="147">
        <v>44018</v>
      </c>
      <c r="AG38" s="104">
        <v>0</v>
      </c>
      <c r="AH38" s="104">
        <v>0</v>
      </c>
      <c r="AI38" s="104">
        <v>0</v>
      </c>
      <c r="AJ38" s="108">
        <v>0</v>
      </c>
      <c r="AK38" s="108">
        <v>0</v>
      </c>
      <c r="AL38" s="110">
        <v>44021</v>
      </c>
      <c r="AM38" s="104">
        <f t="shared" si="2"/>
        <v>3</v>
      </c>
      <c r="AN38" s="126">
        <v>0</v>
      </c>
      <c r="AO38" s="108" t="s">
        <v>375</v>
      </c>
      <c r="AP38" s="116" t="s">
        <v>376</v>
      </c>
      <c r="AQ38" s="63">
        <v>1</v>
      </c>
      <c r="AR38" s="104">
        <v>1</v>
      </c>
      <c r="AS38" s="103">
        <v>1</v>
      </c>
      <c r="AT38" s="103">
        <v>1</v>
      </c>
      <c r="AU38" s="103">
        <v>1</v>
      </c>
      <c r="AV38" s="103">
        <v>0</v>
      </c>
      <c r="AW38" s="103">
        <v>0</v>
      </c>
      <c r="AX38" s="104"/>
      <c r="AY38" s="110">
        <v>44018</v>
      </c>
      <c r="AZ38" s="129">
        <v>0.76</v>
      </c>
      <c r="BA38" s="113">
        <v>325</v>
      </c>
      <c r="BB38" s="129">
        <v>111.8</v>
      </c>
      <c r="BC38" s="148"/>
      <c r="BD38" s="98">
        <v>11.3</v>
      </c>
      <c r="BE38" s="98">
        <v>4.79</v>
      </c>
      <c r="BF38" s="98">
        <v>71.900000000000006</v>
      </c>
      <c r="BG38" s="98">
        <v>19.8</v>
      </c>
      <c r="BH38" s="98">
        <v>199</v>
      </c>
      <c r="BI38" s="107"/>
      <c r="BJ38" s="104">
        <v>0</v>
      </c>
      <c r="BK38" s="104">
        <v>0</v>
      </c>
      <c r="BL38" s="104">
        <v>0</v>
      </c>
      <c r="BM38" s="104">
        <v>0</v>
      </c>
      <c r="BN38" s="107">
        <v>0</v>
      </c>
      <c r="BO38" s="104">
        <v>0</v>
      </c>
      <c r="BP38" s="112"/>
      <c r="BR38" s="322">
        <v>3.4902203389830504</v>
      </c>
      <c r="BS38" s="323">
        <v>3.8239999999999998</v>
      </c>
      <c r="BT38" s="323">
        <v>0.33377966101694945</v>
      </c>
      <c r="BU38" s="323">
        <v>9.5632833631988756</v>
      </c>
      <c r="BV38" s="323">
        <v>51</v>
      </c>
      <c r="BW38" s="323">
        <v>65965</v>
      </c>
      <c r="BX38" s="323">
        <v>40672</v>
      </c>
      <c r="BY38" s="323">
        <v>1708.1502086230873</v>
      </c>
      <c r="BZ38" s="323">
        <v>2.3513186868604632E-4</v>
      </c>
      <c r="CA38" s="323">
        <v>10.801000000000004</v>
      </c>
      <c r="CB38" s="323">
        <v>13.882666666666671</v>
      </c>
      <c r="CC38" s="323">
        <v>-3.0816666666666679</v>
      </c>
      <c r="CD38" s="323">
        <v>62.068722452473295</v>
      </c>
      <c r="CE38" s="323">
        <v>79.741830996385346</v>
      </c>
      <c r="CF38" s="323">
        <v>-17.673108543912061</v>
      </c>
      <c r="CG38" s="323">
        <v>247.59305502677361</v>
      </c>
      <c r="CH38" s="323">
        <v>318.31033759345456</v>
      </c>
      <c r="CI38" s="323">
        <v>-70.717282566681007</v>
      </c>
      <c r="CJ38" s="323">
        <v>0.18177959327816268</v>
      </c>
      <c r="CK38" s="320">
        <v>12964.9</v>
      </c>
      <c r="CL38" s="323">
        <v>6.39</v>
      </c>
      <c r="CM38" s="323">
        <v>6.4</v>
      </c>
      <c r="CN38" s="323">
        <v>6.22</v>
      </c>
      <c r="CO38" s="316">
        <f t="shared" si="3"/>
        <v>6.336666666666666</v>
      </c>
      <c r="CP38" s="324">
        <v>0.82599999999999996</v>
      </c>
      <c r="CQ38" s="323">
        <v>0.85499999999999998</v>
      </c>
      <c r="CR38" s="323">
        <v>0.86299999999999999</v>
      </c>
      <c r="CS38" s="316">
        <f t="shared" si="4"/>
        <v>0.84799999999999998</v>
      </c>
      <c r="CT38" s="323">
        <v>1.018</v>
      </c>
      <c r="CU38" s="323">
        <v>1.0109999999999999</v>
      </c>
      <c r="CV38" s="323">
        <v>1.008</v>
      </c>
      <c r="CW38" s="316">
        <f t="shared" si="5"/>
        <v>1.0123333333333333</v>
      </c>
      <c r="CX38" s="325">
        <v>2.0833333333333333E-3</v>
      </c>
      <c r="CY38" s="318">
        <v>8.3333333333333332E-3</v>
      </c>
      <c r="CZ38" s="318">
        <v>4.1666666666666666E-3</v>
      </c>
      <c r="DA38" s="319" t="s">
        <v>377</v>
      </c>
      <c r="DB38" s="319" t="s">
        <v>378</v>
      </c>
      <c r="DC38" s="319" t="s">
        <v>379</v>
      </c>
      <c r="DD38" s="319" t="s">
        <v>380</v>
      </c>
      <c r="DE38" s="319" t="s">
        <v>381</v>
      </c>
      <c r="DF38" s="319" t="s">
        <v>382</v>
      </c>
      <c r="DG38" s="326"/>
      <c r="DH38" s="323">
        <v>9.5632833631988756</v>
      </c>
      <c r="DI38" s="320">
        <v>0.84799999999999998</v>
      </c>
      <c r="DJ38" s="320">
        <v>1.0123333333333333</v>
      </c>
    </row>
    <row r="39" spans="1:114" ht="15.75" customHeight="1">
      <c r="A39" s="76">
        <v>39</v>
      </c>
      <c r="B39" s="46" t="s">
        <v>383</v>
      </c>
      <c r="C39" s="135" t="s">
        <v>384</v>
      </c>
      <c r="D39" s="135">
        <v>1</v>
      </c>
      <c r="E39" s="149">
        <v>28052</v>
      </c>
      <c r="F39" s="44">
        <f t="shared" si="6"/>
        <v>43</v>
      </c>
      <c r="G39" s="78">
        <v>1</v>
      </c>
      <c r="H39" s="46">
        <v>36.4</v>
      </c>
      <c r="I39" s="79">
        <v>93</v>
      </c>
      <c r="J39" s="80">
        <v>0</v>
      </c>
      <c r="K39" s="80">
        <v>0</v>
      </c>
      <c r="L39" s="80">
        <v>0</v>
      </c>
      <c r="M39" s="80">
        <v>0</v>
      </c>
      <c r="N39" s="80">
        <v>0</v>
      </c>
      <c r="O39" s="80">
        <v>0</v>
      </c>
      <c r="P39" s="80">
        <v>0</v>
      </c>
      <c r="Q39" s="80">
        <v>0</v>
      </c>
      <c r="R39" s="80">
        <v>0</v>
      </c>
      <c r="S39" s="80">
        <v>0</v>
      </c>
      <c r="T39" s="80">
        <v>0</v>
      </c>
      <c r="U39" s="80">
        <v>0</v>
      </c>
      <c r="V39" s="80">
        <v>0</v>
      </c>
      <c r="W39" s="80">
        <v>0</v>
      </c>
      <c r="X39" s="80">
        <v>0</v>
      </c>
      <c r="Y39" s="80">
        <v>1</v>
      </c>
      <c r="Z39" s="80">
        <v>0</v>
      </c>
      <c r="AA39" s="80">
        <v>0</v>
      </c>
      <c r="AB39" s="80">
        <v>0</v>
      </c>
      <c r="AC39" s="81"/>
      <c r="AD39" s="82"/>
      <c r="AE39" s="83" t="e">
        <f t="shared" si="1"/>
        <v>#DIV/0!</v>
      </c>
      <c r="AF39" s="150">
        <v>44021</v>
      </c>
      <c r="AG39" s="58">
        <v>0</v>
      </c>
      <c r="AH39" s="58">
        <v>0</v>
      </c>
      <c r="AI39" s="58">
        <v>0</v>
      </c>
      <c r="AJ39" s="84">
        <v>0</v>
      </c>
      <c r="AK39" s="84">
        <v>0</v>
      </c>
      <c r="AL39" s="60">
        <v>44024</v>
      </c>
      <c r="AM39" s="58">
        <f t="shared" si="2"/>
        <v>3</v>
      </c>
      <c r="AN39" s="123">
        <v>1</v>
      </c>
      <c r="AO39" s="61"/>
      <c r="AP39" s="62"/>
      <c r="AQ39" s="63">
        <v>1</v>
      </c>
      <c r="AR39" s="64">
        <v>1</v>
      </c>
      <c r="AS39" s="138">
        <v>1</v>
      </c>
      <c r="AT39" s="63">
        <v>1</v>
      </c>
      <c r="AU39" s="63">
        <v>1</v>
      </c>
      <c r="AV39" s="63">
        <v>1</v>
      </c>
      <c r="AW39" s="63">
        <v>0</v>
      </c>
      <c r="AX39" s="64"/>
      <c r="AY39" s="66">
        <v>44021</v>
      </c>
      <c r="AZ39" s="129">
        <v>0.82</v>
      </c>
      <c r="BA39" s="134">
        <v>478</v>
      </c>
      <c r="BB39" s="129">
        <v>138.9</v>
      </c>
      <c r="BC39" s="128">
        <v>5.0000000000000001E-3</v>
      </c>
      <c r="BD39" s="135">
        <v>14.4</v>
      </c>
      <c r="BE39" s="135">
        <v>10.5</v>
      </c>
      <c r="BF39" s="135">
        <v>88.3</v>
      </c>
      <c r="BG39" s="135">
        <v>7.4</v>
      </c>
      <c r="BH39" s="135">
        <v>320</v>
      </c>
      <c r="BI39" s="86"/>
      <c r="BJ39" s="64">
        <v>0</v>
      </c>
      <c r="BK39" s="64">
        <v>0</v>
      </c>
      <c r="BL39" s="64">
        <v>0</v>
      </c>
      <c r="BM39" s="64">
        <v>0</v>
      </c>
      <c r="BN39" s="70">
        <v>0</v>
      </c>
      <c r="BO39" s="64">
        <v>0</v>
      </c>
      <c r="BP39" s="71"/>
      <c r="BR39" s="321">
        <v>4.7141818181818174</v>
      </c>
      <c r="BS39" s="316">
        <v>4.9029999999999996</v>
      </c>
      <c r="BT39" s="316">
        <v>0.18881818181818222</v>
      </c>
      <c r="BU39" s="316">
        <v>4.0053224313483584</v>
      </c>
      <c r="BV39" s="316">
        <v>77</v>
      </c>
      <c r="BW39" s="316">
        <v>104956</v>
      </c>
      <c r="BX39" s="316">
        <v>62007</v>
      </c>
      <c r="BY39" s="316">
        <v>1299.6818663838815</v>
      </c>
      <c r="BZ39" s="316">
        <v>6.459468175122741E-5</v>
      </c>
      <c r="CA39" s="316">
        <v>31.402833333333337</v>
      </c>
      <c r="CB39" s="316">
        <v>32.558500000000016</v>
      </c>
      <c r="CC39" s="316">
        <v>-1.1556666666666666</v>
      </c>
      <c r="CD39" s="316">
        <v>430.09512773124538</v>
      </c>
      <c r="CE39" s="316">
        <v>436.09566037578821</v>
      </c>
      <c r="CF39" s="316">
        <v>-6.0005326445427327</v>
      </c>
      <c r="CG39" s="316">
        <v>699.40934177878569</v>
      </c>
      <c r="CH39" s="316">
        <v>708.99819741694705</v>
      </c>
      <c r="CI39" s="316">
        <v>-9.5888556381613057</v>
      </c>
      <c r="CJ39" s="316">
        <v>1.334404175164834E-2</v>
      </c>
      <c r="CK39" s="320">
        <v>11610.7</v>
      </c>
      <c r="CL39" s="316">
        <v>7.96</v>
      </c>
      <c r="CM39" s="316">
        <v>7.85</v>
      </c>
      <c r="CN39" s="316">
        <v>7.97</v>
      </c>
      <c r="CO39" s="316">
        <f t="shared" si="3"/>
        <v>7.9266666666666659</v>
      </c>
      <c r="CP39" s="315">
        <v>0.501</v>
      </c>
      <c r="CQ39" s="316">
        <v>0.52200000000000002</v>
      </c>
      <c r="CR39" s="316">
        <v>0.502</v>
      </c>
      <c r="CS39" s="316">
        <f t="shared" si="4"/>
        <v>0.50833333333333341</v>
      </c>
      <c r="CT39" s="316">
        <v>0.61399999999999999</v>
      </c>
      <c r="CU39" s="316">
        <v>0.66900000000000004</v>
      </c>
      <c r="CV39" s="316">
        <v>0.61299999999999999</v>
      </c>
      <c r="CW39" s="316">
        <f t="shared" si="5"/>
        <v>0.63200000000000001</v>
      </c>
      <c r="CX39" s="317">
        <v>3.472222222222222E-3</v>
      </c>
      <c r="CY39" s="318">
        <v>6.9444444444444441E-3</v>
      </c>
      <c r="CZ39" s="318">
        <v>9.7222222222222224E-3</v>
      </c>
      <c r="DA39" s="319" t="s">
        <v>385</v>
      </c>
      <c r="DB39" s="319" t="s">
        <v>386</v>
      </c>
      <c r="DC39" s="319" t="s">
        <v>387</v>
      </c>
      <c r="DD39" s="319" t="s">
        <v>388</v>
      </c>
      <c r="DE39" s="319" t="s">
        <v>389</v>
      </c>
      <c r="DF39" s="319" t="s">
        <v>390</v>
      </c>
      <c r="DG39" s="310"/>
      <c r="DH39" s="316">
        <v>4.0053224313483584</v>
      </c>
      <c r="DI39" s="320">
        <v>0.50833333333333341</v>
      </c>
      <c r="DJ39" s="320">
        <v>0.63200000000000001</v>
      </c>
    </row>
    <row r="40" spans="1:114" ht="15.75" customHeight="1">
      <c r="A40" s="76">
        <v>40</v>
      </c>
      <c r="B40" s="46" t="s">
        <v>391</v>
      </c>
      <c r="C40" s="135" t="s">
        <v>392</v>
      </c>
      <c r="D40" s="135">
        <v>1</v>
      </c>
      <c r="E40" s="149">
        <v>21241</v>
      </c>
      <c r="F40" s="44">
        <f t="shared" si="6"/>
        <v>62</v>
      </c>
      <c r="G40" s="78"/>
      <c r="H40" s="46">
        <v>36.4</v>
      </c>
      <c r="I40" s="79">
        <v>89</v>
      </c>
      <c r="J40" s="80">
        <v>0</v>
      </c>
      <c r="K40" s="80">
        <v>0</v>
      </c>
      <c r="L40" s="80">
        <v>0</v>
      </c>
      <c r="M40" s="98">
        <v>1</v>
      </c>
      <c r="N40" s="80">
        <v>0</v>
      </c>
      <c r="O40" s="80">
        <v>0</v>
      </c>
      <c r="P40" s="80">
        <v>0</v>
      </c>
      <c r="Q40" s="80">
        <v>0</v>
      </c>
      <c r="R40" s="80">
        <v>0</v>
      </c>
      <c r="S40" s="80">
        <v>0</v>
      </c>
      <c r="T40" s="80">
        <v>0</v>
      </c>
      <c r="U40" s="80">
        <v>0</v>
      </c>
      <c r="V40" s="80">
        <v>0</v>
      </c>
      <c r="W40" s="80">
        <v>0</v>
      </c>
      <c r="X40" s="80">
        <v>0</v>
      </c>
      <c r="Y40" s="80">
        <v>1</v>
      </c>
      <c r="Z40" s="80">
        <v>0</v>
      </c>
      <c r="AA40" s="80">
        <v>0</v>
      </c>
      <c r="AB40" s="80">
        <v>0</v>
      </c>
      <c r="AC40" s="81">
        <v>118</v>
      </c>
      <c r="AD40" s="82"/>
      <c r="AE40" s="83" t="e">
        <f t="shared" si="1"/>
        <v>#DIV/0!</v>
      </c>
      <c r="AF40" s="150">
        <v>44109</v>
      </c>
      <c r="AG40" s="58">
        <v>0</v>
      </c>
      <c r="AH40" s="58">
        <v>0</v>
      </c>
      <c r="AI40" s="58">
        <v>0</v>
      </c>
      <c r="AJ40" s="84">
        <v>0</v>
      </c>
      <c r="AK40" s="84">
        <v>0</v>
      </c>
      <c r="AL40" s="60">
        <v>44176</v>
      </c>
      <c r="AM40" s="58">
        <f t="shared" si="2"/>
        <v>67</v>
      </c>
      <c r="AN40" s="123">
        <v>1</v>
      </c>
      <c r="AO40" s="61"/>
      <c r="AP40" s="62" t="s">
        <v>393</v>
      </c>
      <c r="AQ40" s="63">
        <v>1</v>
      </c>
      <c r="AR40" s="64">
        <v>1</v>
      </c>
      <c r="AS40" s="63">
        <v>1</v>
      </c>
      <c r="AT40" s="63">
        <v>0</v>
      </c>
      <c r="AU40" s="63">
        <v>1</v>
      </c>
      <c r="AV40" s="63">
        <v>1</v>
      </c>
      <c r="AW40" s="63">
        <v>0</v>
      </c>
      <c r="AX40" s="64"/>
      <c r="AY40" s="66">
        <v>44110</v>
      </c>
      <c r="AZ40" s="129">
        <v>5.25</v>
      </c>
      <c r="BA40" s="129">
        <v>2632</v>
      </c>
      <c r="BB40" s="129">
        <v>8.3000000000000007</v>
      </c>
      <c r="BC40" s="128">
        <v>0.14199999999999999</v>
      </c>
      <c r="BD40" s="98">
        <v>12.9</v>
      </c>
      <c r="BE40" s="98">
        <v>8.2200000000000006</v>
      </c>
      <c r="BF40" s="98">
        <v>76.400000000000006</v>
      </c>
      <c r="BG40" s="98">
        <v>15.6</v>
      </c>
      <c r="BH40" s="98">
        <v>102</v>
      </c>
      <c r="BI40" s="86"/>
      <c r="BJ40" s="64">
        <v>1</v>
      </c>
      <c r="BK40" s="64">
        <v>0</v>
      </c>
      <c r="BL40" s="64">
        <v>0</v>
      </c>
      <c r="BM40" s="64">
        <v>0</v>
      </c>
      <c r="BN40" s="70">
        <v>0</v>
      </c>
      <c r="BO40" s="64">
        <v>0</v>
      </c>
      <c r="BP40" s="71" t="s">
        <v>394</v>
      </c>
      <c r="BR40" s="321">
        <v>4.3676538461538454</v>
      </c>
      <c r="BS40" s="316">
        <v>4.7699999999999996</v>
      </c>
      <c r="BT40" s="316">
        <v>0.40234615384615413</v>
      </c>
      <c r="BU40" s="316">
        <v>9.2119514965788802</v>
      </c>
      <c r="BV40" s="316">
        <v>118</v>
      </c>
      <c r="BW40" s="316">
        <v>42646</v>
      </c>
      <c r="BX40" s="316">
        <v>29021</v>
      </c>
      <c r="BY40" s="316">
        <v>455.86399827845918</v>
      </c>
      <c r="BZ40" s="316">
        <v>3.1742364138309778E-4</v>
      </c>
      <c r="CA40" s="316">
        <v>12.365833333333336</v>
      </c>
      <c r="CB40" s="316">
        <v>29.363333333333333</v>
      </c>
      <c r="CC40" s="316">
        <v>-16.997500000000002</v>
      </c>
      <c r="CD40" s="316">
        <v>110.55256874787284</v>
      </c>
      <c r="CE40" s="316">
        <v>262.44160334646006</v>
      </c>
      <c r="CF40" s="316">
        <v>-151.8890345985873</v>
      </c>
      <c r="CG40" s="316">
        <v>227.25465118600809</v>
      </c>
      <c r="CH40" s="316">
        <v>539.69906494810414</v>
      </c>
      <c r="CI40" s="316">
        <v>-312.44441376209591</v>
      </c>
      <c r="CJ40" s="316">
        <v>0.36665704962620865</v>
      </c>
      <c r="CK40" s="320">
        <v>3461.2</v>
      </c>
      <c r="CL40" s="316">
        <v>7.99</v>
      </c>
      <c r="CM40" s="316">
        <v>7.82</v>
      </c>
      <c r="CN40" s="316">
        <v>7.94</v>
      </c>
      <c r="CO40" s="316">
        <f t="shared" si="3"/>
        <v>7.916666666666667</v>
      </c>
      <c r="CP40" s="315">
        <v>0.71299999999999997</v>
      </c>
      <c r="CQ40" s="316">
        <v>0.753</v>
      </c>
      <c r="CR40" s="316">
        <v>0.72199999999999998</v>
      </c>
      <c r="CS40" s="316">
        <f t="shared" si="4"/>
        <v>0.72933333333333328</v>
      </c>
      <c r="CT40" s="316">
        <v>0.84199999999999997</v>
      </c>
      <c r="CU40" s="316">
        <v>0.95399999999999996</v>
      </c>
      <c r="CV40" s="316">
        <v>0.9</v>
      </c>
      <c r="CW40" s="316">
        <f t="shared" si="5"/>
        <v>0.89866666666666661</v>
      </c>
      <c r="CX40" s="317">
        <v>2.0833333333333333E-3</v>
      </c>
      <c r="CY40" s="318">
        <v>3.472222222222222E-3</v>
      </c>
      <c r="CZ40" s="318">
        <v>7.6388888888888886E-3</v>
      </c>
      <c r="DA40" s="319" t="s">
        <v>395</v>
      </c>
      <c r="DB40" s="319" t="s">
        <v>396</v>
      </c>
      <c r="DC40" s="319" t="s">
        <v>397</v>
      </c>
      <c r="DD40" s="319" t="s">
        <v>398</v>
      </c>
      <c r="DE40" s="319" t="s">
        <v>399</v>
      </c>
      <c r="DF40" s="319" t="s">
        <v>400</v>
      </c>
      <c r="DG40" s="310"/>
      <c r="DH40" s="316">
        <v>9.2119514965788802</v>
      </c>
      <c r="DI40" s="320">
        <v>0.72933333333333328</v>
      </c>
      <c r="DJ40" s="320">
        <v>0.89866666666666661</v>
      </c>
    </row>
    <row r="41" spans="1:114" ht="16.5" customHeight="1">
      <c r="A41" s="76">
        <v>41</v>
      </c>
      <c r="B41" s="46" t="s">
        <v>401</v>
      </c>
      <c r="C41" s="135">
        <v>2578991</v>
      </c>
      <c r="D41" s="135">
        <v>2</v>
      </c>
      <c r="E41" s="149">
        <v>23094</v>
      </c>
      <c r="F41" s="44">
        <f t="shared" si="6"/>
        <v>57</v>
      </c>
      <c r="G41" s="78">
        <v>1</v>
      </c>
      <c r="H41" s="46">
        <v>37.9</v>
      </c>
      <c r="I41" s="79">
        <v>88</v>
      </c>
      <c r="J41" s="80">
        <v>0</v>
      </c>
      <c r="K41" s="80">
        <v>0</v>
      </c>
      <c r="L41" s="80">
        <v>0</v>
      </c>
      <c r="M41" s="80">
        <v>0</v>
      </c>
      <c r="N41" s="80">
        <v>0</v>
      </c>
      <c r="O41" s="80">
        <v>0</v>
      </c>
      <c r="P41" s="80">
        <v>0</v>
      </c>
      <c r="Q41" s="80">
        <v>0</v>
      </c>
      <c r="R41" s="80">
        <v>0</v>
      </c>
      <c r="S41" s="80">
        <v>0</v>
      </c>
      <c r="T41" s="80">
        <v>0</v>
      </c>
      <c r="U41" s="80">
        <v>0</v>
      </c>
      <c r="V41" s="80">
        <v>0</v>
      </c>
      <c r="W41" s="80">
        <v>0</v>
      </c>
      <c r="X41" s="80">
        <v>1</v>
      </c>
      <c r="Y41" s="80">
        <v>1</v>
      </c>
      <c r="Z41" s="80">
        <v>1</v>
      </c>
      <c r="AA41" s="80">
        <v>0</v>
      </c>
      <c r="AB41" s="80">
        <v>0</v>
      </c>
      <c r="AC41" s="81"/>
      <c r="AD41" s="82"/>
      <c r="AE41" s="83">
        <v>52</v>
      </c>
      <c r="AF41" s="150">
        <v>44018</v>
      </c>
      <c r="AG41" s="58">
        <v>0</v>
      </c>
      <c r="AH41" s="58">
        <v>0</v>
      </c>
      <c r="AI41" s="58">
        <v>0</v>
      </c>
      <c r="AJ41" s="84">
        <v>0</v>
      </c>
      <c r="AK41" s="84">
        <v>0</v>
      </c>
      <c r="AL41" s="60">
        <v>44027</v>
      </c>
      <c r="AM41" s="58">
        <f t="shared" si="2"/>
        <v>9</v>
      </c>
      <c r="AN41" s="123">
        <v>1</v>
      </c>
      <c r="AO41" s="61"/>
      <c r="AP41" s="62"/>
      <c r="AQ41" s="63">
        <v>1</v>
      </c>
      <c r="AR41" s="64">
        <v>1</v>
      </c>
      <c r="AS41" s="63">
        <v>1</v>
      </c>
      <c r="AT41" s="63">
        <v>1</v>
      </c>
      <c r="AU41" s="63">
        <v>1</v>
      </c>
      <c r="AV41" s="63">
        <v>1</v>
      </c>
      <c r="AW41" s="63">
        <v>0</v>
      </c>
      <c r="AX41" s="64"/>
      <c r="AY41" s="66">
        <v>44018</v>
      </c>
      <c r="AZ41" s="133">
        <v>1.77</v>
      </c>
      <c r="BA41" s="133">
        <v>4145</v>
      </c>
      <c r="BB41" s="133">
        <v>276.60000000000002</v>
      </c>
      <c r="BC41" s="139">
        <v>1.2999999999999999E-2</v>
      </c>
      <c r="BD41" s="135">
        <v>11.9</v>
      </c>
      <c r="BE41" s="135">
        <v>9.7899999999999991</v>
      </c>
      <c r="BF41" s="135">
        <v>76</v>
      </c>
      <c r="BG41" s="135">
        <v>18.7</v>
      </c>
      <c r="BH41" s="135">
        <v>217</v>
      </c>
      <c r="BI41" s="86"/>
      <c r="BJ41" s="64">
        <v>0</v>
      </c>
      <c r="BK41" s="64">
        <v>0</v>
      </c>
      <c r="BL41" s="64">
        <v>0</v>
      </c>
      <c r="BM41" s="64">
        <v>0</v>
      </c>
      <c r="BN41" s="70">
        <v>0</v>
      </c>
      <c r="BO41" s="64">
        <v>0</v>
      </c>
      <c r="BP41" s="71"/>
      <c r="BR41" s="321">
        <v>4.6709591836734692</v>
      </c>
      <c r="BS41" s="316">
        <v>4.899</v>
      </c>
      <c r="BT41" s="316">
        <v>0.22804081632653084</v>
      </c>
      <c r="BU41" s="316">
        <v>4.8820982449088426</v>
      </c>
      <c r="BV41" s="316">
        <v>47</v>
      </c>
      <c r="BW41" s="316">
        <v>67864</v>
      </c>
      <c r="BX41" s="316">
        <v>32483</v>
      </c>
      <c r="BY41" s="316">
        <v>1851.8479575206356</v>
      </c>
      <c r="BZ41" s="316">
        <v>1.5029702444074877E-4</v>
      </c>
      <c r="CA41" s="316">
        <v>13.915500000000003</v>
      </c>
      <c r="CB41" s="316">
        <v>28.81733333333333</v>
      </c>
      <c r="CC41" s="316">
        <v>-14.901833333333334</v>
      </c>
      <c r="CD41" s="316">
        <v>142.50279537923558</v>
      </c>
      <c r="CE41" s="316">
        <v>295.26983376681335</v>
      </c>
      <c r="CF41" s="316">
        <v>-152.7670383875778</v>
      </c>
      <c r="CG41" s="316">
        <v>238.86737467960882</v>
      </c>
      <c r="CH41" s="316">
        <v>494.54946820260517</v>
      </c>
      <c r="CI41" s="316">
        <v>-255.68209352299644</v>
      </c>
      <c r="CJ41" s="316">
        <v>0.34080423507497348</v>
      </c>
      <c r="CK41" s="320">
        <v>10887.2</v>
      </c>
      <c r="CL41" s="316">
        <v>7.49</v>
      </c>
      <c r="CM41" s="316">
        <v>7.55</v>
      </c>
      <c r="CN41" s="316">
        <v>7.78</v>
      </c>
      <c r="CO41" s="316">
        <f t="shared" si="3"/>
        <v>7.6066666666666665</v>
      </c>
      <c r="CP41" s="315">
        <v>0.50900000000000001</v>
      </c>
      <c r="CQ41" s="316">
        <v>0.57999999999999996</v>
      </c>
      <c r="CR41" s="316">
        <v>0.58399999999999996</v>
      </c>
      <c r="CS41" s="316">
        <f t="shared" si="4"/>
        <v>0.55766666666666664</v>
      </c>
      <c r="CT41" s="316">
        <v>0.63900000000000001</v>
      </c>
      <c r="CU41" s="316">
        <v>0.68200000000000005</v>
      </c>
      <c r="CV41" s="316">
        <v>0.68899999999999995</v>
      </c>
      <c r="CW41" s="316">
        <f t="shared" si="5"/>
        <v>0.67</v>
      </c>
      <c r="CX41" s="317">
        <v>6.9444444444444447E-4</v>
      </c>
      <c r="CY41" s="318">
        <v>1.3888888888888889E-3</v>
      </c>
      <c r="CZ41" s="318">
        <v>3.472222222222222E-3</v>
      </c>
      <c r="DA41" s="319" t="s">
        <v>402</v>
      </c>
      <c r="DB41" s="319" t="s">
        <v>403</v>
      </c>
      <c r="DC41" s="319" t="s">
        <v>404</v>
      </c>
      <c r="DD41" s="319" t="s">
        <v>405</v>
      </c>
      <c r="DE41" s="319" t="s">
        <v>406</v>
      </c>
      <c r="DF41" s="319" t="s">
        <v>407</v>
      </c>
      <c r="DG41" s="310"/>
      <c r="DH41" s="316">
        <v>4.8820982449088426</v>
      </c>
      <c r="DI41" s="320">
        <v>0.55766666666666664</v>
      </c>
      <c r="DJ41" s="320">
        <v>0.67</v>
      </c>
    </row>
    <row r="42" spans="1:114" ht="15.75" customHeight="1">
      <c r="A42" s="94">
        <v>42</v>
      </c>
      <c r="B42" s="51" t="s">
        <v>408</v>
      </c>
      <c r="C42" s="98">
        <v>91763822</v>
      </c>
      <c r="D42" s="98">
        <v>1</v>
      </c>
      <c r="E42" s="151">
        <v>29124</v>
      </c>
      <c r="F42" s="44">
        <f t="shared" si="6"/>
        <v>40</v>
      </c>
      <c r="G42" s="94">
        <v>1</v>
      </c>
      <c r="H42" s="51">
        <v>36</v>
      </c>
      <c r="I42" s="97">
        <v>95</v>
      </c>
      <c r="J42" s="98">
        <v>0</v>
      </c>
      <c r="K42" s="98">
        <v>1</v>
      </c>
      <c r="L42" s="98">
        <v>0</v>
      </c>
      <c r="M42" s="98">
        <v>0</v>
      </c>
      <c r="N42" s="98">
        <v>0</v>
      </c>
      <c r="O42" s="98">
        <v>0</v>
      </c>
      <c r="P42" s="98">
        <v>0</v>
      </c>
      <c r="Q42" s="98">
        <v>0</v>
      </c>
      <c r="R42" s="98">
        <v>0</v>
      </c>
      <c r="S42" s="98">
        <v>0</v>
      </c>
      <c r="T42" s="98">
        <v>0</v>
      </c>
      <c r="U42" s="98">
        <v>0</v>
      </c>
      <c r="V42" s="98">
        <v>0</v>
      </c>
      <c r="W42" s="98">
        <v>0</v>
      </c>
      <c r="X42" s="98">
        <v>1</v>
      </c>
      <c r="Y42" s="98">
        <v>0</v>
      </c>
      <c r="Z42" s="98">
        <v>1</v>
      </c>
      <c r="AA42" s="98">
        <v>0</v>
      </c>
      <c r="AB42" s="98">
        <v>0</v>
      </c>
      <c r="AC42" s="81"/>
      <c r="AD42" s="82"/>
      <c r="AE42" s="83" t="e">
        <f t="shared" ref="AE42:AE235" si="7">AC42/AD42^2</f>
        <v>#DIV/0!</v>
      </c>
      <c r="AF42" s="152">
        <v>44020</v>
      </c>
      <c r="AG42" s="51">
        <v>0</v>
      </c>
      <c r="AH42" s="51">
        <v>0</v>
      </c>
      <c r="AI42" s="51">
        <v>0</v>
      </c>
      <c r="AJ42" s="98">
        <v>0</v>
      </c>
      <c r="AK42" s="98">
        <v>1</v>
      </c>
      <c r="AL42" s="66">
        <v>44030</v>
      </c>
      <c r="AM42" s="51">
        <f t="shared" si="2"/>
        <v>10</v>
      </c>
      <c r="AN42" s="153">
        <v>1</v>
      </c>
      <c r="AO42" s="98"/>
      <c r="AP42" s="100" t="s">
        <v>409</v>
      </c>
      <c r="AQ42" s="63">
        <v>1</v>
      </c>
      <c r="AR42" s="51">
        <v>1</v>
      </c>
      <c r="AS42" s="94">
        <v>1</v>
      </c>
      <c r="AT42" s="94">
        <v>1</v>
      </c>
      <c r="AU42" s="94">
        <v>1</v>
      </c>
      <c r="AV42" s="94">
        <v>1</v>
      </c>
      <c r="AW42" s="94">
        <v>0</v>
      </c>
      <c r="AX42" s="51"/>
      <c r="AY42" s="66">
        <v>44030</v>
      </c>
      <c r="AZ42" s="129">
        <v>0.93</v>
      </c>
      <c r="BA42" s="129">
        <v>363</v>
      </c>
      <c r="BB42" s="129">
        <v>1.7</v>
      </c>
      <c r="BC42" s="128">
        <v>2.7E-2</v>
      </c>
      <c r="BD42" s="98">
        <v>15.5</v>
      </c>
      <c r="BE42" s="98">
        <v>7.24</v>
      </c>
      <c r="BF42" s="98">
        <v>69.099999999999994</v>
      </c>
      <c r="BG42" s="98">
        <v>24.2</v>
      </c>
      <c r="BH42" s="98">
        <v>191</v>
      </c>
      <c r="BI42" s="97"/>
      <c r="BJ42" s="51">
        <v>0</v>
      </c>
      <c r="BK42" s="51">
        <v>0</v>
      </c>
      <c r="BL42" s="51">
        <v>0</v>
      </c>
      <c r="BM42" s="51">
        <v>0</v>
      </c>
      <c r="BN42" s="97">
        <v>0</v>
      </c>
      <c r="BO42" s="51">
        <v>0</v>
      </c>
      <c r="BP42" s="101"/>
      <c r="BR42" s="321">
        <v>3.9595471698113203</v>
      </c>
      <c r="BS42" s="316">
        <v>4.2210000000000001</v>
      </c>
      <c r="BT42" s="316">
        <v>0.26145283018867982</v>
      </c>
      <c r="BU42" s="316">
        <v>6.6030992680695482</v>
      </c>
      <c r="BV42" s="316">
        <v>94</v>
      </c>
      <c r="BW42" s="316">
        <v>72246</v>
      </c>
      <c r="BX42" s="316">
        <v>63214</v>
      </c>
      <c r="BY42" s="316">
        <v>1611.9783996072658</v>
      </c>
      <c r="BZ42" s="316">
        <v>1.0445627974925725E-4</v>
      </c>
      <c r="CA42" s="316">
        <v>26.16</v>
      </c>
      <c r="CB42" s="316">
        <v>26.511833333333335</v>
      </c>
      <c r="CC42" s="316">
        <v>-0.35183333333333339</v>
      </c>
      <c r="CD42" s="316">
        <v>194.66750542616177</v>
      </c>
      <c r="CE42" s="316">
        <v>197.29990136074613</v>
      </c>
      <c r="CF42" s="316">
        <v>-2.6323959345844252</v>
      </c>
      <c r="CG42" s="316">
        <v>527.17401092307159</v>
      </c>
      <c r="CH42" s="316">
        <v>534.24552780465524</v>
      </c>
      <c r="CI42" s="316">
        <v>-7.0715168815836158</v>
      </c>
      <c r="CJ42" s="316">
        <v>1.3063540028898308E-2</v>
      </c>
      <c r="CK42" s="320">
        <v>10816.4</v>
      </c>
      <c r="CL42" s="316">
        <v>6.41</v>
      </c>
      <c r="CM42" s="316">
        <v>6.31</v>
      </c>
      <c r="CN42" s="316">
        <v>6.39</v>
      </c>
      <c r="CO42" s="316">
        <f t="shared" si="3"/>
        <v>6.37</v>
      </c>
      <c r="CP42" s="315">
        <v>0.747</v>
      </c>
      <c r="CQ42" s="316">
        <v>0.76900000000000002</v>
      </c>
      <c r="CR42" s="316">
        <v>0.71699999999999997</v>
      </c>
      <c r="CS42" s="316">
        <f t="shared" si="4"/>
        <v>0.7443333333333334</v>
      </c>
      <c r="CT42" s="316">
        <v>0.90700000000000003</v>
      </c>
      <c r="CU42" s="316">
        <v>0.91</v>
      </c>
      <c r="CV42" s="316">
        <v>0.85199999999999998</v>
      </c>
      <c r="CW42" s="316">
        <f t="shared" si="5"/>
        <v>0.88966666666666672</v>
      </c>
      <c r="CX42" s="317">
        <v>2.0833333333333333E-3</v>
      </c>
      <c r="CY42" s="318">
        <v>4.8611111111111112E-3</v>
      </c>
      <c r="CZ42" s="318">
        <v>8.3333333333333332E-3</v>
      </c>
      <c r="DA42" s="319" t="s">
        <v>410</v>
      </c>
      <c r="DB42" s="319" t="s">
        <v>411</v>
      </c>
      <c r="DC42" s="319" t="s">
        <v>412</v>
      </c>
      <c r="DD42" s="319" t="s">
        <v>413</v>
      </c>
      <c r="DE42" s="319" t="s">
        <v>414</v>
      </c>
      <c r="DF42" s="319" t="s">
        <v>415</v>
      </c>
      <c r="DG42" s="310"/>
      <c r="DH42" s="316">
        <v>6.6030992680695482</v>
      </c>
      <c r="DI42" s="320">
        <v>0.7443333333333334</v>
      </c>
      <c r="DJ42" s="320">
        <v>0.88966666666666672</v>
      </c>
    </row>
    <row r="43" spans="1:114" ht="15.75" customHeight="1">
      <c r="A43" s="94">
        <v>43</v>
      </c>
      <c r="B43" s="51" t="s">
        <v>416</v>
      </c>
      <c r="C43" s="98" t="s">
        <v>417</v>
      </c>
      <c r="D43" s="98">
        <v>1</v>
      </c>
      <c r="E43" s="151">
        <v>21907</v>
      </c>
      <c r="F43" s="44">
        <f t="shared" si="6"/>
        <v>60</v>
      </c>
      <c r="G43" s="94">
        <v>2</v>
      </c>
      <c r="H43" s="51">
        <v>36.6</v>
      </c>
      <c r="I43" s="97">
        <v>93</v>
      </c>
      <c r="J43" s="98">
        <v>1</v>
      </c>
      <c r="K43" s="98">
        <v>0</v>
      </c>
      <c r="L43" s="98">
        <v>0</v>
      </c>
      <c r="M43" s="98">
        <v>0</v>
      </c>
      <c r="N43" s="98">
        <v>0</v>
      </c>
      <c r="O43" s="98">
        <v>0</v>
      </c>
      <c r="P43" s="98">
        <v>0</v>
      </c>
      <c r="Q43" s="98">
        <v>0</v>
      </c>
      <c r="R43" s="98">
        <v>0</v>
      </c>
      <c r="S43" s="98">
        <v>0</v>
      </c>
      <c r="T43" s="98">
        <v>0</v>
      </c>
      <c r="U43" s="98">
        <v>0</v>
      </c>
      <c r="V43" s="98">
        <v>0</v>
      </c>
      <c r="W43" s="98">
        <v>0</v>
      </c>
      <c r="X43" s="98">
        <v>0</v>
      </c>
      <c r="Y43" s="98">
        <v>0</v>
      </c>
      <c r="Z43" s="98">
        <v>0</v>
      </c>
      <c r="AA43" s="98">
        <v>0</v>
      </c>
      <c r="AB43" s="98">
        <v>0</v>
      </c>
      <c r="AC43" s="81"/>
      <c r="AD43" s="82"/>
      <c r="AE43" s="83" t="e">
        <f t="shared" si="7"/>
        <v>#DIV/0!</v>
      </c>
      <c r="AF43" s="152">
        <v>44019</v>
      </c>
      <c r="AG43" s="51">
        <v>1</v>
      </c>
      <c r="AH43" s="51">
        <v>0</v>
      </c>
      <c r="AI43" s="51">
        <v>1</v>
      </c>
      <c r="AJ43" s="98">
        <v>0</v>
      </c>
      <c r="AK43" s="98">
        <v>1</v>
      </c>
      <c r="AL43" s="66">
        <v>44022</v>
      </c>
      <c r="AM43" s="51">
        <f t="shared" si="2"/>
        <v>3</v>
      </c>
      <c r="AN43" s="153" t="s">
        <v>418</v>
      </c>
      <c r="AO43" s="98"/>
      <c r="AP43" s="100" t="s">
        <v>419</v>
      </c>
      <c r="AQ43" s="94">
        <v>0</v>
      </c>
      <c r="AR43" s="51">
        <v>1</v>
      </c>
      <c r="AS43" s="94">
        <v>1</v>
      </c>
      <c r="AT43" s="94">
        <v>1</v>
      </c>
      <c r="AU43" s="94">
        <v>1</v>
      </c>
      <c r="AV43" s="94">
        <v>1</v>
      </c>
      <c r="AW43" s="94">
        <v>0</v>
      </c>
      <c r="AX43" s="51"/>
      <c r="AY43" s="66">
        <v>44019</v>
      </c>
      <c r="AZ43" s="129">
        <v>1.03</v>
      </c>
      <c r="BA43" s="129">
        <v>5638</v>
      </c>
      <c r="BB43" s="129">
        <v>85.5</v>
      </c>
      <c r="BC43" s="128">
        <v>4.3999999999999997E-2</v>
      </c>
      <c r="BD43" s="98">
        <v>13.2</v>
      </c>
      <c r="BE43" s="98">
        <v>6.02</v>
      </c>
      <c r="BF43" s="98">
        <v>61.3</v>
      </c>
      <c r="BG43" s="98">
        <v>27.7</v>
      </c>
      <c r="BH43" s="98">
        <v>198</v>
      </c>
      <c r="BI43" s="97"/>
      <c r="BJ43" s="51">
        <v>1</v>
      </c>
      <c r="BK43" s="51">
        <v>1</v>
      </c>
      <c r="BL43" s="51">
        <v>1</v>
      </c>
      <c r="BM43" s="51">
        <v>0</v>
      </c>
      <c r="BN43" s="97">
        <v>0</v>
      </c>
      <c r="BO43" s="51">
        <v>0</v>
      </c>
      <c r="BP43" s="101" t="s">
        <v>131</v>
      </c>
      <c r="BR43" s="321">
        <v>4.9483999999999986</v>
      </c>
      <c r="BS43" s="316">
        <v>5.2380000000000004</v>
      </c>
      <c r="BT43" s="316">
        <v>0.28960000000000186</v>
      </c>
      <c r="BU43" s="316">
        <v>5.8523967342979937</v>
      </c>
      <c r="BV43" s="316">
        <v>157</v>
      </c>
      <c r="BW43" s="316">
        <v>76959</v>
      </c>
      <c r="BX43" s="316">
        <v>68863</v>
      </c>
      <c r="BY43" s="316">
        <v>810.53271217338465</v>
      </c>
      <c r="BZ43" s="316">
        <v>8.4986084461873479E-5</v>
      </c>
      <c r="CA43" s="316">
        <v>26.531833333333338</v>
      </c>
      <c r="CB43" s="316">
        <v>28.604166666666661</v>
      </c>
      <c r="CC43" s="316">
        <v>-2.0723333333333325</v>
      </c>
      <c r="CD43" s="316">
        <v>306.03844919398398</v>
      </c>
      <c r="CE43" s="316">
        <v>329.93526699253204</v>
      </c>
      <c r="CF43" s="316">
        <v>-23.896817798547993</v>
      </c>
      <c r="CG43" s="316">
        <v>428.94515692088936</v>
      </c>
      <c r="CH43" s="316">
        <v>462.45412591910161</v>
      </c>
      <c r="CI43" s="316">
        <v>-33.508968998212183</v>
      </c>
      <c r="CJ43" s="316">
        <v>6.7563432323122244E-2</v>
      </c>
      <c r="CK43" s="320">
        <v>2927.2</v>
      </c>
      <c r="CL43" s="316">
        <v>6.77</v>
      </c>
      <c r="CM43" s="316">
        <v>6.84</v>
      </c>
      <c r="CN43" s="316">
        <v>6.98</v>
      </c>
      <c r="CO43" s="316">
        <f t="shared" si="3"/>
        <v>6.8633333333333333</v>
      </c>
      <c r="CP43" s="315">
        <v>0.55500000000000005</v>
      </c>
      <c r="CQ43" s="316">
        <v>0.56200000000000006</v>
      </c>
      <c r="CR43" s="316">
        <v>0.57499999999999996</v>
      </c>
      <c r="CS43" s="316">
        <f t="shared" si="4"/>
        <v>0.56399999999999995</v>
      </c>
      <c r="CT43" s="316">
        <v>0.73499999999999999</v>
      </c>
      <c r="CU43" s="316">
        <v>0.73099999999999998</v>
      </c>
      <c r="CV43" s="316">
        <v>0.77200000000000002</v>
      </c>
      <c r="CW43" s="316">
        <f t="shared" si="5"/>
        <v>0.746</v>
      </c>
      <c r="CX43" s="317">
        <v>2.0833333333333333E-3</v>
      </c>
      <c r="CY43" s="318">
        <v>5.5555555555555558E-3</v>
      </c>
      <c r="CZ43" s="318">
        <v>9.0277777777777787E-3</v>
      </c>
      <c r="DA43" s="319" t="s">
        <v>420</v>
      </c>
      <c r="DB43" s="319" t="s">
        <v>421</v>
      </c>
      <c r="DC43" s="319" t="s">
        <v>422</v>
      </c>
      <c r="DD43" s="319" t="s">
        <v>423</v>
      </c>
      <c r="DE43" s="319" t="s">
        <v>424</v>
      </c>
      <c r="DF43" s="319" t="s">
        <v>425</v>
      </c>
      <c r="DG43" s="310"/>
      <c r="DH43" s="316">
        <v>5.8523967342979937</v>
      </c>
      <c r="DI43" s="320">
        <v>0.56399999999999995</v>
      </c>
      <c r="DJ43" s="320">
        <v>0.746</v>
      </c>
    </row>
    <row r="44" spans="1:114" ht="15.75" customHeight="1">
      <c r="A44" s="76">
        <v>44</v>
      </c>
      <c r="B44" s="46" t="s">
        <v>426</v>
      </c>
      <c r="C44" s="135" t="s">
        <v>427</v>
      </c>
      <c r="D44" s="135">
        <v>2</v>
      </c>
      <c r="E44" s="149">
        <v>24390</v>
      </c>
      <c r="F44" s="44">
        <f t="shared" si="6"/>
        <v>53</v>
      </c>
      <c r="G44" s="78">
        <v>2</v>
      </c>
      <c r="H44" s="46">
        <v>36</v>
      </c>
      <c r="I44" s="79">
        <v>96</v>
      </c>
      <c r="J44" s="80">
        <v>1</v>
      </c>
      <c r="K44" s="80">
        <v>1</v>
      </c>
      <c r="L44" s="80">
        <v>0</v>
      </c>
      <c r="M44" s="80">
        <v>0</v>
      </c>
      <c r="N44" s="80">
        <v>0</v>
      </c>
      <c r="O44" s="80">
        <v>0</v>
      </c>
      <c r="P44" s="80">
        <v>0</v>
      </c>
      <c r="Q44" s="80">
        <v>0</v>
      </c>
      <c r="R44" s="80">
        <v>0</v>
      </c>
      <c r="S44" s="80">
        <v>0</v>
      </c>
      <c r="T44" s="80">
        <v>0</v>
      </c>
      <c r="U44" s="80">
        <v>0</v>
      </c>
      <c r="V44" s="80">
        <v>0</v>
      </c>
      <c r="W44" s="80">
        <v>0</v>
      </c>
      <c r="X44" s="80">
        <v>1</v>
      </c>
      <c r="Y44" s="80">
        <v>0</v>
      </c>
      <c r="Z44" s="80">
        <v>0</v>
      </c>
      <c r="AA44" s="80">
        <v>0</v>
      </c>
      <c r="AB44" s="80">
        <v>0</v>
      </c>
      <c r="AC44" s="81"/>
      <c r="AD44" s="82"/>
      <c r="AE44" s="83" t="e">
        <f t="shared" si="7"/>
        <v>#DIV/0!</v>
      </c>
      <c r="AF44" s="150">
        <v>44022</v>
      </c>
      <c r="AG44" s="58">
        <v>0</v>
      </c>
      <c r="AH44" s="58">
        <v>0</v>
      </c>
      <c r="AI44" s="58">
        <v>0</v>
      </c>
      <c r="AJ44" s="84">
        <v>0</v>
      </c>
      <c r="AK44" s="84">
        <v>0</v>
      </c>
      <c r="AL44" s="60">
        <v>44029</v>
      </c>
      <c r="AM44" s="58">
        <f t="shared" si="2"/>
        <v>7</v>
      </c>
      <c r="AN44" s="123">
        <v>1</v>
      </c>
      <c r="AO44" s="61"/>
      <c r="AP44" s="62" t="s">
        <v>428</v>
      </c>
      <c r="AQ44" s="63">
        <v>1</v>
      </c>
      <c r="AR44" s="64">
        <v>1</v>
      </c>
      <c r="AS44" s="63">
        <v>1</v>
      </c>
      <c r="AT44" s="63">
        <v>1</v>
      </c>
      <c r="AU44" s="63">
        <v>1</v>
      </c>
      <c r="AV44" s="63">
        <v>1</v>
      </c>
      <c r="AW44" s="63">
        <v>0</v>
      </c>
      <c r="AX44" s="64"/>
      <c r="AY44" s="66">
        <v>44024</v>
      </c>
      <c r="AZ44" s="133">
        <v>0.66</v>
      </c>
      <c r="BA44" s="133">
        <v>345</v>
      </c>
      <c r="BB44" s="133">
        <v>29.8</v>
      </c>
      <c r="BC44" s="139">
        <v>8.0000000000000002E-3</v>
      </c>
      <c r="BD44" s="135">
        <v>13.3</v>
      </c>
      <c r="BE44" s="135">
        <v>6.48</v>
      </c>
      <c r="BF44" s="135">
        <v>66.400000000000006</v>
      </c>
      <c r="BG44" s="135">
        <v>21.3</v>
      </c>
      <c r="BH44" s="135">
        <v>229</v>
      </c>
      <c r="BI44" s="86"/>
      <c r="BJ44" s="64">
        <v>0</v>
      </c>
      <c r="BK44" s="64">
        <v>0</v>
      </c>
      <c r="BL44" s="64">
        <v>0</v>
      </c>
      <c r="BM44" s="64">
        <v>0</v>
      </c>
      <c r="BN44" s="70">
        <v>0</v>
      </c>
      <c r="BO44" s="64">
        <v>0</v>
      </c>
      <c r="BP44" s="71" t="s">
        <v>131</v>
      </c>
      <c r="BR44" s="321">
        <v>3.1242321428571445</v>
      </c>
      <c r="BS44" s="316">
        <v>3.31</v>
      </c>
      <c r="BT44" s="316">
        <v>0.1857678571428556</v>
      </c>
      <c r="BU44" s="316">
        <v>5.9460324536885683</v>
      </c>
      <c r="BV44" s="316">
        <v>69</v>
      </c>
      <c r="BW44" s="316">
        <v>113290</v>
      </c>
      <c r="BX44" s="316">
        <v>73477</v>
      </c>
      <c r="BY44" s="316">
        <v>2163.2574543122792</v>
      </c>
      <c r="BZ44" s="316">
        <v>8.0923723800489512E-5</v>
      </c>
      <c r="CA44" s="316">
        <v>13.655499999999996</v>
      </c>
      <c r="CB44" s="316">
        <v>19.691833333333342</v>
      </c>
      <c r="CC44" s="316">
        <v>-6.0363333333333333</v>
      </c>
      <c r="CD44" s="316">
        <v>62.677237790944247</v>
      </c>
      <c r="CE44" s="316">
        <v>90.395846264771663</v>
      </c>
      <c r="CF44" s="316">
        <v>-27.718608473827452</v>
      </c>
      <c r="CG44" s="316">
        <v>349.99264991429726</v>
      </c>
      <c r="CH44" s="316">
        <v>504.66888802550159</v>
      </c>
      <c r="CI44" s="316">
        <v>-154.67623811120433</v>
      </c>
      <c r="CJ44" s="316">
        <v>0.23459070520092751</v>
      </c>
      <c r="CK44" s="320">
        <v>22003.599999999999</v>
      </c>
      <c r="CL44" s="316">
        <v>7.31</v>
      </c>
      <c r="CM44" s="316">
        <v>7.65</v>
      </c>
      <c r="CN44" s="316">
        <v>7.35</v>
      </c>
      <c r="CO44" s="316">
        <f t="shared" si="3"/>
        <v>7.4366666666666674</v>
      </c>
      <c r="CP44" s="315">
        <v>0.55400000000000005</v>
      </c>
      <c r="CQ44" s="316">
        <v>0.52200000000000002</v>
      </c>
      <c r="CR44" s="316">
        <v>0.55100000000000005</v>
      </c>
      <c r="CS44" s="316">
        <f t="shared" si="4"/>
        <v>0.54233333333333344</v>
      </c>
      <c r="CT44" s="316">
        <v>0.73399999999999999</v>
      </c>
      <c r="CU44" s="316">
        <v>0.72599999999999998</v>
      </c>
      <c r="CV44" s="316">
        <v>0.73399999999999999</v>
      </c>
      <c r="CW44" s="316">
        <f t="shared" si="5"/>
        <v>0.73133333333333328</v>
      </c>
      <c r="CX44" s="317">
        <v>1.3888888888888889E-3</v>
      </c>
      <c r="CY44" s="318">
        <v>7.6388888888888886E-3</v>
      </c>
      <c r="CZ44" s="318">
        <v>1.0416666666666666E-2</v>
      </c>
      <c r="DA44" s="319" t="s">
        <v>429</v>
      </c>
      <c r="DB44" s="319" t="s">
        <v>430</v>
      </c>
      <c r="DC44" s="319" t="s">
        <v>431</v>
      </c>
      <c r="DD44" s="319" t="s">
        <v>432</v>
      </c>
      <c r="DE44" s="319" t="s">
        <v>433</v>
      </c>
      <c r="DF44" s="319" t="s">
        <v>434</v>
      </c>
      <c r="DG44" s="310"/>
      <c r="DH44" s="316">
        <v>5.9460324536885683</v>
      </c>
      <c r="DI44" s="320">
        <v>0.54233333333333344</v>
      </c>
      <c r="DJ44" s="320">
        <v>0.73133333333333328</v>
      </c>
    </row>
    <row r="45" spans="1:114" ht="15.75" customHeight="1">
      <c r="A45" s="76">
        <v>45</v>
      </c>
      <c r="B45" s="46" t="s">
        <v>435</v>
      </c>
      <c r="C45" s="135" t="s">
        <v>436</v>
      </c>
      <c r="D45" s="135">
        <v>2</v>
      </c>
      <c r="E45" s="149">
        <v>22040</v>
      </c>
      <c r="F45" s="44">
        <f t="shared" si="6"/>
        <v>60</v>
      </c>
      <c r="G45" s="78">
        <v>1</v>
      </c>
      <c r="H45" s="46">
        <v>37</v>
      </c>
      <c r="I45" s="79">
        <v>97</v>
      </c>
      <c r="J45" s="80">
        <v>0</v>
      </c>
      <c r="K45" s="80">
        <v>1</v>
      </c>
      <c r="L45" s="80">
        <v>1</v>
      </c>
      <c r="M45" s="80">
        <v>0</v>
      </c>
      <c r="N45" s="80">
        <v>0</v>
      </c>
      <c r="O45" s="80">
        <v>0</v>
      </c>
      <c r="P45" s="80">
        <v>0</v>
      </c>
      <c r="Q45" s="80">
        <v>0</v>
      </c>
      <c r="R45" s="80">
        <v>0</v>
      </c>
      <c r="S45" s="80">
        <v>0</v>
      </c>
      <c r="T45" s="80">
        <v>1</v>
      </c>
      <c r="U45" s="80">
        <v>1</v>
      </c>
      <c r="V45" s="80">
        <v>0</v>
      </c>
      <c r="W45" s="80">
        <v>0</v>
      </c>
      <c r="X45" s="80">
        <v>1</v>
      </c>
      <c r="Y45" s="80">
        <v>1</v>
      </c>
      <c r="Z45" s="80">
        <v>1</v>
      </c>
      <c r="AA45" s="80">
        <v>0</v>
      </c>
      <c r="AB45" s="80">
        <v>0</v>
      </c>
      <c r="AC45" s="81">
        <v>88</v>
      </c>
      <c r="AD45" s="82">
        <v>1.6</v>
      </c>
      <c r="AE45" s="83">
        <f t="shared" si="7"/>
        <v>34.374999999999993</v>
      </c>
      <c r="AF45" s="150">
        <v>44018</v>
      </c>
      <c r="AG45" s="58">
        <v>1</v>
      </c>
      <c r="AH45" s="58">
        <v>0</v>
      </c>
      <c r="AI45" s="58">
        <v>1</v>
      </c>
      <c r="AJ45" s="84">
        <v>0</v>
      </c>
      <c r="AK45" s="84">
        <v>1</v>
      </c>
      <c r="AL45" s="60">
        <v>44026</v>
      </c>
      <c r="AM45" s="58">
        <f t="shared" si="2"/>
        <v>8</v>
      </c>
      <c r="AN45" s="123">
        <v>1</v>
      </c>
      <c r="AO45" s="61"/>
      <c r="AP45" s="62" t="s">
        <v>437</v>
      </c>
      <c r="AQ45" s="63">
        <v>1</v>
      </c>
      <c r="AR45" s="64">
        <v>1</v>
      </c>
      <c r="AS45" s="63">
        <v>1</v>
      </c>
      <c r="AT45" s="63">
        <v>1</v>
      </c>
      <c r="AU45" s="63">
        <v>1</v>
      </c>
      <c r="AV45" s="63">
        <v>1</v>
      </c>
      <c r="AW45" s="63">
        <v>0</v>
      </c>
      <c r="AX45" s="64"/>
      <c r="AY45" s="66">
        <v>44018</v>
      </c>
      <c r="AZ45" s="133">
        <v>0.98</v>
      </c>
      <c r="BA45" s="133">
        <v>1511</v>
      </c>
      <c r="BB45" s="143"/>
      <c r="BC45" s="139">
        <v>7.0000000000000001E-3</v>
      </c>
      <c r="BD45" s="135">
        <v>12.9</v>
      </c>
      <c r="BE45" s="135">
        <v>6.31</v>
      </c>
      <c r="BF45" s="135">
        <v>77</v>
      </c>
      <c r="BG45" s="135">
        <v>19</v>
      </c>
      <c r="BH45" s="135">
        <v>333</v>
      </c>
      <c r="BI45" s="86"/>
      <c r="BJ45" s="64">
        <v>0</v>
      </c>
      <c r="BK45" s="64">
        <v>0</v>
      </c>
      <c r="BL45" s="64">
        <v>0</v>
      </c>
      <c r="BM45" s="64">
        <v>0</v>
      </c>
      <c r="BN45" s="70">
        <v>0</v>
      </c>
      <c r="BO45" s="64">
        <v>1</v>
      </c>
      <c r="BP45" s="71" t="s">
        <v>131</v>
      </c>
      <c r="BR45" s="321">
        <v>4.2324833333333336</v>
      </c>
      <c r="BS45" s="316">
        <v>4.4809999999999999</v>
      </c>
      <c r="BT45" s="316">
        <v>0.24851666666666627</v>
      </c>
      <c r="BU45" s="316">
        <v>5.8716513945713418</v>
      </c>
      <c r="BV45" s="316">
        <v>49</v>
      </c>
      <c r="BW45" s="316">
        <v>109392</v>
      </c>
      <c r="BX45" s="316">
        <v>42655</v>
      </c>
      <c r="BY45" s="316">
        <v>1338.1682938168296</v>
      </c>
      <c r="BZ45" s="316">
        <v>1.3765446945425723E-4</v>
      </c>
      <c r="CA45" s="316">
        <v>24.719833333333337</v>
      </c>
      <c r="CB45" s="316">
        <v>26.455166666666674</v>
      </c>
      <c r="CC45" s="316">
        <v>-1.7353333333333332</v>
      </c>
      <c r="CD45" s="316">
        <v>208.60931390039448</v>
      </c>
      <c r="CE45" s="316">
        <v>223.25830452418546</v>
      </c>
      <c r="CF45" s="316">
        <v>-14.648990623791001</v>
      </c>
      <c r="CG45" s="316">
        <v>467.26564315732969</v>
      </c>
      <c r="CH45" s="316">
        <v>500.06299064957619</v>
      </c>
      <c r="CI45" s="316">
        <v>-32.797347492246374</v>
      </c>
      <c r="CJ45" s="316">
        <v>6.1549612805892953E-2</v>
      </c>
      <c r="CK45" s="320">
        <v>10046.4</v>
      </c>
      <c r="CL45" s="316"/>
      <c r="CM45" s="316"/>
      <c r="CN45" s="316"/>
      <c r="CO45" s="316"/>
      <c r="CP45" s="315"/>
      <c r="CQ45" s="316"/>
      <c r="CR45" s="316"/>
      <c r="CS45" s="316"/>
      <c r="CT45" s="316"/>
      <c r="CU45" s="316"/>
      <c r="CV45" s="316"/>
      <c r="CW45" s="316"/>
      <c r="CX45" s="317"/>
      <c r="CY45" s="318"/>
      <c r="CZ45" s="318"/>
      <c r="DA45" s="319"/>
      <c r="DB45" s="319"/>
      <c r="DC45" s="319"/>
      <c r="DD45" s="319"/>
      <c r="DE45" s="319"/>
      <c r="DF45" s="319"/>
      <c r="DG45" s="310"/>
      <c r="DH45" s="316">
        <v>5.8716513945713418</v>
      </c>
      <c r="DI45" s="320"/>
      <c r="DJ45" s="320"/>
    </row>
    <row r="46" spans="1:114" ht="15.75" customHeight="1">
      <c r="A46" s="76">
        <v>46</v>
      </c>
      <c r="B46" s="46" t="s">
        <v>438</v>
      </c>
      <c r="C46" s="135" t="s">
        <v>439</v>
      </c>
      <c r="D46" s="135">
        <v>1</v>
      </c>
      <c r="E46" s="149">
        <v>15779</v>
      </c>
      <c r="F46" s="44">
        <f t="shared" si="6"/>
        <v>77</v>
      </c>
      <c r="G46" s="78">
        <v>1</v>
      </c>
      <c r="H46" s="46">
        <v>38.6</v>
      </c>
      <c r="I46" s="79">
        <v>92</v>
      </c>
      <c r="J46" s="80">
        <v>0</v>
      </c>
      <c r="K46" s="80">
        <v>0</v>
      </c>
      <c r="L46" s="80">
        <v>0</v>
      </c>
      <c r="M46" s="80">
        <v>1</v>
      </c>
      <c r="N46" s="80">
        <v>1</v>
      </c>
      <c r="O46" s="80">
        <v>0</v>
      </c>
      <c r="P46" s="80">
        <v>0</v>
      </c>
      <c r="Q46" s="80">
        <v>0</v>
      </c>
      <c r="R46" s="80">
        <v>0</v>
      </c>
      <c r="S46" s="80">
        <v>0</v>
      </c>
      <c r="T46" s="80">
        <v>0</v>
      </c>
      <c r="U46" s="80">
        <v>0</v>
      </c>
      <c r="V46" s="80">
        <v>0</v>
      </c>
      <c r="W46" s="80">
        <v>0</v>
      </c>
      <c r="X46" s="80">
        <v>1</v>
      </c>
      <c r="Y46" s="80">
        <v>0</v>
      </c>
      <c r="Z46" s="80">
        <v>1</v>
      </c>
      <c r="AA46" s="80">
        <v>0</v>
      </c>
      <c r="AB46" s="80">
        <v>0</v>
      </c>
      <c r="AC46" s="81">
        <v>84</v>
      </c>
      <c r="AD46" s="82">
        <v>1.77</v>
      </c>
      <c r="AE46" s="83">
        <f t="shared" si="7"/>
        <v>26.812218711098343</v>
      </c>
      <c r="AF46" s="150">
        <v>44023</v>
      </c>
      <c r="AG46" s="58">
        <v>1</v>
      </c>
      <c r="AH46" s="58">
        <v>1</v>
      </c>
      <c r="AI46" s="58">
        <v>41</v>
      </c>
      <c r="AJ46" s="84">
        <v>1</v>
      </c>
      <c r="AK46" s="84">
        <v>1</v>
      </c>
      <c r="AL46" s="60">
        <v>44064</v>
      </c>
      <c r="AM46" s="58">
        <f t="shared" si="2"/>
        <v>41</v>
      </c>
      <c r="AN46" s="123">
        <v>1</v>
      </c>
      <c r="AO46" s="61"/>
      <c r="AP46" s="62" t="s">
        <v>440</v>
      </c>
      <c r="AQ46" s="63">
        <v>1</v>
      </c>
      <c r="AR46" s="64">
        <v>1</v>
      </c>
      <c r="AS46" s="154">
        <v>1</v>
      </c>
      <c r="AT46" s="63">
        <v>1</v>
      </c>
      <c r="AU46" s="63">
        <v>1</v>
      </c>
      <c r="AV46" s="63">
        <v>1</v>
      </c>
      <c r="AW46" s="63">
        <v>0</v>
      </c>
      <c r="AX46" s="64"/>
      <c r="AY46" s="66">
        <v>44025</v>
      </c>
      <c r="AZ46" s="133">
        <v>1.85</v>
      </c>
      <c r="BA46" s="133">
        <v>878</v>
      </c>
      <c r="BB46" s="129">
        <v>56.6</v>
      </c>
      <c r="BC46" s="139">
        <v>5.3999999999999999E-2</v>
      </c>
      <c r="BD46" s="135">
        <v>14.8</v>
      </c>
      <c r="BE46" s="135">
        <v>4.4800000000000004</v>
      </c>
      <c r="BF46" s="135">
        <v>76.8</v>
      </c>
      <c r="BG46" s="135">
        <v>12.7</v>
      </c>
      <c r="BH46" s="135">
        <v>134</v>
      </c>
      <c r="BI46" s="86"/>
      <c r="BJ46" s="155">
        <v>0</v>
      </c>
      <c r="BK46" s="155">
        <v>0</v>
      </c>
      <c r="BL46" s="155">
        <v>0</v>
      </c>
      <c r="BM46" s="64">
        <v>0</v>
      </c>
      <c r="BN46" s="70">
        <v>0</v>
      </c>
      <c r="BO46" s="64">
        <v>1</v>
      </c>
      <c r="BP46" s="71" t="s">
        <v>131</v>
      </c>
      <c r="BR46" s="321">
        <v>5.5019666666666662</v>
      </c>
      <c r="BS46" s="316">
        <v>5.6319999999999997</v>
      </c>
      <c r="BT46" s="316">
        <v>0.13003333333333345</v>
      </c>
      <c r="BU46" s="316">
        <v>2.3633973306514662</v>
      </c>
      <c r="BV46" s="316">
        <v>150</v>
      </c>
      <c r="BW46" s="316">
        <v>62953</v>
      </c>
      <c r="BX46" s="316">
        <v>55560</v>
      </c>
      <c r="BY46" s="316">
        <v>708.37200668275489</v>
      </c>
      <c r="BZ46" s="316">
        <v>4.2537748931811847E-5</v>
      </c>
      <c r="CA46" s="316">
        <v>19.000166666666665</v>
      </c>
      <c r="CB46" s="316">
        <v>29.691999999999997</v>
      </c>
      <c r="CC46" s="316">
        <v>-10.691833333333335</v>
      </c>
      <c r="CD46" s="316">
        <v>270.54587809267059</v>
      </c>
      <c r="CE46" s="316">
        <v>423.44186934228122</v>
      </c>
      <c r="CF46" s="316">
        <v>-152.89599124961055</v>
      </c>
      <c r="CG46" s="316">
        <v>276.70605144444926</v>
      </c>
      <c r="CH46" s="316">
        <v>432.06821612931327</v>
      </c>
      <c r="CI46" s="316">
        <v>-155.3621646848641</v>
      </c>
      <c r="CJ46" s="316">
        <v>0.26447757855072535</v>
      </c>
      <c r="CK46" s="320">
        <v>4977.6000000000004</v>
      </c>
      <c r="CL46" s="316"/>
      <c r="CM46" s="316"/>
      <c r="CN46" s="316"/>
      <c r="CO46" s="316"/>
      <c r="CP46" s="315"/>
      <c r="CQ46" s="316"/>
      <c r="CR46" s="316"/>
      <c r="CS46" s="316"/>
      <c r="CT46" s="316"/>
      <c r="CU46" s="316"/>
      <c r="CV46" s="316"/>
      <c r="CW46" s="316"/>
      <c r="CX46" s="317"/>
      <c r="CY46" s="318"/>
      <c r="CZ46" s="318"/>
      <c r="DA46" s="319"/>
      <c r="DB46" s="319"/>
      <c r="DC46" s="319"/>
      <c r="DD46" s="319"/>
      <c r="DE46" s="319"/>
      <c r="DF46" s="319"/>
      <c r="DG46" s="310"/>
      <c r="DH46" s="316">
        <v>2.3633973306514662</v>
      </c>
      <c r="DI46" s="320"/>
      <c r="DJ46" s="320"/>
    </row>
    <row r="47" spans="1:114" ht="15.75" customHeight="1">
      <c r="A47" s="76">
        <v>47</v>
      </c>
      <c r="B47" s="46" t="s">
        <v>441</v>
      </c>
      <c r="C47" s="135" t="s">
        <v>442</v>
      </c>
      <c r="D47" s="135">
        <v>2</v>
      </c>
      <c r="E47" s="149">
        <v>20592</v>
      </c>
      <c r="F47" s="44">
        <f t="shared" si="6"/>
        <v>64</v>
      </c>
      <c r="G47" s="78">
        <v>1</v>
      </c>
      <c r="H47" s="46">
        <v>36.799999999999997</v>
      </c>
      <c r="I47" s="79">
        <v>96</v>
      </c>
      <c r="J47" s="80">
        <v>0</v>
      </c>
      <c r="K47" s="80">
        <v>1</v>
      </c>
      <c r="L47" s="80">
        <v>0</v>
      </c>
      <c r="M47" s="80">
        <v>0</v>
      </c>
      <c r="N47" s="80">
        <v>0</v>
      </c>
      <c r="O47" s="80">
        <v>0</v>
      </c>
      <c r="P47" s="80">
        <v>0</v>
      </c>
      <c r="Q47" s="80">
        <v>0</v>
      </c>
      <c r="R47" s="80">
        <v>0</v>
      </c>
      <c r="S47" s="80">
        <v>0</v>
      </c>
      <c r="T47" s="80">
        <v>0</v>
      </c>
      <c r="U47" s="80">
        <v>0</v>
      </c>
      <c r="V47" s="80">
        <v>0</v>
      </c>
      <c r="W47" s="80">
        <v>0</v>
      </c>
      <c r="X47" s="80">
        <v>1</v>
      </c>
      <c r="Y47" s="80">
        <v>0</v>
      </c>
      <c r="Z47" s="80">
        <v>1</v>
      </c>
      <c r="AA47" s="80">
        <v>1</v>
      </c>
      <c r="AB47" s="80">
        <v>1</v>
      </c>
      <c r="AC47" s="81">
        <v>64</v>
      </c>
      <c r="AD47" s="82">
        <v>1.58</v>
      </c>
      <c r="AE47" s="83">
        <f t="shared" si="7"/>
        <v>25.63691716071142</v>
      </c>
      <c r="AF47" s="150">
        <v>44024</v>
      </c>
      <c r="AG47" s="58">
        <v>1</v>
      </c>
      <c r="AH47" s="58">
        <v>0</v>
      </c>
      <c r="AI47" s="58">
        <v>9</v>
      </c>
      <c r="AJ47" s="84">
        <v>1</v>
      </c>
      <c r="AK47" s="84">
        <v>1</v>
      </c>
      <c r="AL47" s="60">
        <v>44033</v>
      </c>
      <c r="AM47" s="58">
        <f t="shared" si="2"/>
        <v>9</v>
      </c>
      <c r="AN47" s="123">
        <v>1</v>
      </c>
      <c r="AO47" s="61"/>
      <c r="AP47" s="62" t="s">
        <v>202</v>
      </c>
      <c r="AQ47" s="63">
        <v>1</v>
      </c>
      <c r="AR47" s="64">
        <v>1</v>
      </c>
      <c r="AS47" s="63">
        <v>1</v>
      </c>
      <c r="AT47" s="63">
        <v>1</v>
      </c>
      <c r="AU47" s="63">
        <v>1</v>
      </c>
      <c r="AV47" s="63">
        <v>1</v>
      </c>
      <c r="AW47" s="63">
        <v>0</v>
      </c>
      <c r="AX47" s="64"/>
      <c r="AY47" s="66">
        <v>44025</v>
      </c>
      <c r="AZ47" s="133">
        <v>1.18</v>
      </c>
      <c r="BA47" s="133">
        <v>4585</v>
      </c>
      <c r="BB47" s="133">
        <v>14.5</v>
      </c>
      <c r="BC47" s="139">
        <v>6.0999999999999999E-2</v>
      </c>
      <c r="BD47" s="135">
        <v>12.7</v>
      </c>
      <c r="BE47" s="135">
        <v>10.1</v>
      </c>
      <c r="BF47" s="135">
        <v>82.8</v>
      </c>
      <c r="BG47" s="135">
        <v>7.6</v>
      </c>
      <c r="BH47" s="135">
        <v>265</v>
      </c>
      <c r="BI47" s="86"/>
      <c r="BJ47" s="64">
        <v>1</v>
      </c>
      <c r="BK47" s="64">
        <v>0</v>
      </c>
      <c r="BL47" s="64">
        <v>1</v>
      </c>
      <c r="BM47" s="64">
        <v>0</v>
      </c>
      <c r="BN47" s="70">
        <v>1</v>
      </c>
      <c r="BO47" s="64">
        <v>1</v>
      </c>
      <c r="BP47" s="71" t="s">
        <v>131</v>
      </c>
      <c r="BR47" s="321">
        <v>3.2742833333333343</v>
      </c>
      <c r="BS47" s="316"/>
      <c r="BT47" s="316"/>
      <c r="BU47" s="316"/>
      <c r="BV47" s="316"/>
      <c r="BW47" s="316"/>
      <c r="BX47" s="316"/>
      <c r="BY47" s="316"/>
      <c r="BZ47" s="316"/>
      <c r="CA47" s="316">
        <v>4.8858333333333333</v>
      </c>
      <c r="CB47" s="316">
        <v>8.4855</v>
      </c>
      <c r="CC47" s="316">
        <v>-3.5996666666666672</v>
      </c>
      <c r="CD47" s="316">
        <v>23.235351985875504</v>
      </c>
      <c r="CE47" s="316">
        <v>41.496851765651009</v>
      </c>
      <c r="CF47" s="316">
        <v>-18.261499779775509</v>
      </c>
      <c r="CG47" s="316">
        <v>123.03485616956779</v>
      </c>
      <c r="CH47" s="316">
        <v>211.03033808169249</v>
      </c>
      <c r="CI47" s="316">
        <v>-87.995481912124689</v>
      </c>
      <c r="CJ47" s="316">
        <v>0.29427385873883438</v>
      </c>
      <c r="CK47" s="320"/>
      <c r="CL47" s="316">
        <v>6.8</v>
      </c>
      <c r="CM47" s="316">
        <v>7.05</v>
      </c>
      <c r="CN47" s="316">
        <v>7.07</v>
      </c>
      <c r="CO47" s="316">
        <f t="shared" si="3"/>
        <v>6.9733333333333336</v>
      </c>
      <c r="CP47" s="315">
        <v>0.79300000000000004</v>
      </c>
      <c r="CQ47" s="316">
        <v>0.78300000000000003</v>
      </c>
      <c r="CR47" s="316">
        <v>0.85199999999999998</v>
      </c>
      <c r="CS47" s="316">
        <f t="shared" si="4"/>
        <v>0.80933333333333335</v>
      </c>
      <c r="CT47" s="316">
        <v>1.008</v>
      </c>
      <c r="CU47" s="316">
        <v>1.012</v>
      </c>
      <c r="CV47" s="316">
        <v>1.0640000000000001</v>
      </c>
      <c r="CW47" s="316">
        <f t="shared" si="5"/>
        <v>1.028</v>
      </c>
      <c r="CX47" s="317">
        <v>1.3888888888888889E-3</v>
      </c>
      <c r="CY47" s="318">
        <v>2.7777777777777779E-3</v>
      </c>
      <c r="CZ47" s="318">
        <v>7.6388888888888886E-3</v>
      </c>
      <c r="DA47" s="319" t="s">
        <v>443</v>
      </c>
      <c r="DB47" s="319" t="s">
        <v>444</v>
      </c>
      <c r="DC47" s="319" t="s">
        <v>445</v>
      </c>
      <c r="DD47" s="319" t="s">
        <v>446</v>
      </c>
      <c r="DE47" s="319" t="s">
        <v>447</v>
      </c>
      <c r="DF47" s="319" t="s">
        <v>448</v>
      </c>
      <c r="DG47" s="310"/>
      <c r="DH47" s="316"/>
      <c r="DI47" s="320">
        <v>0.80933333333333335</v>
      </c>
      <c r="DJ47" s="320">
        <v>1.028</v>
      </c>
    </row>
    <row r="48" spans="1:114" ht="15.75" customHeight="1">
      <c r="A48" s="76">
        <v>48</v>
      </c>
      <c r="B48" s="46" t="s">
        <v>449</v>
      </c>
      <c r="C48" s="135" t="s">
        <v>450</v>
      </c>
      <c r="D48" s="135">
        <v>2</v>
      </c>
      <c r="E48" s="149">
        <v>28702</v>
      </c>
      <c r="F48" s="44">
        <f t="shared" si="6"/>
        <v>41</v>
      </c>
      <c r="G48" s="78">
        <v>1</v>
      </c>
      <c r="H48" s="46">
        <v>37</v>
      </c>
      <c r="I48" s="79">
        <v>96</v>
      </c>
      <c r="J48" s="80">
        <v>0</v>
      </c>
      <c r="K48" s="80">
        <v>0</v>
      </c>
      <c r="L48" s="80">
        <v>0</v>
      </c>
      <c r="M48" s="80">
        <v>0</v>
      </c>
      <c r="N48" s="80">
        <v>1</v>
      </c>
      <c r="O48" s="80">
        <v>0</v>
      </c>
      <c r="P48" s="80">
        <v>0</v>
      </c>
      <c r="Q48" s="80">
        <v>0</v>
      </c>
      <c r="R48" s="80">
        <v>0</v>
      </c>
      <c r="S48" s="80">
        <v>0</v>
      </c>
      <c r="T48" s="80">
        <v>0</v>
      </c>
      <c r="U48" s="80">
        <v>0</v>
      </c>
      <c r="V48" s="80">
        <v>0</v>
      </c>
      <c r="W48" s="80">
        <v>0</v>
      </c>
      <c r="X48" s="80">
        <v>0</v>
      </c>
      <c r="Y48" s="80">
        <v>0</v>
      </c>
      <c r="Z48" s="80">
        <v>0</v>
      </c>
      <c r="AA48" s="80">
        <v>0</v>
      </c>
      <c r="AB48" s="80">
        <v>0</v>
      </c>
      <c r="AC48" s="81">
        <v>56</v>
      </c>
      <c r="AD48" s="82">
        <v>1.63</v>
      </c>
      <c r="AE48" s="83">
        <f t="shared" si="7"/>
        <v>21.077195227520797</v>
      </c>
      <c r="AF48" s="150">
        <v>44021</v>
      </c>
      <c r="AG48" s="58">
        <v>0</v>
      </c>
      <c r="AH48" s="58">
        <v>0</v>
      </c>
      <c r="AI48" s="58">
        <v>0</v>
      </c>
      <c r="AJ48" s="84">
        <v>0</v>
      </c>
      <c r="AK48" s="84">
        <v>0</v>
      </c>
      <c r="AL48" s="60">
        <v>44029</v>
      </c>
      <c r="AM48" s="58">
        <f t="shared" si="2"/>
        <v>8</v>
      </c>
      <c r="AN48" s="123">
        <v>1</v>
      </c>
      <c r="AO48" s="61"/>
      <c r="AP48" s="62"/>
      <c r="AQ48" s="63">
        <v>1</v>
      </c>
      <c r="AR48" s="64">
        <v>1</v>
      </c>
      <c r="AS48" s="63">
        <v>1</v>
      </c>
      <c r="AT48" s="63">
        <v>0</v>
      </c>
      <c r="AU48" s="63">
        <v>0</v>
      </c>
      <c r="AV48" s="63">
        <v>1</v>
      </c>
      <c r="AW48" s="63">
        <v>0</v>
      </c>
      <c r="AX48" s="64"/>
      <c r="AY48" s="66">
        <v>44021</v>
      </c>
      <c r="AZ48" s="129">
        <v>0.53</v>
      </c>
      <c r="BA48" s="129">
        <v>963</v>
      </c>
      <c r="BB48" s="129">
        <v>114.2</v>
      </c>
      <c r="BC48" s="139">
        <v>7.0000000000000001E-3</v>
      </c>
      <c r="BD48" s="98">
        <v>12.7</v>
      </c>
      <c r="BE48" s="98">
        <v>4.5999999999999996</v>
      </c>
      <c r="BF48" s="98">
        <v>84.8</v>
      </c>
      <c r="BG48" s="98">
        <v>12.4</v>
      </c>
      <c r="BH48" s="98">
        <v>294</v>
      </c>
      <c r="BI48" s="86"/>
      <c r="BJ48" s="64">
        <v>0</v>
      </c>
      <c r="BK48" s="64">
        <v>0</v>
      </c>
      <c r="BL48" s="64">
        <v>0</v>
      </c>
      <c r="BM48" s="64">
        <v>0</v>
      </c>
      <c r="BN48" s="70">
        <v>0</v>
      </c>
      <c r="BO48" s="64">
        <v>0</v>
      </c>
      <c r="BP48" s="71"/>
      <c r="BR48" s="321">
        <v>3.8604576271186448</v>
      </c>
      <c r="BS48" s="316">
        <v>4.173</v>
      </c>
      <c r="BT48" s="316">
        <v>0.31254237288135522</v>
      </c>
      <c r="BU48" s="316">
        <v>8.0959928347828942</v>
      </c>
      <c r="BV48" s="316">
        <v>59</v>
      </c>
      <c r="BW48" s="316">
        <v>91955</v>
      </c>
      <c r="BX48" s="316">
        <v>51177</v>
      </c>
      <c r="BY48" s="316">
        <v>1715.5416012558869</v>
      </c>
      <c r="BZ48" s="316">
        <v>1.5819592462987071E-4</v>
      </c>
      <c r="CA48" s="316">
        <v>13.288166666666664</v>
      </c>
      <c r="CB48" s="316">
        <v>21.257500000000004</v>
      </c>
      <c r="CC48" s="316">
        <v>-7.9693333333333332</v>
      </c>
      <c r="CD48" s="316">
        <v>93.182549120305765</v>
      </c>
      <c r="CE48" s="316">
        <v>149.15804673608949</v>
      </c>
      <c r="CF48" s="316">
        <v>-55.975497615783667</v>
      </c>
      <c r="CG48" s="316">
        <v>275.56306993911818</v>
      </c>
      <c r="CH48" s="316">
        <v>440.69202506958845</v>
      </c>
      <c r="CI48" s="316">
        <v>-165.12895513047022</v>
      </c>
      <c r="CJ48" s="316">
        <v>0.27257054563534611</v>
      </c>
      <c r="CK48" s="320">
        <v>19903.8</v>
      </c>
      <c r="CL48" s="316">
        <v>6.62</v>
      </c>
      <c r="CM48" s="316">
        <v>6.76</v>
      </c>
      <c r="CN48" s="316">
        <v>6.68</v>
      </c>
      <c r="CO48" s="316">
        <f t="shared" si="3"/>
        <v>6.6866666666666665</v>
      </c>
      <c r="CP48" s="315">
        <v>0.5</v>
      </c>
      <c r="CQ48" s="316">
        <v>0.51800000000000002</v>
      </c>
      <c r="CR48" s="316">
        <v>0.50600000000000001</v>
      </c>
      <c r="CS48" s="316">
        <f t="shared" si="4"/>
        <v>0.50800000000000001</v>
      </c>
      <c r="CT48" s="316">
        <v>0.624</v>
      </c>
      <c r="CU48" s="316">
        <v>0.63100000000000001</v>
      </c>
      <c r="CV48" s="316">
        <v>0.68100000000000005</v>
      </c>
      <c r="CW48" s="316">
        <f t="shared" si="5"/>
        <v>0.64533333333333331</v>
      </c>
      <c r="CX48" s="317">
        <v>2.0833333333333333E-3</v>
      </c>
      <c r="CY48" s="318">
        <v>4.8611111111111112E-3</v>
      </c>
      <c r="CZ48" s="318">
        <v>7.6388888888888886E-3</v>
      </c>
      <c r="DA48" s="319" t="s">
        <v>451</v>
      </c>
      <c r="DB48" s="319" t="s">
        <v>452</v>
      </c>
      <c r="DC48" s="319" t="s">
        <v>453</v>
      </c>
      <c r="DD48" s="319" t="s">
        <v>454</v>
      </c>
      <c r="DE48" s="319" t="s">
        <v>455</v>
      </c>
      <c r="DF48" s="319" t="s">
        <v>456</v>
      </c>
      <c r="DG48" s="310"/>
      <c r="DH48" s="316">
        <v>8.0959928347828942</v>
      </c>
      <c r="DI48" s="320">
        <v>0.50800000000000001</v>
      </c>
      <c r="DJ48" s="320">
        <v>0.64533333333333331</v>
      </c>
    </row>
    <row r="49" spans="1:114" ht="15.75" customHeight="1">
      <c r="A49" s="103">
        <v>49</v>
      </c>
      <c r="B49" s="104" t="s">
        <v>457</v>
      </c>
      <c r="C49" s="108" t="s">
        <v>458</v>
      </c>
      <c r="D49" s="108">
        <v>1</v>
      </c>
      <c r="E49" s="146">
        <v>21980</v>
      </c>
      <c r="F49" s="44">
        <f t="shared" si="6"/>
        <v>60</v>
      </c>
      <c r="G49" s="103">
        <v>1</v>
      </c>
      <c r="H49" s="104">
        <v>38.299999999999997</v>
      </c>
      <c r="I49" s="107">
        <v>94</v>
      </c>
      <c r="J49" s="108">
        <v>0</v>
      </c>
      <c r="K49" s="108">
        <v>0</v>
      </c>
      <c r="L49" s="108">
        <v>0</v>
      </c>
      <c r="M49" s="108">
        <v>0</v>
      </c>
      <c r="N49" s="108"/>
      <c r="O49" s="108"/>
      <c r="P49" s="108"/>
      <c r="Q49" s="108"/>
      <c r="R49" s="108"/>
      <c r="S49" s="108"/>
      <c r="T49" s="108"/>
      <c r="U49" s="108"/>
      <c r="V49" s="108">
        <v>0</v>
      </c>
      <c r="W49" s="108">
        <v>0</v>
      </c>
      <c r="X49" s="108">
        <v>0</v>
      </c>
      <c r="Y49" s="108">
        <v>0</v>
      </c>
      <c r="Z49" s="108">
        <v>0</v>
      </c>
      <c r="AA49" s="98">
        <v>1</v>
      </c>
      <c r="AB49" s="98">
        <v>1</v>
      </c>
      <c r="AC49" s="81"/>
      <c r="AD49" s="82"/>
      <c r="AE49" s="83" t="e">
        <f t="shared" si="7"/>
        <v>#DIV/0!</v>
      </c>
      <c r="AF49" s="147">
        <v>44023</v>
      </c>
      <c r="AG49" s="104">
        <v>0</v>
      </c>
      <c r="AH49" s="104">
        <v>0</v>
      </c>
      <c r="AI49" s="104">
        <v>0</v>
      </c>
      <c r="AJ49" s="108">
        <v>0</v>
      </c>
      <c r="AK49" s="108">
        <v>0</v>
      </c>
      <c r="AL49" s="110">
        <v>44030</v>
      </c>
      <c r="AM49" s="104">
        <f t="shared" si="2"/>
        <v>7</v>
      </c>
      <c r="AN49" s="126">
        <v>0</v>
      </c>
      <c r="AO49" s="108" t="s">
        <v>459</v>
      </c>
      <c r="AP49" s="116" t="s">
        <v>460</v>
      </c>
      <c r="AQ49" s="63">
        <v>1</v>
      </c>
      <c r="AR49" s="104">
        <v>1</v>
      </c>
      <c r="AS49" s="103">
        <v>1</v>
      </c>
      <c r="AT49" s="103">
        <v>1</v>
      </c>
      <c r="AU49" s="103">
        <v>1</v>
      </c>
      <c r="AV49" s="103">
        <v>0</v>
      </c>
      <c r="AW49" s="103">
        <v>0</v>
      </c>
      <c r="AX49" s="104"/>
      <c r="AY49" s="110">
        <v>44025</v>
      </c>
      <c r="AZ49" s="113">
        <v>1.02</v>
      </c>
      <c r="BA49" s="156">
        <v>10778</v>
      </c>
      <c r="BB49" s="113">
        <v>115.7</v>
      </c>
      <c r="BC49" s="148"/>
      <c r="BD49" s="108">
        <v>12.3</v>
      </c>
      <c r="BE49" s="108">
        <v>13.88</v>
      </c>
      <c r="BF49" s="108">
        <v>88.1</v>
      </c>
      <c r="BG49" s="108">
        <v>7.3</v>
      </c>
      <c r="BH49" s="98">
        <v>87</v>
      </c>
      <c r="BI49" s="107"/>
      <c r="BJ49" s="104">
        <v>0</v>
      </c>
      <c r="BK49" s="104">
        <v>0</v>
      </c>
      <c r="BL49" s="104">
        <v>0</v>
      </c>
      <c r="BM49" s="104">
        <v>0</v>
      </c>
      <c r="BN49" s="107">
        <v>0</v>
      </c>
      <c r="BO49" s="104">
        <v>1</v>
      </c>
      <c r="BP49" s="112" t="s">
        <v>131</v>
      </c>
      <c r="BR49" s="322">
        <v>5.4645849056603772</v>
      </c>
      <c r="BS49" s="323">
        <v>6.0049999999999999</v>
      </c>
      <c r="BT49" s="323">
        <v>0.54041509433962265</v>
      </c>
      <c r="BU49" s="323">
        <v>9.8894079544787541</v>
      </c>
      <c r="BV49" s="323">
        <v>155</v>
      </c>
      <c r="BW49" s="323">
        <v>24526</v>
      </c>
      <c r="BX49" s="323">
        <v>23364</v>
      </c>
      <c r="BY49" s="323">
        <v>652.15693236286165</v>
      </c>
      <c r="BZ49" s="323">
        <v>4.2327546458135399E-4</v>
      </c>
      <c r="CA49" s="323">
        <v>-0.25833333333333319</v>
      </c>
      <c r="CB49" s="323">
        <v>7.5908333333333369</v>
      </c>
      <c r="CC49" s="323">
        <v>-7.8491666666666653</v>
      </c>
      <c r="CD49" s="323">
        <v>-3.5089758678328677</v>
      </c>
      <c r="CE49" s="323">
        <v>106.4464191623844</v>
      </c>
      <c r="CF49" s="323">
        <v>-109.95539503021726</v>
      </c>
      <c r="CG49" s="323">
        <v>-3.8521046418106644</v>
      </c>
      <c r="CH49" s="323">
        <v>111.40783955872593</v>
      </c>
      <c r="CI49" s="323">
        <v>-115.25994420053662</v>
      </c>
      <c r="CJ49" s="323">
        <v>0.50849724777364458</v>
      </c>
      <c r="CK49" s="320">
        <v>11275.2</v>
      </c>
      <c r="CL49" s="323">
        <v>7.93</v>
      </c>
      <c r="CM49" s="323">
        <v>7.66</v>
      </c>
      <c r="CN49" s="323">
        <v>7.23</v>
      </c>
      <c r="CO49" s="316">
        <f t="shared" si="3"/>
        <v>7.6066666666666665</v>
      </c>
      <c r="CP49" s="324">
        <v>0.61699999999999999</v>
      </c>
      <c r="CQ49" s="323">
        <v>0.72199999999999998</v>
      </c>
      <c r="CR49" s="323">
        <v>0.63200000000000001</v>
      </c>
      <c r="CS49" s="316">
        <f t="shared" si="4"/>
        <v>0.65700000000000003</v>
      </c>
      <c r="CT49" s="323">
        <v>0.96199999999999997</v>
      </c>
      <c r="CU49" s="323">
        <v>0.91</v>
      </c>
      <c r="CV49" s="323">
        <v>0.9</v>
      </c>
      <c r="CW49" s="316">
        <f t="shared" si="5"/>
        <v>0.92399999999999993</v>
      </c>
      <c r="CX49" s="325">
        <v>1.3888888888888889E-3</v>
      </c>
      <c r="CY49" s="318">
        <v>1.2499999999999999E-2</v>
      </c>
      <c r="CZ49" s="318">
        <v>1.5277777777777777E-2</v>
      </c>
      <c r="DA49" s="319" t="s">
        <v>461</v>
      </c>
      <c r="DB49" s="319" t="s">
        <v>462</v>
      </c>
      <c r="DC49" s="319" t="s">
        <v>463</v>
      </c>
      <c r="DD49" s="319" t="s">
        <v>464</v>
      </c>
      <c r="DE49" s="319" t="s">
        <v>465</v>
      </c>
      <c r="DF49" s="319" t="s">
        <v>466</v>
      </c>
      <c r="DG49" s="326"/>
      <c r="DH49" s="323">
        <v>9.8894079544787541</v>
      </c>
      <c r="DI49" s="320">
        <v>0.65700000000000003</v>
      </c>
      <c r="DJ49" s="320">
        <v>0.92399999999999993</v>
      </c>
    </row>
    <row r="50" spans="1:114" ht="15.75" customHeight="1">
      <c r="A50" s="76">
        <v>50</v>
      </c>
      <c r="B50" s="46" t="s">
        <v>467</v>
      </c>
      <c r="C50" s="135" t="s">
        <v>468</v>
      </c>
      <c r="D50" s="135">
        <v>2</v>
      </c>
      <c r="E50" s="149">
        <v>29928</v>
      </c>
      <c r="F50" s="44">
        <f t="shared" si="6"/>
        <v>38</v>
      </c>
      <c r="G50" s="78">
        <v>1</v>
      </c>
      <c r="H50" s="46">
        <v>36.200000000000003</v>
      </c>
      <c r="I50" s="79">
        <v>94</v>
      </c>
      <c r="J50" s="80">
        <v>0</v>
      </c>
      <c r="K50" s="80">
        <v>0</v>
      </c>
      <c r="L50" s="80">
        <v>0</v>
      </c>
      <c r="M50" s="80">
        <v>0</v>
      </c>
      <c r="N50" s="80">
        <v>0</v>
      </c>
      <c r="O50" s="80">
        <v>0</v>
      </c>
      <c r="P50" s="80">
        <v>0</v>
      </c>
      <c r="Q50" s="80">
        <v>0</v>
      </c>
      <c r="R50" s="80">
        <v>0</v>
      </c>
      <c r="S50" s="80">
        <v>0</v>
      </c>
      <c r="T50" s="80">
        <v>0</v>
      </c>
      <c r="U50" s="80">
        <v>0</v>
      </c>
      <c r="V50" s="80">
        <v>0</v>
      </c>
      <c r="W50" s="80">
        <v>0</v>
      </c>
      <c r="X50" s="80">
        <v>0</v>
      </c>
      <c r="Y50" s="80">
        <v>1</v>
      </c>
      <c r="Z50" s="80">
        <v>0</v>
      </c>
      <c r="AA50" s="80">
        <v>0</v>
      </c>
      <c r="AB50" s="80">
        <v>0</v>
      </c>
      <c r="AC50" s="81"/>
      <c r="AD50" s="82"/>
      <c r="AE50" s="83" t="e">
        <f t="shared" si="7"/>
        <v>#DIV/0!</v>
      </c>
      <c r="AF50" s="150">
        <v>44024</v>
      </c>
      <c r="AG50" s="58">
        <v>0</v>
      </c>
      <c r="AH50" s="58">
        <v>0</v>
      </c>
      <c r="AI50" s="58">
        <v>0</v>
      </c>
      <c r="AJ50" s="84">
        <v>0</v>
      </c>
      <c r="AK50" s="84">
        <v>0</v>
      </c>
      <c r="AL50" s="60">
        <v>44033</v>
      </c>
      <c r="AM50" s="58">
        <f t="shared" si="2"/>
        <v>9</v>
      </c>
      <c r="AN50" s="123">
        <v>1</v>
      </c>
      <c r="AO50" s="61"/>
      <c r="AP50" s="62"/>
      <c r="AQ50" s="63">
        <v>1</v>
      </c>
      <c r="AR50" s="64">
        <v>1</v>
      </c>
      <c r="AS50" s="63">
        <v>1</v>
      </c>
      <c r="AT50" s="63">
        <v>1</v>
      </c>
      <c r="AU50" s="63">
        <v>1</v>
      </c>
      <c r="AV50" s="63">
        <v>1</v>
      </c>
      <c r="AW50" s="63">
        <v>0</v>
      </c>
      <c r="AX50" s="64"/>
      <c r="AY50" s="66">
        <v>44024</v>
      </c>
      <c r="AZ50" s="135">
        <v>0.65</v>
      </c>
      <c r="BA50" s="133">
        <v>856</v>
      </c>
      <c r="BB50" s="133">
        <v>87.4</v>
      </c>
      <c r="BC50" s="139">
        <v>4.0000000000000001E-3</v>
      </c>
      <c r="BD50" s="135">
        <v>14.3</v>
      </c>
      <c r="BE50" s="135">
        <v>7.3</v>
      </c>
      <c r="BF50" s="135">
        <v>83.5</v>
      </c>
      <c r="BG50" s="135">
        <v>11.1</v>
      </c>
      <c r="BH50" s="135">
        <v>170</v>
      </c>
      <c r="BI50" s="86"/>
      <c r="BJ50" s="64">
        <v>0</v>
      </c>
      <c r="BK50" s="64">
        <v>0</v>
      </c>
      <c r="BL50" s="64">
        <v>0</v>
      </c>
      <c r="BM50" s="64">
        <v>0</v>
      </c>
      <c r="BN50" s="70">
        <v>0</v>
      </c>
      <c r="BO50" s="64">
        <v>0</v>
      </c>
      <c r="BP50" s="71"/>
      <c r="BR50" s="321">
        <v>3.1499833333333327</v>
      </c>
      <c r="BS50" s="316">
        <v>3.488</v>
      </c>
      <c r="BT50" s="316">
        <v>0.3380166666666673</v>
      </c>
      <c r="BU50" s="316">
        <v>10.730744607114346</v>
      </c>
      <c r="BV50" s="316">
        <v>73</v>
      </c>
      <c r="BW50" s="316">
        <v>123724</v>
      </c>
      <c r="BX50" s="316">
        <v>78909</v>
      </c>
      <c r="BY50" s="316">
        <v>2462.04495093384</v>
      </c>
      <c r="BZ50" s="316">
        <v>1.3598885560727351E-4</v>
      </c>
      <c r="CA50" s="316">
        <v>11.440500000000005</v>
      </c>
      <c r="CB50" s="316">
        <v>13.919499999999996</v>
      </c>
      <c r="CC50" s="316">
        <v>-2.479000000000001</v>
      </c>
      <c r="CD50" s="316">
        <v>54.1758753377975</v>
      </c>
      <c r="CE50" s="316">
        <v>65.74075871079252</v>
      </c>
      <c r="CF50" s="316">
        <v>-11.564883372995002</v>
      </c>
      <c r="CG50" s="316">
        <v>289.11598054618906</v>
      </c>
      <c r="CH50" s="316">
        <v>352.83758400036044</v>
      </c>
      <c r="CI50" s="316">
        <v>-63.721603454171408</v>
      </c>
      <c r="CJ50" s="316">
        <v>0.15297130725541069</v>
      </c>
      <c r="CK50" s="320">
        <v>27578.799999999999</v>
      </c>
      <c r="CL50" s="316">
        <v>7.59</v>
      </c>
      <c r="CM50" s="316">
        <v>7.51</v>
      </c>
      <c r="CN50" s="316">
        <v>7.28</v>
      </c>
      <c r="CO50" s="316">
        <f t="shared" si="3"/>
        <v>7.46</v>
      </c>
      <c r="CP50" s="315">
        <v>0.51300000000000001</v>
      </c>
      <c r="CQ50" s="316">
        <v>0.58399999999999996</v>
      </c>
      <c r="CR50" s="316">
        <v>0.6</v>
      </c>
      <c r="CS50" s="316">
        <f t="shared" si="4"/>
        <v>0.56566666666666665</v>
      </c>
      <c r="CT50" s="316">
        <v>0.79600000000000004</v>
      </c>
      <c r="CU50" s="316">
        <v>0.80400000000000005</v>
      </c>
      <c r="CV50" s="316">
        <v>0.81200000000000006</v>
      </c>
      <c r="CW50" s="316">
        <f t="shared" si="5"/>
        <v>0.80399999999999994</v>
      </c>
      <c r="CX50" s="317">
        <v>6.9444444444444447E-4</v>
      </c>
      <c r="CY50" s="318">
        <v>6.2499999999999995E-3</v>
      </c>
      <c r="CZ50" s="318">
        <v>1.3888888888888889E-3</v>
      </c>
      <c r="DA50" s="319" t="s">
        <v>469</v>
      </c>
      <c r="DB50" s="319" t="s">
        <v>470</v>
      </c>
      <c r="DC50" s="319" t="s">
        <v>471</v>
      </c>
      <c r="DD50" s="319" t="s">
        <v>472</v>
      </c>
      <c r="DE50" s="319" t="s">
        <v>473</v>
      </c>
      <c r="DF50" s="319" t="s">
        <v>474</v>
      </c>
      <c r="DG50" s="310"/>
      <c r="DH50" s="316">
        <v>10.730744607114346</v>
      </c>
      <c r="DI50" s="320">
        <v>0.56566666666666665</v>
      </c>
      <c r="DJ50" s="320">
        <v>0.80399999999999994</v>
      </c>
    </row>
    <row r="51" spans="1:114" ht="15.75" customHeight="1">
      <c r="A51" s="76">
        <v>51</v>
      </c>
      <c r="B51" s="46" t="s">
        <v>475</v>
      </c>
      <c r="C51" s="135" t="s">
        <v>476</v>
      </c>
      <c r="D51" s="135">
        <v>1</v>
      </c>
      <c r="E51" s="149">
        <v>18957</v>
      </c>
      <c r="F51" s="44">
        <f t="shared" si="6"/>
        <v>68</v>
      </c>
      <c r="G51" s="78">
        <v>1</v>
      </c>
      <c r="H51" s="46">
        <v>35.4</v>
      </c>
      <c r="I51" s="79">
        <v>95</v>
      </c>
      <c r="J51" s="80">
        <v>0</v>
      </c>
      <c r="K51" s="80">
        <v>0</v>
      </c>
      <c r="L51" s="80">
        <v>0</v>
      </c>
      <c r="M51" s="98">
        <v>0</v>
      </c>
      <c r="N51" s="80">
        <v>0</v>
      </c>
      <c r="O51" s="80">
        <v>0</v>
      </c>
      <c r="P51" s="80">
        <v>0</v>
      </c>
      <c r="Q51" s="80">
        <v>0</v>
      </c>
      <c r="R51" s="80">
        <v>0</v>
      </c>
      <c r="S51" s="80">
        <v>0</v>
      </c>
      <c r="T51" s="80">
        <v>0</v>
      </c>
      <c r="U51" s="80">
        <v>0</v>
      </c>
      <c r="V51" s="80">
        <v>0</v>
      </c>
      <c r="W51" s="80">
        <v>0</v>
      </c>
      <c r="X51" s="80">
        <v>1</v>
      </c>
      <c r="Y51" s="80">
        <v>0</v>
      </c>
      <c r="Z51" s="80">
        <v>0</v>
      </c>
      <c r="AA51" s="80">
        <v>0</v>
      </c>
      <c r="AB51" s="80">
        <v>0</v>
      </c>
      <c r="AC51" s="81">
        <v>58</v>
      </c>
      <c r="AD51" s="82">
        <v>1.61</v>
      </c>
      <c r="AE51" s="83">
        <f t="shared" si="7"/>
        <v>22.375679950619187</v>
      </c>
      <c r="AF51" s="150">
        <v>44025</v>
      </c>
      <c r="AG51" s="58">
        <v>1</v>
      </c>
      <c r="AH51" s="58">
        <v>1</v>
      </c>
      <c r="AI51" s="58">
        <v>41</v>
      </c>
      <c r="AJ51" s="84">
        <v>1</v>
      </c>
      <c r="AK51" s="84">
        <v>1</v>
      </c>
      <c r="AL51" s="60">
        <v>44066</v>
      </c>
      <c r="AM51" s="58">
        <f t="shared" si="2"/>
        <v>41</v>
      </c>
      <c r="AN51" s="123">
        <v>1</v>
      </c>
      <c r="AO51" s="61"/>
      <c r="AP51" s="62"/>
      <c r="AQ51" s="63">
        <v>1</v>
      </c>
      <c r="AR51" s="64">
        <v>1</v>
      </c>
      <c r="AS51" s="63">
        <v>1</v>
      </c>
      <c r="AT51" s="63">
        <v>1</v>
      </c>
      <c r="AU51" s="63">
        <v>1</v>
      </c>
      <c r="AV51" s="63">
        <v>1</v>
      </c>
      <c r="AW51" s="63">
        <v>0</v>
      </c>
      <c r="AX51" s="64"/>
      <c r="AY51" s="66">
        <v>44025</v>
      </c>
      <c r="AZ51" s="129">
        <v>0.82</v>
      </c>
      <c r="BA51" s="142">
        <v>15154</v>
      </c>
      <c r="BB51" s="129">
        <v>155.80000000000001</v>
      </c>
      <c r="BC51" s="139">
        <v>1.9E-2</v>
      </c>
      <c r="BD51" s="135">
        <v>17</v>
      </c>
      <c r="BE51" s="135">
        <v>3.26</v>
      </c>
      <c r="BF51" s="135">
        <v>71.2</v>
      </c>
      <c r="BG51" s="135">
        <v>19.3</v>
      </c>
      <c r="BH51" s="135">
        <v>88</v>
      </c>
      <c r="BI51" s="86"/>
      <c r="BJ51" s="64">
        <v>0</v>
      </c>
      <c r="BK51" s="64">
        <v>0</v>
      </c>
      <c r="BL51" s="64">
        <v>0</v>
      </c>
      <c r="BM51" s="64">
        <v>0</v>
      </c>
      <c r="BN51" s="70">
        <v>0</v>
      </c>
      <c r="BO51" s="64">
        <v>0</v>
      </c>
      <c r="BP51" s="71"/>
      <c r="BR51" s="321">
        <v>4.8904545454545447</v>
      </c>
      <c r="BS51" s="316">
        <v>5.024</v>
      </c>
      <c r="BT51" s="316">
        <v>0.1335454545454553</v>
      </c>
      <c r="BU51" s="316">
        <v>2.7307370573473531</v>
      </c>
      <c r="BV51" s="316">
        <v>44</v>
      </c>
      <c r="BW51" s="316">
        <v>12885</v>
      </c>
      <c r="BX51" s="316">
        <v>3455</v>
      </c>
      <c r="BY51" s="316">
        <v>293.46325619163622</v>
      </c>
      <c r="BZ51" s="316">
        <v>7.9037252021631058E-4</v>
      </c>
      <c r="CA51" s="316">
        <v>0.92849999999999988</v>
      </c>
      <c r="CB51" s="316">
        <v>9.4263333333333321</v>
      </c>
      <c r="CC51" s="316">
        <v>-8.4978333333333342</v>
      </c>
      <c r="CD51" s="316">
        <v>12.125382297509541</v>
      </c>
      <c r="CE51" s="316">
        <v>107.87163034076889</v>
      </c>
      <c r="CF51" s="316">
        <v>-95.746248043259314</v>
      </c>
      <c r="CG51" s="316">
        <v>14.048148986183053</v>
      </c>
      <c r="CH51" s="316">
        <v>153.36371787604787</v>
      </c>
      <c r="CI51" s="316">
        <v>-139.31556888986486</v>
      </c>
      <c r="CJ51" s="316">
        <v>0.4760007803397806</v>
      </c>
      <c r="CK51" s="320">
        <v>1520.2</v>
      </c>
      <c r="CL51" s="316">
        <v>8.3800000000000008</v>
      </c>
      <c r="CM51" s="316">
        <v>8.1</v>
      </c>
      <c r="CN51" s="316">
        <v>8.25</v>
      </c>
      <c r="CO51" s="316">
        <f t="shared" si="3"/>
        <v>8.2433333333333341</v>
      </c>
      <c r="CP51" s="315">
        <v>0.61199999999999999</v>
      </c>
      <c r="CQ51" s="316">
        <v>0.61199999999999999</v>
      </c>
      <c r="CR51" s="316">
        <v>0.64400000000000002</v>
      </c>
      <c r="CS51" s="316">
        <f t="shared" si="4"/>
        <v>0.62266666666666659</v>
      </c>
      <c r="CT51" s="316">
        <v>0.73099999999999998</v>
      </c>
      <c r="CU51" s="316">
        <v>0.73899999999999999</v>
      </c>
      <c r="CV51" s="316">
        <v>0.73499999999999999</v>
      </c>
      <c r="CW51" s="316">
        <f t="shared" si="5"/>
        <v>0.73499999999999999</v>
      </c>
      <c r="CX51" s="317">
        <v>4.8611111111111112E-3</v>
      </c>
      <c r="CY51" s="318">
        <v>6.2499999999999995E-3</v>
      </c>
      <c r="CZ51" s="318">
        <v>9.7222222222222224E-3</v>
      </c>
      <c r="DA51" s="319" t="s">
        <v>477</v>
      </c>
      <c r="DB51" s="319" t="s">
        <v>478</v>
      </c>
      <c r="DC51" s="319" t="s">
        <v>479</v>
      </c>
      <c r="DD51" s="319" t="s">
        <v>480</v>
      </c>
      <c r="DE51" s="319" t="s">
        <v>481</v>
      </c>
      <c r="DF51" s="319" t="s">
        <v>482</v>
      </c>
      <c r="DG51" s="310"/>
      <c r="DH51" s="316">
        <v>2.7307370573473531</v>
      </c>
      <c r="DI51" s="320">
        <v>0.62266666666666659</v>
      </c>
      <c r="DJ51" s="320">
        <v>0.73499999999999999</v>
      </c>
    </row>
    <row r="52" spans="1:114" ht="15.75" customHeight="1">
      <c r="A52" s="76">
        <v>52</v>
      </c>
      <c r="B52" s="46" t="s">
        <v>483</v>
      </c>
      <c r="C52" s="135" t="s">
        <v>484</v>
      </c>
      <c r="D52" s="135">
        <v>2</v>
      </c>
      <c r="E52" s="149">
        <v>8558</v>
      </c>
      <c r="F52" s="44">
        <f t="shared" si="6"/>
        <v>97</v>
      </c>
      <c r="G52" s="78">
        <v>1</v>
      </c>
      <c r="H52" s="46">
        <v>36.6</v>
      </c>
      <c r="I52" s="79">
        <v>75</v>
      </c>
      <c r="J52" s="80">
        <v>0</v>
      </c>
      <c r="K52" s="80">
        <v>0</v>
      </c>
      <c r="L52" s="80">
        <v>0</v>
      </c>
      <c r="M52" s="80">
        <v>0</v>
      </c>
      <c r="N52" s="80"/>
      <c r="O52" s="80"/>
      <c r="P52" s="80"/>
      <c r="Q52" s="80"/>
      <c r="R52" s="80"/>
      <c r="S52" s="80"/>
      <c r="T52" s="80"/>
      <c r="U52" s="80"/>
      <c r="V52" s="80">
        <v>0</v>
      </c>
      <c r="W52" s="80">
        <v>0</v>
      </c>
      <c r="X52" s="80">
        <v>1</v>
      </c>
      <c r="Y52" s="80">
        <v>0</v>
      </c>
      <c r="Z52" s="80">
        <v>1</v>
      </c>
      <c r="AA52" s="80">
        <v>0</v>
      </c>
      <c r="AB52" s="80">
        <v>0</v>
      </c>
      <c r="AC52" s="81"/>
      <c r="AD52" s="82"/>
      <c r="AE52" s="83" t="e">
        <f t="shared" si="7"/>
        <v>#DIV/0!</v>
      </c>
      <c r="AF52" s="150">
        <v>44024</v>
      </c>
      <c r="AG52" s="58">
        <v>0</v>
      </c>
      <c r="AH52" s="58">
        <v>0</v>
      </c>
      <c r="AI52" s="58">
        <v>0</v>
      </c>
      <c r="AJ52" s="84">
        <v>1</v>
      </c>
      <c r="AK52" s="84">
        <v>1</v>
      </c>
      <c r="AL52" s="60">
        <v>44030</v>
      </c>
      <c r="AM52" s="58">
        <f t="shared" si="2"/>
        <v>6</v>
      </c>
      <c r="AN52" s="123">
        <v>1</v>
      </c>
      <c r="AO52" s="61"/>
      <c r="AP52" s="62" t="s">
        <v>202</v>
      </c>
      <c r="AQ52" s="63">
        <v>1</v>
      </c>
      <c r="AR52" s="64">
        <v>1</v>
      </c>
      <c r="AS52" s="63">
        <v>1</v>
      </c>
      <c r="AT52" s="63">
        <v>1</v>
      </c>
      <c r="AU52" s="63">
        <v>1</v>
      </c>
      <c r="AV52" s="63">
        <v>1</v>
      </c>
      <c r="AW52" s="63">
        <v>0</v>
      </c>
      <c r="AX52" s="64"/>
      <c r="AY52" s="66">
        <v>44024</v>
      </c>
      <c r="AZ52" s="133">
        <v>1.7</v>
      </c>
      <c r="BA52" s="142">
        <v>5107</v>
      </c>
      <c r="BB52" s="133">
        <v>39.1</v>
      </c>
      <c r="BC52" s="139">
        <v>6.4000000000000001E-2</v>
      </c>
      <c r="BD52" s="135">
        <v>9.6999999999999993</v>
      </c>
      <c r="BE52" s="135">
        <v>12.86</v>
      </c>
      <c r="BF52" s="135">
        <v>86.1</v>
      </c>
      <c r="BG52" s="135">
        <v>7</v>
      </c>
      <c r="BH52" s="98">
        <v>127</v>
      </c>
      <c r="BI52" s="86"/>
      <c r="BJ52" s="64">
        <v>0</v>
      </c>
      <c r="BK52" s="64">
        <v>0</v>
      </c>
      <c r="BL52" s="64">
        <v>0</v>
      </c>
      <c r="BM52" s="64">
        <v>0</v>
      </c>
      <c r="BN52" s="70">
        <v>0</v>
      </c>
      <c r="BO52" s="64">
        <v>1</v>
      </c>
      <c r="BP52" s="71" t="s">
        <v>131</v>
      </c>
      <c r="BR52" s="321">
        <v>4.1074642857142871</v>
      </c>
      <c r="BS52" s="316">
        <v>4.2830000000000004</v>
      </c>
      <c r="BT52" s="316">
        <v>0.17553571428571324</v>
      </c>
      <c r="BU52" s="316">
        <v>4.273578589501664</v>
      </c>
      <c r="BV52" s="316">
        <v>144</v>
      </c>
      <c r="BW52" s="316">
        <v>35530</v>
      </c>
      <c r="BX52" s="316">
        <v>28722</v>
      </c>
      <c r="BY52" s="316">
        <v>320.5566830965497</v>
      </c>
      <c r="BZ52" s="316">
        <v>1.4879112142266083E-4</v>
      </c>
      <c r="CA52" s="316">
        <v>11.340666666666667</v>
      </c>
      <c r="CB52" s="316">
        <v>13.316499999999998</v>
      </c>
      <c r="CC52" s="316">
        <v>-1.9758333333333329</v>
      </c>
      <c r="CD52" s="316">
        <v>88.861920534175297</v>
      </c>
      <c r="CE52" s="316">
        <v>104.47108161619313</v>
      </c>
      <c r="CF52" s="316">
        <v>-15.609161082017843</v>
      </c>
      <c r="CG52" s="316">
        <v>223.12447436586135</v>
      </c>
      <c r="CH52" s="316">
        <v>261.83812813713126</v>
      </c>
      <c r="CI52" s="316">
        <v>-38.713653771269882</v>
      </c>
      <c r="CJ52" s="316">
        <v>0.12880859839010569</v>
      </c>
      <c r="CK52" s="320">
        <v>138.6</v>
      </c>
      <c r="CL52" s="316">
        <v>7.72</v>
      </c>
      <c r="CM52" s="316">
        <v>8.0500000000000007</v>
      </c>
      <c r="CN52" s="316">
        <v>7.98</v>
      </c>
      <c r="CO52" s="316">
        <f t="shared" si="3"/>
        <v>7.916666666666667</v>
      </c>
      <c r="CP52" s="315">
        <v>1.0429999999999999</v>
      </c>
      <c r="CQ52" s="316">
        <v>1.0269999999999999</v>
      </c>
      <c r="CR52" s="316">
        <v>1.1739999999999999</v>
      </c>
      <c r="CS52" s="316">
        <f t="shared" si="4"/>
        <v>1.0813333333333333</v>
      </c>
      <c r="CT52" s="316">
        <v>1.333</v>
      </c>
      <c r="CU52" s="316">
        <v>1.196</v>
      </c>
      <c r="CV52" s="316">
        <v>1.355</v>
      </c>
      <c r="CW52" s="316">
        <f t="shared" si="5"/>
        <v>1.2946666666666666</v>
      </c>
      <c r="CX52" s="317">
        <v>2.7777777777777779E-3</v>
      </c>
      <c r="CY52" s="318">
        <v>1.1805555555555555E-2</v>
      </c>
      <c r="CZ52" s="318">
        <v>1.5277777777777777E-2</v>
      </c>
      <c r="DA52" s="319" t="s">
        <v>485</v>
      </c>
      <c r="DB52" s="319" t="s">
        <v>486</v>
      </c>
      <c r="DC52" s="319" t="s">
        <v>487</v>
      </c>
      <c r="DD52" s="319" t="s">
        <v>488</v>
      </c>
      <c r="DE52" s="319" t="s">
        <v>489</v>
      </c>
      <c r="DF52" s="319" t="s">
        <v>490</v>
      </c>
      <c r="DG52" s="310"/>
      <c r="DH52" s="316">
        <v>4.273578589501664</v>
      </c>
      <c r="DI52" s="320">
        <v>1.0813333333333333</v>
      </c>
      <c r="DJ52" s="320">
        <v>1.2946666666666666</v>
      </c>
    </row>
    <row r="53" spans="1:114" ht="15.75" customHeight="1">
      <c r="A53" s="76">
        <v>53</v>
      </c>
      <c r="B53" s="46" t="s">
        <v>491</v>
      </c>
      <c r="C53" s="135" t="s">
        <v>492</v>
      </c>
      <c r="D53" s="135">
        <v>1</v>
      </c>
      <c r="E53" s="149">
        <v>13564</v>
      </c>
      <c r="F53" s="44">
        <f t="shared" si="6"/>
        <v>83</v>
      </c>
      <c r="G53" s="78">
        <v>1</v>
      </c>
      <c r="H53" s="46">
        <v>36.9</v>
      </c>
      <c r="I53" s="79">
        <v>92</v>
      </c>
      <c r="J53" s="80">
        <v>1</v>
      </c>
      <c r="K53" s="80">
        <v>0</v>
      </c>
      <c r="L53" s="80">
        <v>0</v>
      </c>
      <c r="M53" s="80">
        <v>0</v>
      </c>
      <c r="N53" s="80">
        <v>0</v>
      </c>
      <c r="O53" s="80">
        <v>0</v>
      </c>
      <c r="P53" s="80">
        <v>0</v>
      </c>
      <c r="Q53" s="80">
        <v>0</v>
      </c>
      <c r="R53" s="80">
        <v>0</v>
      </c>
      <c r="S53" s="80">
        <v>0</v>
      </c>
      <c r="T53" s="80">
        <v>0</v>
      </c>
      <c r="U53" s="80">
        <v>0</v>
      </c>
      <c r="V53" s="80">
        <v>0</v>
      </c>
      <c r="W53" s="80">
        <v>0</v>
      </c>
      <c r="X53" s="80">
        <v>0</v>
      </c>
      <c r="Y53" s="80">
        <v>0</v>
      </c>
      <c r="Z53" s="80">
        <v>0</v>
      </c>
      <c r="AA53" s="80">
        <v>0</v>
      </c>
      <c r="AB53" s="80">
        <v>0</v>
      </c>
      <c r="AC53" s="81">
        <v>80</v>
      </c>
      <c r="AD53" s="82"/>
      <c r="AE53" s="83" t="e">
        <f t="shared" si="7"/>
        <v>#DIV/0!</v>
      </c>
      <c r="AF53" s="150">
        <v>44024</v>
      </c>
      <c r="AG53" s="58">
        <v>1</v>
      </c>
      <c r="AH53" s="58">
        <v>1</v>
      </c>
      <c r="AI53" s="58">
        <v>15</v>
      </c>
      <c r="AJ53" s="84">
        <v>1</v>
      </c>
      <c r="AK53" s="84">
        <v>1</v>
      </c>
      <c r="AL53" s="60">
        <v>44039</v>
      </c>
      <c r="AM53" s="58">
        <f t="shared" si="2"/>
        <v>15</v>
      </c>
      <c r="AN53" s="123">
        <v>1</v>
      </c>
      <c r="AO53" s="61"/>
      <c r="AP53" s="62" t="s">
        <v>493</v>
      </c>
      <c r="AQ53" s="63">
        <v>1</v>
      </c>
      <c r="AR53" s="64">
        <v>1</v>
      </c>
      <c r="AS53" s="63">
        <v>1</v>
      </c>
      <c r="AT53" s="63">
        <v>1</v>
      </c>
      <c r="AU53" s="63">
        <v>1</v>
      </c>
      <c r="AV53" s="63">
        <v>1</v>
      </c>
      <c r="AW53" s="63">
        <v>0</v>
      </c>
      <c r="AX53" s="64"/>
      <c r="AY53" s="66">
        <v>44024</v>
      </c>
      <c r="AZ53" s="135">
        <v>1.21</v>
      </c>
      <c r="BA53" s="133">
        <v>1808</v>
      </c>
      <c r="BB53" s="133">
        <v>114.5</v>
      </c>
      <c r="BC53" s="139">
        <v>2.1000000000000001E-2</v>
      </c>
      <c r="BD53" s="135">
        <v>16</v>
      </c>
      <c r="BE53" s="135">
        <v>4.12</v>
      </c>
      <c r="BF53" s="135">
        <v>77.400000000000006</v>
      </c>
      <c r="BG53" s="135">
        <v>16.3</v>
      </c>
      <c r="BH53" s="135">
        <v>219</v>
      </c>
      <c r="BI53" s="86"/>
      <c r="BJ53" s="64">
        <v>0</v>
      </c>
      <c r="BK53" s="64">
        <v>0</v>
      </c>
      <c r="BL53" s="64">
        <v>0</v>
      </c>
      <c r="BM53" s="64">
        <v>0</v>
      </c>
      <c r="BN53" s="70">
        <v>0</v>
      </c>
      <c r="BO53" s="64">
        <v>1</v>
      </c>
      <c r="BP53" s="71" t="s">
        <v>131</v>
      </c>
      <c r="BR53" s="321">
        <v>4.8388333333333318</v>
      </c>
      <c r="BS53" s="316">
        <v>4.9729999999999999</v>
      </c>
      <c r="BT53" s="316">
        <v>0.1341666666666681</v>
      </c>
      <c r="BU53" s="316">
        <v>2.7727069197120824</v>
      </c>
      <c r="BV53" s="316">
        <v>67</v>
      </c>
      <c r="BW53" s="316">
        <v>19769</v>
      </c>
      <c r="BX53" s="316">
        <v>11033</v>
      </c>
      <c r="BY53" s="316">
        <v>510.52081154570186</v>
      </c>
      <c r="BZ53" s="316">
        <v>2.5131033442509583E-4</v>
      </c>
      <c r="CA53" s="316">
        <v>-6.3136666666666663</v>
      </c>
      <c r="CB53" s="316">
        <v>7.0145000000000008</v>
      </c>
      <c r="CC53" s="316">
        <v>-13.32816666666667</v>
      </c>
      <c r="CD53" s="316">
        <v>-69.369576812314989</v>
      </c>
      <c r="CE53" s="316">
        <v>77.614044576996008</v>
      </c>
      <c r="CF53" s="316">
        <v>-146.98362138931094</v>
      </c>
      <c r="CG53" s="316">
        <v>-104.63730651556689</v>
      </c>
      <c r="CH53" s="316">
        <v>115.82186224023329</v>
      </c>
      <c r="CI53" s="316">
        <v>-220.45916875580022</v>
      </c>
      <c r="CJ53" s="316">
        <v>0.65558015003944892</v>
      </c>
      <c r="CK53" s="320">
        <v>8896.1</v>
      </c>
      <c r="CL53" s="316">
        <v>7.26</v>
      </c>
      <c r="CM53" s="316">
        <v>7.29</v>
      </c>
      <c r="CN53" s="316">
        <v>7.31</v>
      </c>
      <c r="CO53" s="316">
        <f t="shared" si="3"/>
        <v>7.2866666666666662</v>
      </c>
      <c r="CP53" s="315">
        <v>0.71199999999999997</v>
      </c>
      <c r="CQ53" s="316">
        <v>0.73299999999999998</v>
      </c>
      <c r="CR53" s="316">
        <v>0.75900000000000001</v>
      </c>
      <c r="CS53" s="316">
        <f t="shared" si="4"/>
        <v>0.73466666666666658</v>
      </c>
      <c r="CT53" s="316">
        <v>0.85</v>
      </c>
      <c r="CU53" s="316">
        <v>0.90300000000000002</v>
      </c>
      <c r="CV53" s="316">
        <v>0.84599999999999997</v>
      </c>
      <c r="CW53" s="316">
        <f t="shared" si="5"/>
        <v>0.8663333333333334</v>
      </c>
      <c r="CX53" s="317">
        <v>5.5555555555555558E-3</v>
      </c>
      <c r="CY53" s="318">
        <v>6.9444444444444441E-3</v>
      </c>
      <c r="CZ53" s="318">
        <v>6.9444444444444447E-4</v>
      </c>
      <c r="DA53" s="319" t="s">
        <v>494</v>
      </c>
      <c r="DB53" s="319" t="s">
        <v>495</v>
      </c>
      <c r="DC53" s="319" t="s">
        <v>496</v>
      </c>
      <c r="DD53" s="319" t="s">
        <v>497</v>
      </c>
      <c r="DE53" s="319" t="s">
        <v>498</v>
      </c>
      <c r="DF53" s="319" t="s">
        <v>499</v>
      </c>
      <c r="DG53" s="310"/>
      <c r="DH53" s="316">
        <v>2.7727069197120824</v>
      </c>
      <c r="DI53" s="320">
        <v>0.73466666666666658</v>
      </c>
      <c r="DJ53" s="320">
        <v>0.8663333333333334</v>
      </c>
    </row>
    <row r="54" spans="1:114" ht="15.75" customHeight="1">
      <c r="A54" s="94">
        <v>54</v>
      </c>
      <c r="B54" s="51" t="s">
        <v>500</v>
      </c>
      <c r="C54" s="98" t="s">
        <v>501</v>
      </c>
      <c r="D54" s="98">
        <v>2</v>
      </c>
      <c r="E54" s="151">
        <v>30540</v>
      </c>
      <c r="F54" s="44">
        <f t="shared" si="6"/>
        <v>36</v>
      </c>
      <c r="G54" s="94">
        <v>1</v>
      </c>
      <c r="H54" s="51">
        <v>36.4</v>
      </c>
      <c r="I54" s="97">
        <v>95</v>
      </c>
      <c r="J54" s="98">
        <v>0</v>
      </c>
      <c r="K54" s="98">
        <v>1</v>
      </c>
      <c r="L54" s="98">
        <v>0</v>
      </c>
      <c r="M54" s="98">
        <v>0</v>
      </c>
      <c r="N54" s="98"/>
      <c r="O54" s="98"/>
      <c r="P54" s="98"/>
      <c r="Q54" s="98"/>
      <c r="R54" s="98"/>
      <c r="S54" s="98"/>
      <c r="T54" s="98"/>
      <c r="U54" s="98"/>
      <c r="V54" s="98">
        <v>0</v>
      </c>
      <c r="W54" s="98">
        <v>0</v>
      </c>
      <c r="X54" s="98">
        <v>1</v>
      </c>
      <c r="Y54" s="98">
        <v>0</v>
      </c>
      <c r="Z54" s="98">
        <v>1</v>
      </c>
      <c r="AA54" s="98">
        <v>0</v>
      </c>
      <c r="AB54" s="98">
        <v>0</v>
      </c>
      <c r="AC54" s="81">
        <v>59</v>
      </c>
      <c r="AD54" s="82">
        <v>1.65</v>
      </c>
      <c r="AE54" s="83">
        <f t="shared" si="7"/>
        <v>21.6712580348944</v>
      </c>
      <c r="AF54" s="152">
        <v>44029</v>
      </c>
      <c r="AG54" s="51">
        <v>0</v>
      </c>
      <c r="AH54" s="51">
        <v>0</v>
      </c>
      <c r="AI54" s="51">
        <v>0</v>
      </c>
      <c r="AJ54" s="98">
        <v>0</v>
      </c>
      <c r="AK54" s="98">
        <v>0</v>
      </c>
      <c r="AL54" s="66">
        <v>44035</v>
      </c>
      <c r="AM54" s="51">
        <f t="shared" si="2"/>
        <v>6</v>
      </c>
      <c r="AN54" s="153">
        <v>1</v>
      </c>
      <c r="AO54" s="98"/>
      <c r="AP54" s="100" t="s">
        <v>502</v>
      </c>
      <c r="AQ54" s="94">
        <v>0</v>
      </c>
      <c r="AR54" s="51">
        <v>1</v>
      </c>
      <c r="AS54" s="94">
        <v>1</v>
      </c>
      <c r="AT54" s="94">
        <v>0</v>
      </c>
      <c r="AU54" s="94">
        <v>0</v>
      </c>
      <c r="AV54" s="94">
        <v>0</v>
      </c>
      <c r="AW54" s="94">
        <v>0</v>
      </c>
      <c r="AX54" s="51"/>
      <c r="AY54" s="66">
        <v>44030</v>
      </c>
      <c r="AZ54" s="129">
        <v>0.33</v>
      </c>
      <c r="BA54" s="129">
        <v>1031</v>
      </c>
      <c r="BB54" s="129">
        <v>8.5</v>
      </c>
      <c r="BC54" s="128">
        <v>2.3E-2</v>
      </c>
      <c r="BD54" s="98">
        <v>11.2</v>
      </c>
      <c r="BE54" s="98">
        <v>14.67</v>
      </c>
      <c r="BF54" s="98">
        <v>65.900000000000006</v>
      </c>
      <c r="BG54" s="98">
        <v>21</v>
      </c>
      <c r="BH54" s="98">
        <v>302</v>
      </c>
      <c r="BI54" s="97"/>
      <c r="BJ54" s="51">
        <v>0</v>
      </c>
      <c r="BK54" s="51">
        <v>0</v>
      </c>
      <c r="BL54" s="51">
        <v>0</v>
      </c>
      <c r="BM54" s="51">
        <v>0</v>
      </c>
      <c r="BN54" s="97">
        <v>0</v>
      </c>
      <c r="BO54" s="51">
        <v>0</v>
      </c>
      <c r="BP54" s="101" t="s">
        <v>131</v>
      </c>
      <c r="BR54" s="321">
        <v>3.9116071428571439</v>
      </c>
      <c r="BS54" s="316">
        <v>4.3239999999999998</v>
      </c>
      <c r="BT54" s="316">
        <v>0.4123928571428559</v>
      </c>
      <c r="BU54" s="316">
        <v>10.542798447842923</v>
      </c>
      <c r="BV54" s="316">
        <v>102</v>
      </c>
      <c r="BW54" s="316">
        <v>59453</v>
      </c>
      <c r="BX54" s="316">
        <v>50181</v>
      </c>
      <c r="BY54" s="316">
        <v>1550.889863296363</v>
      </c>
      <c r="BZ54" s="316">
        <v>2.1009542352370267E-4</v>
      </c>
      <c r="CA54" s="316">
        <v>-5.4348333333333336</v>
      </c>
      <c r="CB54" s="316">
        <v>21.686666666666664</v>
      </c>
      <c r="CC54" s="316">
        <v>-27.121499999999962</v>
      </c>
      <c r="CD54" s="316">
        <v>-39.580433591256551</v>
      </c>
      <c r="CE54" s="316">
        <v>155.875120190795</v>
      </c>
      <c r="CF54" s="316">
        <v>-195.45555378205154</v>
      </c>
      <c r="CG54" s="316">
        <v>-110.65489041376698</v>
      </c>
      <c r="CH54" s="316">
        <v>444.43276271704303</v>
      </c>
      <c r="CI54" s="316">
        <v>-555.08765313080994</v>
      </c>
      <c r="CJ54" s="316">
        <v>0.55535399210425473</v>
      </c>
      <c r="CK54" s="320">
        <v>31622.7</v>
      </c>
      <c r="CL54" s="316">
        <v>7.07</v>
      </c>
      <c r="CM54" s="316">
        <v>7.13</v>
      </c>
      <c r="CN54" s="316">
        <v>7.15</v>
      </c>
      <c r="CO54" s="316">
        <f t="shared" si="3"/>
        <v>7.1166666666666671</v>
      </c>
      <c r="CP54" s="315">
        <v>0.59299999999999997</v>
      </c>
      <c r="CQ54" s="316">
        <v>0.52900000000000003</v>
      </c>
      <c r="CR54" s="316">
        <v>0.53800000000000003</v>
      </c>
      <c r="CS54" s="316">
        <f t="shared" si="4"/>
        <v>0.55333333333333334</v>
      </c>
      <c r="CT54" s="316">
        <v>0.68200000000000005</v>
      </c>
      <c r="CU54" s="316">
        <v>0.67500000000000004</v>
      </c>
      <c r="CV54" s="316">
        <v>0.67300000000000004</v>
      </c>
      <c r="CW54" s="316">
        <f t="shared" si="5"/>
        <v>0.67666666666666675</v>
      </c>
      <c r="CX54" s="317">
        <v>6.9444444444444447E-4</v>
      </c>
      <c r="CY54" s="318">
        <v>2.7777777777777779E-3</v>
      </c>
      <c r="CZ54" s="318">
        <v>5.5555555555555558E-3</v>
      </c>
      <c r="DA54" s="319" t="s">
        <v>503</v>
      </c>
      <c r="DB54" s="319" t="s">
        <v>504</v>
      </c>
      <c r="DC54" s="319" t="s">
        <v>505</v>
      </c>
      <c r="DD54" s="319" t="s">
        <v>486</v>
      </c>
      <c r="DE54" s="319" t="s">
        <v>506</v>
      </c>
      <c r="DF54" s="319" t="s">
        <v>507</v>
      </c>
      <c r="DG54" s="310"/>
      <c r="DH54" s="316">
        <v>10.542798447842923</v>
      </c>
      <c r="DI54" s="320">
        <v>0.55333333333333334</v>
      </c>
      <c r="DJ54" s="320">
        <v>0.67666666666666675</v>
      </c>
    </row>
    <row r="55" spans="1:114" ht="15.75" customHeight="1">
      <c r="A55" s="76">
        <v>55</v>
      </c>
      <c r="B55" s="64" t="s">
        <v>508</v>
      </c>
      <c r="C55" s="135" t="s">
        <v>509</v>
      </c>
      <c r="D55" s="135">
        <v>1</v>
      </c>
      <c r="E55" s="149">
        <v>19291</v>
      </c>
      <c r="F55" s="44">
        <f t="shared" si="6"/>
        <v>67</v>
      </c>
      <c r="G55" s="78">
        <v>1</v>
      </c>
      <c r="H55" s="46">
        <v>35.799999999999997</v>
      </c>
      <c r="I55" s="79">
        <v>96</v>
      </c>
      <c r="J55" s="80">
        <v>0</v>
      </c>
      <c r="K55" s="80">
        <v>0</v>
      </c>
      <c r="L55" s="80">
        <v>0</v>
      </c>
      <c r="M55" s="80">
        <v>0</v>
      </c>
      <c r="N55" s="80">
        <v>0</v>
      </c>
      <c r="O55" s="80">
        <v>0</v>
      </c>
      <c r="P55" s="80">
        <v>0</v>
      </c>
      <c r="Q55" s="80">
        <v>0</v>
      </c>
      <c r="R55" s="80">
        <v>0</v>
      </c>
      <c r="S55" s="80">
        <v>0</v>
      </c>
      <c r="T55" s="80">
        <v>0</v>
      </c>
      <c r="U55" s="80">
        <v>0</v>
      </c>
      <c r="V55" s="80">
        <v>0</v>
      </c>
      <c r="W55" s="80">
        <v>0</v>
      </c>
      <c r="X55" s="80">
        <v>1</v>
      </c>
      <c r="Y55" s="80">
        <v>0</v>
      </c>
      <c r="Z55" s="80">
        <v>1</v>
      </c>
      <c r="AA55" s="80">
        <v>0</v>
      </c>
      <c r="AB55" s="80">
        <v>0</v>
      </c>
      <c r="AC55" s="81">
        <v>60</v>
      </c>
      <c r="AD55" s="82">
        <v>1.64</v>
      </c>
      <c r="AE55" s="83">
        <f t="shared" si="7"/>
        <v>22.308149910767405</v>
      </c>
      <c r="AF55" s="150">
        <v>44028</v>
      </c>
      <c r="AG55" s="58">
        <v>1</v>
      </c>
      <c r="AH55" s="58">
        <v>1</v>
      </c>
      <c r="AI55" s="58">
        <v>35</v>
      </c>
      <c r="AJ55" s="84">
        <v>1</v>
      </c>
      <c r="AK55" s="84">
        <v>1</v>
      </c>
      <c r="AL55" s="60">
        <v>44068</v>
      </c>
      <c r="AM55" s="58">
        <f t="shared" si="2"/>
        <v>40</v>
      </c>
      <c r="AN55" s="123">
        <v>1</v>
      </c>
      <c r="AO55" s="61"/>
      <c r="AP55" s="62"/>
      <c r="AQ55" s="63">
        <v>1</v>
      </c>
      <c r="AR55" s="64">
        <v>1</v>
      </c>
      <c r="AS55" s="63">
        <v>1</v>
      </c>
      <c r="AT55" s="63">
        <v>1</v>
      </c>
      <c r="AU55" s="63">
        <v>1</v>
      </c>
      <c r="AV55" s="63">
        <v>1</v>
      </c>
      <c r="AW55" s="63">
        <v>0</v>
      </c>
      <c r="AX55" s="64"/>
      <c r="AY55" s="66">
        <v>44028</v>
      </c>
      <c r="AZ55" s="133">
        <v>0.82</v>
      </c>
      <c r="BA55" s="133">
        <v>3424</v>
      </c>
      <c r="BB55" s="133">
        <v>314.89999999999998</v>
      </c>
      <c r="BC55" s="139">
        <v>8.9999999999999993E-3</v>
      </c>
      <c r="BD55" s="98">
        <v>13.5</v>
      </c>
      <c r="BE55" s="98">
        <v>7.31</v>
      </c>
      <c r="BF55" s="98">
        <v>85.8</v>
      </c>
      <c r="BG55" s="98">
        <v>7</v>
      </c>
      <c r="BH55" s="135">
        <v>266</v>
      </c>
      <c r="BI55" s="86"/>
      <c r="BJ55" s="64">
        <v>0</v>
      </c>
      <c r="BK55" s="64">
        <v>0</v>
      </c>
      <c r="BL55" s="64">
        <v>0</v>
      </c>
      <c r="BM55" s="64">
        <v>0</v>
      </c>
      <c r="BN55" s="70">
        <v>0</v>
      </c>
      <c r="BO55" s="64">
        <v>0</v>
      </c>
      <c r="BP55" s="71"/>
      <c r="BR55" s="321">
        <v>5.2317000000000018</v>
      </c>
      <c r="BS55" s="316">
        <v>5.4690000000000003</v>
      </c>
      <c r="BT55" s="316">
        <v>0.23729999999999851</v>
      </c>
      <c r="BU55" s="316">
        <v>4.53581053959513</v>
      </c>
      <c r="BV55" s="316">
        <v>160</v>
      </c>
      <c r="BW55" s="316">
        <v>25718</v>
      </c>
      <c r="BX55" s="316">
        <v>24977</v>
      </c>
      <c r="BY55" s="316">
        <v>677.41688956820769</v>
      </c>
      <c r="BZ55" s="316">
        <v>1.8159949311747327E-4</v>
      </c>
      <c r="CA55" s="316">
        <v>4.1961666666666657</v>
      </c>
      <c r="CB55" s="316">
        <v>16.936499999999999</v>
      </c>
      <c r="CC55" s="316">
        <v>-12.740333333333332</v>
      </c>
      <c r="CD55" s="316">
        <v>54.005008442557973</v>
      </c>
      <c r="CE55" s="316">
        <v>218.38592742992961</v>
      </c>
      <c r="CF55" s="316">
        <v>-164.38091898737156</v>
      </c>
      <c r="CG55" s="316">
        <v>64.238442977716261</v>
      </c>
      <c r="CH55" s="316">
        <v>259.05169822904259</v>
      </c>
      <c r="CI55" s="316">
        <v>-194.81325525132627</v>
      </c>
      <c r="CJ55" s="316">
        <v>0.42923176543472108</v>
      </c>
      <c r="CK55" s="320">
        <v>6297.5</v>
      </c>
      <c r="CL55" s="316">
        <v>8.01</v>
      </c>
      <c r="CM55" s="316">
        <v>8.0399999999999991</v>
      </c>
      <c r="CN55" s="316">
        <v>8.01</v>
      </c>
      <c r="CO55" s="316">
        <f t="shared" si="3"/>
        <v>8.0199999999999978</v>
      </c>
      <c r="CP55" s="315">
        <v>0.96399999999999997</v>
      </c>
      <c r="CQ55" s="316">
        <v>0.876</v>
      </c>
      <c r="CR55" s="316">
        <v>0.95699999999999996</v>
      </c>
      <c r="CS55" s="316">
        <f t="shared" si="4"/>
        <v>0.93233333333333324</v>
      </c>
      <c r="CT55" s="316">
        <v>1.0740000000000001</v>
      </c>
      <c r="CU55" s="316">
        <v>1.0249999999999999</v>
      </c>
      <c r="CV55" s="316">
        <v>1.016</v>
      </c>
      <c r="CW55" s="316">
        <f t="shared" si="5"/>
        <v>1.0383333333333333</v>
      </c>
      <c r="CX55" s="317">
        <v>3.472222222222222E-3</v>
      </c>
      <c r="CY55" s="318">
        <v>6.2499999999999995E-3</v>
      </c>
      <c r="CZ55" s="318">
        <v>1.2499999999999999E-2</v>
      </c>
      <c r="DA55" s="319" t="s">
        <v>510</v>
      </c>
      <c r="DB55" s="319" t="s">
        <v>511</v>
      </c>
      <c r="DC55" s="319" t="s">
        <v>512</v>
      </c>
      <c r="DD55" s="319" t="s">
        <v>513</v>
      </c>
      <c r="DE55" s="319" t="s">
        <v>514</v>
      </c>
      <c r="DF55" s="319" t="s">
        <v>515</v>
      </c>
      <c r="DG55" s="310"/>
      <c r="DH55" s="316">
        <v>4.53581053959513</v>
      </c>
      <c r="DI55" s="320">
        <v>0.93233333333333324</v>
      </c>
      <c r="DJ55" s="320">
        <v>1.0383333333333333</v>
      </c>
    </row>
    <row r="56" spans="1:114" ht="15.75" customHeight="1">
      <c r="A56" s="76">
        <v>56</v>
      </c>
      <c r="B56" s="46" t="s">
        <v>516</v>
      </c>
      <c r="C56" s="135">
        <v>14042980</v>
      </c>
      <c r="D56" s="135">
        <v>1</v>
      </c>
      <c r="E56" s="149">
        <v>24429</v>
      </c>
      <c r="F56" s="44">
        <f t="shared" si="6"/>
        <v>53</v>
      </c>
      <c r="G56" s="78">
        <v>2</v>
      </c>
      <c r="H56" s="46">
        <v>36.1</v>
      </c>
      <c r="I56" s="79">
        <v>91</v>
      </c>
      <c r="J56" s="80">
        <v>0</v>
      </c>
      <c r="K56" s="80">
        <v>1</v>
      </c>
      <c r="L56" s="80">
        <v>0</v>
      </c>
      <c r="M56" s="80">
        <v>1</v>
      </c>
      <c r="N56" s="80">
        <v>0</v>
      </c>
      <c r="O56" s="80">
        <v>0</v>
      </c>
      <c r="P56" s="80">
        <v>1</v>
      </c>
      <c r="Q56" s="80">
        <v>0</v>
      </c>
      <c r="R56" s="80">
        <v>0</v>
      </c>
      <c r="S56" s="80">
        <v>0</v>
      </c>
      <c r="T56" s="80">
        <v>0</v>
      </c>
      <c r="U56" s="80">
        <v>0</v>
      </c>
      <c r="V56" s="80">
        <v>0</v>
      </c>
      <c r="W56" s="80">
        <v>0</v>
      </c>
      <c r="X56" s="80">
        <v>1</v>
      </c>
      <c r="Y56" s="80">
        <v>0</v>
      </c>
      <c r="Z56" s="80">
        <v>1</v>
      </c>
      <c r="AA56" s="80">
        <v>0</v>
      </c>
      <c r="AB56" s="80">
        <v>0</v>
      </c>
      <c r="AC56" s="81">
        <v>74</v>
      </c>
      <c r="AD56" s="82">
        <v>1.67</v>
      </c>
      <c r="AE56" s="83">
        <f t="shared" si="7"/>
        <v>26.533758829646096</v>
      </c>
      <c r="AF56" s="150">
        <v>44029</v>
      </c>
      <c r="AG56" s="58">
        <v>1</v>
      </c>
      <c r="AH56" s="58">
        <v>0</v>
      </c>
      <c r="AI56" s="58">
        <v>5</v>
      </c>
      <c r="AJ56" s="84">
        <v>0</v>
      </c>
      <c r="AK56" s="84">
        <v>1</v>
      </c>
      <c r="AL56" s="60">
        <v>44037</v>
      </c>
      <c r="AM56" s="58">
        <f t="shared" si="2"/>
        <v>8</v>
      </c>
      <c r="AN56" s="123">
        <v>1</v>
      </c>
      <c r="AO56" s="61"/>
      <c r="AP56" s="62" t="s">
        <v>517</v>
      </c>
      <c r="AQ56" s="63">
        <v>1</v>
      </c>
      <c r="AR56" s="64">
        <v>1</v>
      </c>
      <c r="AS56" s="63">
        <v>1</v>
      </c>
      <c r="AT56" s="63">
        <v>1</v>
      </c>
      <c r="AU56" s="63">
        <v>1</v>
      </c>
      <c r="AV56" s="63">
        <v>1</v>
      </c>
      <c r="AW56" s="63">
        <v>0</v>
      </c>
      <c r="AX56" s="64"/>
      <c r="AY56" s="66">
        <v>44029</v>
      </c>
      <c r="AZ56" s="133">
        <v>1.45</v>
      </c>
      <c r="BA56" s="133">
        <v>1298</v>
      </c>
      <c r="BB56" s="133">
        <v>69</v>
      </c>
      <c r="BC56" s="139">
        <v>1.2999999999999999E-2</v>
      </c>
      <c r="BD56" s="135">
        <v>13.8</v>
      </c>
      <c r="BE56" s="135">
        <v>3.05</v>
      </c>
      <c r="BF56" s="135">
        <v>64.599999999999994</v>
      </c>
      <c r="BG56" s="135">
        <v>20.7</v>
      </c>
      <c r="BH56" s="135">
        <v>130</v>
      </c>
      <c r="BI56" s="86"/>
      <c r="BJ56" s="90">
        <v>1</v>
      </c>
      <c r="BK56" s="90">
        <v>1</v>
      </c>
      <c r="BL56" s="90">
        <v>1</v>
      </c>
      <c r="BM56" s="90">
        <v>0</v>
      </c>
      <c r="BN56" s="91">
        <v>0</v>
      </c>
      <c r="BO56" s="90">
        <v>0</v>
      </c>
      <c r="BP56" s="92" t="s">
        <v>161</v>
      </c>
      <c r="BR56" s="321"/>
      <c r="BS56" s="316"/>
      <c r="BT56" s="316"/>
      <c r="BU56" s="316"/>
      <c r="BV56" s="316"/>
      <c r="BW56" s="316"/>
      <c r="BX56" s="316"/>
      <c r="BY56" s="316"/>
      <c r="BZ56" s="316"/>
      <c r="CA56" s="316"/>
      <c r="CB56" s="316"/>
      <c r="CC56" s="316"/>
      <c r="CD56" s="316"/>
      <c r="CE56" s="316"/>
      <c r="CF56" s="316"/>
      <c r="CG56" s="316"/>
      <c r="CH56" s="316"/>
      <c r="CI56" s="316"/>
      <c r="CJ56" s="316"/>
      <c r="CK56" s="320"/>
      <c r="CL56" s="316">
        <v>6.16</v>
      </c>
      <c r="CM56" s="316">
        <v>6.31</v>
      </c>
      <c r="CN56" s="316">
        <v>6.36</v>
      </c>
      <c r="CO56" s="316">
        <f t="shared" si="3"/>
        <v>6.2766666666666664</v>
      </c>
      <c r="CP56" s="315">
        <v>0.83899999999999997</v>
      </c>
      <c r="CQ56" s="316">
        <v>0.81299999999999994</v>
      </c>
      <c r="CR56" s="316">
        <v>0.78800000000000003</v>
      </c>
      <c r="CS56" s="316">
        <f t="shared" si="4"/>
        <v>0.81333333333333335</v>
      </c>
      <c r="CT56" s="316">
        <v>0.91400000000000003</v>
      </c>
      <c r="CU56" s="316">
        <v>0.91</v>
      </c>
      <c r="CV56" s="316">
        <v>0.86399999999999999</v>
      </c>
      <c r="CW56" s="316">
        <f t="shared" si="5"/>
        <v>0.89600000000000002</v>
      </c>
      <c r="CX56" s="317">
        <v>1.3888888888888889E-3</v>
      </c>
      <c r="CY56" s="318">
        <v>2.7777777777777779E-3</v>
      </c>
      <c r="CZ56" s="318">
        <v>6.9444444444444447E-4</v>
      </c>
      <c r="DA56" s="319" t="s">
        <v>518</v>
      </c>
      <c r="DB56" s="319" t="s">
        <v>519</v>
      </c>
      <c r="DC56" s="319" t="s">
        <v>520</v>
      </c>
      <c r="DD56" s="319" t="s">
        <v>521</v>
      </c>
      <c r="DE56" s="319" t="s">
        <v>522</v>
      </c>
      <c r="DF56" s="319" t="s">
        <v>523</v>
      </c>
      <c r="DG56" s="310"/>
      <c r="DH56" s="316"/>
      <c r="DI56" s="320">
        <v>0.81333333333333335</v>
      </c>
      <c r="DJ56" s="320">
        <v>0.89600000000000002</v>
      </c>
    </row>
    <row r="57" spans="1:114" ht="15.75" customHeight="1">
      <c r="A57" s="76">
        <v>57</v>
      </c>
      <c r="B57" s="46" t="s">
        <v>524</v>
      </c>
      <c r="C57" s="135" t="s">
        <v>525</v>
      </c>
      <c r="D57" s="135">
        <v>2</v>
      </c>
      <c r="E57" s="149">
        <v>19282</v>
      </c>
      <c r="F57" s="44">
        <f t="shared" si="6"/>
        <v>67</v>
      </c>
      <c r="G57" s="78">
        <v>1</v>
      </c>
      <c r="H57" s="46">
        <v>34</v>
      </c>
      <c r="I57" s="79">
        <v>96</v>
      </c>
      <c r="J57" s="80">
        <v>0</v>
      </c>
      <c r="K57" s="80">
        <v>1</v>
      </c>
      <c r="L57" s="80">
        <v>0</v>
      </c>
      <c r="M57" s="80">
        <v>0</v>
      </c>
      <c r="N57" s="80">
        <v>0</v>
      </c>
      <c r="O57" s="80">
        <v>0</v>
      </c>
      <c r="P57" s="80">
        <v>0</v>
      </c>
      <c r="Q57" s="80">
        <v>0</v>
      </c>
      <c r="R57" s="80">
        <v>0</v>
      </c>
      <c r="S57" s="80">
        <v>0</v>
      </c>
      <c r="T57" s="80">
        <v>0</v>
      </c>
      <c r="U57" s="80">
        <v>0</v>
      </c>
      <c r="V57" s="80">
        <v>0</v>
      </c>
      <c r="W57" s="80">
        <v>0</v>
      </c>
      <c r="X57" s="80">
        <v>1</v>
      </c>
      <c r="Y57" s="80">
        <v>1</v>
      </c>
      <c r="Z57" s="80">
        <v>1</v>
      </c>
      <c r="AA57" s="80">
        <v>0</v>
      </c>
      <c r="AB57" s="80">
        <v>0</v>
      </c>
      <c r="AC57" s="81">
        <v>56</v>
      </c>
      <c r="AD57" s="82">
        <v>1.5</v>
      </c>
      <c r="AE57" s="83">
        <f t="shared" si="7"/>
        <v>24.888888888888889</v>
      </c>
      <c r="AF57" s="150">
        <v>44029</v>
      </c>
      <c r="AG57" s="58">
        <v>1</v>
      </c>
      <c r="AH57" s="58">
        <v>0</v>
      </c>
      <c r="AI57" s="58">
        <v>4</v>
      </c>
      <c r="AJ57" s="84">
        <v>0</v>
      </c>
      <c r="AK57" s="84">
        <v>1</v>
      </c>
      <c r="AL57" s="60">
        <v>44046</v>
      </c>
      <c r="AM57" s="58">
        <f t="shared" si="2"/>
        <v>17</v>
      </c>
      <c r="AN57" s="123">
        <v>1</v>
      </c>
      <c r="AO57" s="61"/>
      <c r="AP57" s="62" t="s">
        <v>517</v>
      </c>
      <c r="AQ57" s="63">
        <v>1</v>
      </c>
      <c r="AR57" s="64">
        <v>1</v>
      </c>
      <c r="AS57" s="63">
        <v>1</v>
      </c>
      <c r="AT57" s="63">
        <v>1</v>
      </c>
      <c r="AU57" s="63">
        <v>1</v>
      </c>
      <c r="AV57" s="63">
        <v>1</v>
      </c>
      <c r="AW57" s="63">
        <v>0</v>
      </c>
      <c r="AX57" s="64"/>
      <c r="AY57" s="66">
        <v>44029</v>
      </c>
      <c r="AZ57" s="133">
        <v>2.42</v>
      </c>
      <c r="BA57" s="129"/>
      <c r="BB57" s="133">
        <v>55</v>
      </c>
      <c r="BC57" s="144"/>
      <c r="BD57" s="135">
        <v>9.9</v>
      </c>
      <c r="BE57" s="135">
        <v>19.46</v>
      </c>
      <c r="BF57" s="135">
        <v>86.4</v>
      </c>
      <c r="BG57" s="135">
        <v>7.6</v>
      </c>
      <c r="BH57" s="135">
        <v>345</v>
      </c>
      <c r="BI57" s="86"/>
      <c r="BJ57" s="90">
        <v>1</v>
      </c>
      <c r="BK57" s="90">
        <v>0</v>
      </c>
      <c r="BL57" s="90">
        <v>1</v>
      </c>
      <c r="BM57" s="90">
        <v>0</v>
      </c>
      <c r="BN57" s="91">
        <v>0</v>
      </c>
      <c r="BO57" s="90">
        <v>0</v>
      </c>
      <c r="BP57" s="92" t="s">
        <v>161</v>
      </c>
      <c r="BR57" s="321">
        <v>3.612810344827587</v>
      </c>
      <c r="BS57" s="316">
        <v>3.9630000000000001</v>
      </c>
      <c r="BT57" s="316">
        <v>0.35018965517241307</v>
      </c>
      <c r="BU57" s="316">
        <v>9.692998573085216</v>
      </c>
      <c r="BV57" s="316">
        <v>28</v>
      </c>
      <c r="BW57" s="316">
        <v>33111</v>
      </c>
      <c r="BX57" s="316">
        <v>24286</v>
      </c>
      <c r="BY57" s="316">
        <v>1193.018018018018</v>
      </c>
      <c r="BZ57" s="316">
        <v>3.9911877514144838E-4</v>
      </c>
      <c r="CA57" s="316">
        <v>-0.57516666666666683</v>
      </c>
      <c r="CB57" s="316">
        <v>13.516666666666667</v>
      </c>
      <c r="CC57" s="316">
        <v>-14.09183333333333</v>
      </c>
      <c r="CD57" s="316">
        <v>-3.3216372735349835</v>
      </c>
      <c r="CE57" s="316">
        <v>83.394573679520846</v>
      </c>
      <c r="CF57" s="316">
        <v>-86.716210953055835</v>
      </c>
      <c r="CG57" s="316">
        <v>-13.185962648270715</v>
      </c>
      <c r="CH57" s="316">
        <v>299.12176805646584</v>
      </c>
      <c r="CI57" s="316">
        <v>-312.30773070473668</v>
      </c>
      <c r="CJ57" s="316">
        <v>0.51078289702654722</v>
      </c>
      <c r="CK57" s="320">
        <v>13169.6</v>
      </c>
      <c r="CL57" s="316">
        <v>6.77</v>
      </c>
      <c r="CM57" s="316">
        <v>7.02</v>
      </c>
      <c r="CN57" s="316">
        <v>7</v>
      </c>
      <c r="CO57" s="316">
        <f t="shared" si="3"/>
        <v>6.93</v>
      </c>
      <c r="CP57" s="315">
        <v>0.71299999999999997</v>
      </c>
      <c r="CQ57" s="316">
        <v>0.71599999999999997</v>
      </c>
      <c r="CR57" s="316">
        <v>0.70799999999999996</v>
      </c>
      <c r="CS57" s="316">
        <f t="shared" si="4"/>
        <v>0.71233333333333315</v>
      </c>
      <c r="CT57" s="316">
        <v>0.89600000000000002</v>
      </c>
      <c r="CU57" s="316">
        <v>0.89200000000000002</v>
      </c>
      <c r="CV57" s="316">
        <v>0.88800000000000001</v>
      </c>
      <c r="CW57" s="316">
        <f t="shared" si="5"/>
        <v>0.89200000000000002</v>
      </c>
      <c r="CX57" s="317">
        <v>6.9444444444444447E-4</v>
      </c>
      <c r="CY57" s="318">
        <v>3.472222222222222E-3</v>
      </c>
      <c r="CZ57" s="318">
        <v>5.5555555555555558E-3</v>
      </c>
      <c r="DA57" s="319" t="s">
        <v>526</v>
      </c>
      <c r="DB57" s="319" t="s">
        <v>527</v>
      </c>
      <c r="DC57" s="319" t="s">
        <v>528</v>
      </c>
      <c r="DD57" s="319" t="s">
        <v>529</v>
      </c>
      <c r="DE57" s="319" t="s">
        <v>530</v>
      </c>
      <c r="DF57" s="319" t="s">
        <v>531</v>
      </c>
      <c r="DG57" s="310"/>
      <c r="DH57" s="316">
        <v>9.692998573085216</v>
      </c>
      <c r="DI57" s="320">
        <v>0.71233333333333315</v>
      </c>
      <c r="DJ57" s="320">
        <v>0.89200000000000002</v>
      </c>
    </row>
    <row r="58" spans="1:114" ht="15.75" customHeight="1">
      <c r="A58" s="76">
        <v>58</v>
      </c>
      <c r="B58" s="46" t="s">
        <v>532</v>
      </c>
      <c r="C58" s="135" t="s">
        <v>533</v>
      </c>
      <c r="D58" s="135">
        <v>1</v>
      </c>
      <c r="E58" s="149">
        <v>29263</v>
      </c>
      <c r="F58" s="44">
        <f t="shared" si="6"/>
        <v>40</v>
      </c>
      <c r="G58" s="78">
        <v>1</v>
      </c>
      <c r="H58" s="46">
        <v>36</v>
      </c>
      <c r="I58" s="79">
        <v>90</v>
      </c>
      <c r="J58" s="80">
        <v>0</v>
      </c>
      <c r="K58" s="80">
        <v>0</v>
      </c>
      <c r="L58" s="80">
        <v>0</v>
      </c>
      <c r="M58" s="80">
        <v>0</v>
      </c>
      <c r="N58" s="80">
        <v>0</v>
      </c>
      <c r="O58" s="80">
        <v>1</v>
      </c>
      <c r="P58" s="80">
        <v>0</v>
      </c>
      <c r="Q58" s="80">
        <v>0</v>
      </c>
      <c r="R58" s="80">
        <v>0</v>
      </c>
      <c r="S58" s="80">
        <v>0</v>
      </c>
      <c r="T58" s="80">
        <v>0</v>
      </c>
      <c r="U58" s="80">
        <v>0</v>
      </c>
      <c r="V58" s="80">
        <v>0</v>
      </c>
      <c r="W58" s="80">
        <v>0</v>
      </c>
      <c r="X58" s="80">
        <v>0</v>
      </c>
      <c r="Y58" s="80">
        <v>0</v>
      </c>
      <c r="Z58" s="80">
        <v>0</v>
      </c>
      <c r="AA58" s="80">
        <v>0</v>
      </c>
      <c r="AB58" s="80">
        <v>0</v>
      </c>
      <c r="AC58" s="81">
        <v>76</v>
      </c>
      <c r="AD58" s="82">
        <v>1.87</v>
      </c>
      <c r="AE58" s="83">
        <f t="shared" si="7"/>
        <v>21.733535417083701</v>
      </c>
      <c r="AF58" s="150">
        <v>44029</v>
      </c>
      <c r="AG58" s="58">
        <v>0</v>
      </c>
      <c r="AH58" s="58">
        <v>0</v>
      </c>
      <c r="AI58" s="58">
        <v>0</v>
      </c>
      <c r="AJ58" s="84">
        <v>0</v>
      </c>
      <c r="AK58" s="84">
        <v>0</v>
      </c>
      <c r="AL58" s="60">
        <v>44037</v>
      </c>
      <c r="AM58" s="58">
        <f t="shared" si="2"/>
        <v>8</v>
      </c>
      <c r="AN58" s="123">
        <v>1</v>
      </c>
      <c r="AO58" s="61"/>
      <c r="AP58" s="62"/>
      <c r="AQ58" s="63">
        <v>1</v>
      </c>
      <c r="AR58" s="64">
        <v>1</v>
      </c>
      <c r="AS58" s="63">
        <v>1</v>
      </c>
      <c r="AT58" s="63">
        <v>0</v>
      </c>
      <c r="AU58" s="63">
        <v>0</v>
      </c>
      <c r="AV58" s="63">
        <v>1</v>
      </c>
      <c r="AW58" s="63">
        <v>0</v>
      </c>
      <c r="AX58" s="64"/>
      <c r="AY58" s="66">
        <v>44029</v>
      </c>
      <c r="AZ58" s="133">
        <v>0.99</v>
      </c>
      <c r="BA58" s="133">
        <v>5992</v>
      </c>
      <c r="BB58" s="129">
        <v>84</v>
      </c>
      <c r="BC58" s="144"/>
      <c r="BD58" s="135">
        <v>10.8</v>
      </c>
      <c r="BE58" s="135">
        <v>3.41</v>
      </c>
      <c r="BF58" s="135">
        <v>78</v>
      </c>
      <c r="BG58" s="135">
        <v>16.100000000000001</v>
      </c>
      <c r="BH58" s="135">
        <v>64</v>
      </c>
      <c r="BI58" s="86"/>
      <c r="BJ58" s="64">
        <v>0</v>
      </c>
      <c r="BK58" s="64">
        <v>0</v>
      </c>
      <c r="BL58" s="64">
        <v>0</v>
      </c>
      <c r="BM58" s="64">
        <v>0</v>
      </c>
      <c r="BN58" s="70">
        <v>0</v>
      </c>
      <c r="BO58" s="64">
        <v>0</v>
      </c>
      <c r="BP58" s="71"/>
      <c r="BR58" s="321">
        <v>4.8201333333333318</v>
      </c>
      <c r="BS58" s="316">
        <v>5.3120000000000003</v>
      </c>
      <c r="BT58" s="316">
        <v>0.49186666666666845</v>
      </c>
      <c r="BU58" s="316">
        <v>10.204420347984881</v>
      </c>
      <c r="BV58" s="316">
        <v>131</v>
      </c>
      <c r="BW58" s="316">
        <v>17184</v>
      </c>
      <c r="BX58" s="316">
        <v>16424</v>
      </c>
      <c r="BY58" s="316">
        <v>742.21563228129639</v>
      </c>
      <c r="BZ58" s="316">
        <v>6.2131151656020947E-4</v>
      </c>
      <c r="CA58" s="316">
        <v>-1.9079999999999997</v>
      </c>
      <c r="CB58" s="316">
        <v>12.243166666666671</v>
      </c>
      <c r="CC58" s="316">
        <v>-14.151166666666663</v>
      </c>
      <c r="CD58" s="316">
        <v>-20.71498927231</v>
      </c>
      <c r="CE58" s="316">
        <v>134.04974317697349</v>
      </c>
      <c r="CF58" s="316">
        <v>-154.76473244928351</v>
      </c>
      <c r="CG58" s="316">
        <v>-31.808592434841316</v>
      </c>
      <c r="CH58" s="316">
        <v>203.30005973581893</v>
      </c>
      <c r="CI58" s="316">
        <v>-235.10865217066018</v>
      </c>
      <c r="CJ58" s="316">
        <v>0.53627732703635989</v>
      </c>
      <c r="CK58" s="320">
        <v>9033</v>
      </c>
      <c r="CL58" s="316">
        <v>7.92</v>
      </c>
      <c r="CM58" s="316">
        <v>7.84</v>
      </c>
      <c r="CN58" s="316">
        <v>7.84</v>
      </c>
      <c r="CO58" s="316">
        <f t="shared" si="3"/>
        <v>7.8666666666666671</v>
      </c>
      <c r="CP58" s="315">
        <v>0.52400000000000002</v>
      </c>
      <c r="CQ58" s="316">
        <v>0.55600000000000005</v>
      </c>
      <c r="CR58" s="316">
        <v>0.53600000000000003</v>
      </c>
      <c r="CS58" s="316">
        <f t="shared" si="4"/>
        <v>0.53866666666666674</v>
      </c>
      <c r="CT58" s="316">
        <v>0.68100000000000005</v>
      </c>
      <c r="CU58" s="316">
        <v>0.72599999999999998</v>
      </c>
      <c r="CV58" s="316">
        <v>0.72499999999999998</v>
      </c>
      <c r="CW58" s="316">
        <f t="shared" si="5"/>
        <v>0.71066666666666667</v>
      </c>
      <c r="CX58" s="317">
        <v>1.3888888888888889E-3</v>
      </c>
      <c r="CY58" s="318">
        <v>2.7777777777777779E-3</v>
      </c>
      <c r="CZ58" s="318">
        <v>6.2499999999999995E-3</v>
      </c>
      <c r="DA58" s="319" t="s">
        <v>534</v>
      </c>
      <c r="DB58" s="319" t="s">
        <v>535</v>
      </c>
      <c r="DC58" s="319" t="s">
        <v>536</v>
      </c>
      <c r="DD58" s="319" t="s">
        <v>537</v>
      </c>
      <c r="DE58" s="319" t="s">
        <v>538</v>
      </c>
      <c r="DF58" s="319" t="s">
        <v>539</v>
      </c>
      <c r="DG58" s="310"/>
      <c r="DH58" s="316">
        <v>10.204420347984881</v>
      </c>
      <c r="DI58" s="320">
        <v>0.53866666666666674</v>
      </c>
      <c r="DJ58" s="320">
        <v>0.71066666666666667</v>
      </c>
    </row>
    <row r="59" spans="1:114" ht="15.75" customHeight="1">
      <c r="A59" s="76">
        <v>59</v>
      </c>
      <c r="B59" s="46" t="s">
        <v>540</v>
      </c>
      <c r="C59" s="135" t="s">
        <v>541</v>
      </c>
      <c r="D59" s="135">
        <v>1</v>
      </c>
      <c r="E59" s="149">
        <v>11053</v>
      </c>
      <c r="F59" s="44">
        <f t="shared" si="6"/>
        <v>90</v>
      </c>
      <c r="G59" s="78">
        <v>1</v>
      </c>
      <c r="H59" s="46">
        <v>36.799999999999997</v>
      </c>
      <c r="I59" s="79">
        <v>86</v>
      </c>
      <c r="J59" s="80">
        <v>0</v>
      </c>
      <c r="K59" s="98">
        <v>1</v>
      </c>
      <c r="L59" s="80">
        <v>1</v>
      </c>
      <c r="M59" s="80">
        <v>0</v>
      </c>
      <c r="N59" s="80">
        <v>0</v>
      </c>
      <c r="O59" s="80">
        <v>0</v>
      </c>
      <c r="P59" s="80">
        <v>0</v>
      </c>
      <c r="Q59" s="80">
        <v>0</v>
      </c>
      <c r="R59" s="80">
        <v>0</v>
      </c>
      <c r="S59" s="80">
        <v>0</v>
      </c>
      <c r="T59" s="80">
        <v>0</v>
      </c>
      <c r="U59" s="80">
        <v>0</v>
      </c>
      <c r="V59" s="80">
        <v>0</v>
      </c>
      <c r="W59" s="80">
        <v>0</v>
      </c>
      <c r="X59" s="80">
        <v>1</v>
      </c>
      <c r="Y59" s="80">
        <v>0</v>
      </c>
      <c r="Z59" s="80">
        <v>1</v>
      </c>
      <c r="AA59" s="80">
        <v>1</v>
      </c>
      <c r="AB59" s="80">
        <v>0</v>
      </c>
      <c r="AC59" s="81">
        <v>64.2</v>
      </c>
      <c r="AD59" s="82">
        <v>1.68</v>
      </c>
      <c r="AE59" s="83">
        <f t="shared" si="7"/>
        <v>22.746598639455787</v>
      </c>
      <c r="AF59" s="150">
        <v>44031</v>
      </c>
      <c r="AG59" s="58">
        <v>0</v>
      </c>
      <c r="AH59" s="58">
        <v>0</v>
      </c>
      <c r="AI59" s="58">
        <v>0</v>
      </c>
      <c r="AJ59" s="84">
        <v>1</v>
      </c>
      <c r="AK59" s="84">
        <v>1</v>
      </c>
      <c r="AL59" s="60">
        <v>44041</v>
      </c>
      <c r="AM59" s="58">
        <f t="shared" si="2"/>
        <v>10</v>
      </c>
      <c r="AN59" s="123">
        <v>1</v>
      </c>
      <c r="AO59" s="61"/>
      <c r="AP59" s="100" t="s">
        <v>542</v>
      </c>
      <c r="AQ59" s="157">
        <v>1</v>
      </c>
      <c r="AR59" s="64">
        <v>1</v>
      </c>
      <c r="AS59" s="63">
        <v>1</v>
      </c>
      <c r="AT59" s="63">
        <v>1</v>
      </c>
      <c r="AU59" s="63">
        <v>1</v>
      </c>
      <c r="AV59" s="63">
        <v>1</v>
      </c>
      <c r="AW59" s="63">
        <v>0</v>
      </c>
      <c r="AX59" s="64"/>
      <c r="AY59" s="66">
        <v>44032</v>
      </c>
      <c r="AZ59" s="135">
        <v>1.1499999999999999</v>
      </c>
      <c r="BA59" s="143"/>
      <c r="BB59" s="133">
        <v>62</v>
      </c>
      <c r="BC59" s="144"/>
      <c r="BD59" s="98">
        <v>9.6999999999999993</v>
      </c>
      <c r="BE59" s="98">
        <v>8.02</v>
      </c>
      <c r="BF59" s="98">
        <v>86</v>
      </c>
      <c r="BG59" s="98">
        <v>6</v>
      </c>
      <c r="BH59" s="98">
        <v>131</v>
      </c>
      <c r="BI59" s="86"/>
      <c r="BJ59" s="90">
        <v>0</v>
      </c>
      <c r="BK59" s="90">
        <v>0</v>
      </c>
      <c r="BL59" s="90">
        <v>0</v>
      </c>
      <c r="BM59" s="90">
        <v>0</v>
      </c>
      <c r="BN59" s="91">
        <v>0</v>
      </c>
      <c r="BO59" s="90">
        <v>0</v>
      </c>
      <c r="BP59" s="92" t="s">
        <v>131</v>
      </c>
      <c r="BR59" s="321"/>
      <c r="BS59" s="316"/>
      <c r="BT59" s="316"/>
      <c r="BU59" s="316"/>
      <c r="BV59" s="316"/>
      <c r="BW59" s="316"/>
      <c r="BX59" s="316"/>
      <c r="BY59" s="316"/>
      <c r="BZ59" s="316"/>
      <c r="CA59" s="316"/>
      <c r="CB59" s="316"/>
      <c r="CC59" s="316"/>
      <c r="CD59" s="316"/>
      <c r="CE59" s="316"/>
      <c r="CF59" s="316"/>
      <c r="CG59" s="316"/>
      <c r="CH59" s="316"/>
      <c r="CI59" s="316"/>
      <c r="CJ59" s="316"/>
      <c r="CK59" s="320"/>
      <c r="CL59" s="316">
        <v>7.44</v>
      </c>
      <c r="CM59" s="316">
        <v>7.56</v>
      </c>
      <c r="CN59" s="316">
        <v>7.25</v>
      </c>
      <c r="CO59" s="316">
        <f t="shared" si="3"/>
        <v>7.416666666666667</v>
      </c>
      <c r="CP59" s="315">
        <v>0.81899999999999995</v>
      </c>
      <c r="CQ59" s="316">
        <v>0.73099999999999998</v>
      </c>
      <c r="CR59" s="316">
        <v>0.75900000000000001</v>
      </c>
      <c r="CS59" s="316">
        <f t="shared" si="4"/>
        <v>0.76966666666666661</v>
      </c>
      <c r="CT59" s="316">
        <v>1.1020000000000001</v>
      </c>
      <c r="CU59" s="316">
        <v>1.0109999999999999</v>
      </c>
      <c r="CV59" s="316">
        <v>1.0740000000000001</v>
      </c>
      <c r="CW59" s="316">
        <f t="shared" si="5"/>
        <v>1.0623333333333334</v>
      </c>
      <c r="CX59" s="317">
        <v>6.9444444444444447E-4</v>
      </c>
      <c r="CY59" s="318">
        <v>9.7222222222222224E-3</v>
      </c>
      <c r="CZ59" s="318">
        <v>6.2499999999999995E-3</v>
      </c>
      <c r="DA59" s="319" t="s">
        <v>543</v>
      </c>
      <c r="DB59" s="319" t="s">
        <v>544</v>
      </c>
      <c r="DC59" s="319" t="s">
        <v>545</v>
      </c>
      <c r="DD59" s="319" t="s">
        <v>546</v>
      </c>
      <c r="DE59" s="319" t="s">
        <v>547</v>
      </c>
      <c r="DF59" s="319" t="s">
        <v>548</v>
      </c>
      <c r="DG59" s="310"/>
      <c r="DH59" s="316"/>
      <c r="DI59" s="320">
        <v>0.76966666666666661</v>
      </c>
      <c r="DJ59" s="320">
        <v>1.0623333333333334</v>
      </c>
    </row>
    <row r="60" spans="1:114" ht="15.75" customHeight="1">
      <c r="A60" s="76">
        <v>60</v>
      </c>
      <c r="B60" s="46" t="s">
        <v>549</v>
      </c>
      <c r="C60" s="135">
        <v>91775421</v>
      </c>
      <c r="D60" s="135">
        <v>2</v>
      </c>
      <c r="E60" s="149">
        <v>27853</v>
      </c>
      <c r="F60" s="44">
        <f t="shared" si="6"/>
        <v>44</v>
      </c>
      <c r="G60" s="78">
        <v>1</v>
      </c>
      <c r="H60" s="46">
        <v>36</v>
      </c>
      <c r="I60" s="79">
        <v>91</v>
      </c>
      <c r="J60" s="80">
        <v>0</v>
      </c>
      <c r="K60" s="80">
        <v>1</v>
      </c>
      <c r="L60" s="80">
        <v>0</v>
      </c>
      <c r="M60" s="80">
        <v>0</v>
      </c>
      <c r="N60" s="80">
        <v>0</v>
      </c>
      <c r="O60" s="80">
        <v>0</v>
      </c>
      <c r="P60" s="80">
        <v>0</v>
      </c>
      <c r="Q60" s="80">
        <v>0</v>
      </c>
      <c r="R60" s="80">
        <v>0</v>
      </c>
      <c r="S60" s="80">
        <v>0</v>
      </c>
      <c r="T60" s="80">
        <v>0</v>
      </c>
      <c r="U60" s="80">
        <v>0</v>
      </c>
      <c r="V60" s="80">
        <v>0</v>
      </c>
      <c r="W60" s="80">
        <v>0</v>
      </c>
      <c r="X60" s="80">
        <v>1</v>
      </c>
      <c r="Y60" s="80">
        <v>1</v>
      </c>
      <c r="Z60" s="80">
        <v>1</v>
      </c>
      <c r="AA60" s="80">
        <v>0</v>
      </c>
      <c r="AB60" s="80">
        <v>0</v>
      </c>
      <c r="AC60" s="81"/>
      <c r="AD60" s="82"/>
      <c r="AE60" s="83" t="e">
        <f t="shared" si="7"/>
        <v>#DIV/0!</v>
      </c>
      <c r="AF60" s="150">
        <v>44031</v>
      </c>
      <c r="AG60" s="58">
        <v>0</v>
      </c>
      <c r="AH60" s="58">
        <v>0</v>
      </c>
      <c r="AI60" s="58">
        <v>0</v>
      </c>
      <c r="AJ60" s="84">
        <v>0</v>
      </c>
      <c r="AK60" s="84">
        <v>0</v>
      </c>
      <c r="AL60" s="60">
        <v>44034</v>
      </c>
      <c r="AM60" s="58">
        <f t="shared" si="2"/>
        <v>3</v>
      </c>
      <c r="AN60" s="123">
        <v>1</v>
      </c>
      <c r="AO60" s="61"/>
      <c r="AP60" s="62"/>
      <c r="AQ60" s="63">
        <v>1</v>
      </c>
      <c r="AR60" s="64">
        <v>1</v>
      </c>
      <c r="AS60" s="63">
        <v>0</v>
      </c>
      <c r="AT60" s="63">
        <v>1</v>
      </c>
      <c r="AU60" s="63">
        <v>1</v>
      </c>
      <c r="AV60" s="63">
        <v>0</v>
      </c>
      <c r="AW60" s="63">
        <v>0</v>
      </c>
      <c r="AX60" s="64"/>
      <c r="AY60" s="66">
        <v>44031</v>
      </c>
      <c r="AZ60" s="133">
        <v>0.75</v>
      </c>
      <c r="BA60" s="133">
        <v>429</v>
      </c>
      <c r="BB60" s="133">
        <v>34.5</v>
      </c>
      <c r="BC60" s="144"/>
      <c r="BD60" s="135">
        <v>11.7</v>
      </c>
      <c r="BE60" s="135">
        <v>11.26</v>
      </c>
      <c r="BF60" s="135">
        <v>79.900000000000006</v>
      </c>
      <c r="BG60" s="135">
        <v>12.8</v>
      </c>
      <c r="BH60" s="135">
        <v>381</v>
      </c>
      <c r="BI60" s="86"/>
      <c r="BJ60" s="64">
        <v>0</v>
      </c>
      <c r="BK60" s="64">
        <v>0</v>
      </c>
      <c r="BL60" s="64">
        <v>0</v>
      </c>
      <c r="BM60" s="64">
        <v>0</v>
      </c>
      <c r="BN60" s="70">
        <v>0</v>
      </c>
      <c r="BO60" s="64">
        <v>0</v>
      </c>
      <c r="BP60" s="71"/>
      <c r="BR60" s="321">
        <v>5.3917142857142872</v>
      </c>
      <c r="BS60" s="316">
        <v>5.718</v>
      </c>
      <c r="BT60" s="316">
        <v>0.32628571428571274</v>
      </c>
      <c r="BU60" s="316">
        <v>6.0516135869852912</v>
      </c>
      <c r="BV60" s="316">
        <v>47</v>
      </c>
      <c r="BW60" s="316">
        <v>23083</v>
      </c>
      <c r="BX60" s="316">
        <v>10462</v>
      </c>
      <c r="BY60" s="316">
        <v>721.13079262837698</v>
      </c>
      <c r="BZ60" s="316">
        <v>5.784375441584105E-4</v>
      </c>
      <c r="CA60" s="316">
        <v>-3.5530000000000004</v>
      </c>
      <c r="CB60" s="316">
        <v>17.353500000000004</v>
      </c>
      <c r="CC60" s="316">
        <v>-20.906500000000005</v>
      </c>
      <c r="CD60" s="316">
        <v>-49.327768921037972</v>
      </c>
      <c r="CE60" s="316">
        <v>237.21825301308186</v>
      </c>
      <c r="CF60" s="316">
        <v>-286.54602193411989</v>
      </c>
      <c r="CG60" s="316">
        <v>-53.375580840925146</v>
      </c>
      <c r="CH60" s="316">
        <v>256.9275354261062</v>
      </c>
      <c r="CI60" s="316">
        <v>-310.30311626703127</v>
      </c>
      <c r="CJ60" s="316">
        <v>0.54704927411944615</v>
      </c>
      <c r="CK60" s="320">
        <v>6516.8</v>
      </c>
      <c r="CL60" s="316"/>
      <c r="CM60" s="316"/>
      <c r="CN60" s="316"/>
      <c r="CO60" s="316"/>
      <c r="CP60" s="315"/>
      <c r="CQ60" s="316"/>
      <c r="CR60" s="316"/>
      <c r="CS60" s="316"/>
      <c r="CT60" s="316"/>
      <c r="CU60" s="316"/>
      <c r="CV60" s="316"/>
      <c r="CW60" s="316"/>
      <c r="CX60" s="317"/>
      <c r="CY60" s="318"/>
      <c r="CZ60" s="318"/>
      <c r="DA60" s="319"/>
      <c r="DB60" s="319"/>
      <c r="DC60" s="319"/>
      <c r="DD60" s="319"/>
      <c r="DE60" s="319"/>
      <c r="DF60" s="319"/>
      <c r="DG60" s="310"/>
      <c r="DH60" s="316">
        <v>6.0516135869852912</v>
      </c>
      <c r="DI60" s="320"/>
      <c r="DJ60" s="320"/>
    </row>
    <row r="61" spans="1:114" ht="15.75" customHeight="1">
      <c r="A61" s="94">
        <v>61</v>
      </c>
      <c r="B61" s="51" t="s">
        <v>550</v>
      </c>
      <c r="C61" s="98" t="s">
        <v>551</v>
      </c>
      <c r="D61" s="98">
        <v>1</v>
      </c>
      <c r="E61" s="151">
        <v>19118</v>
      </c>
      <c r="F61" s="44">
        <f t="shared" si="6"/>
        <v>68</v>
      </c>
      <c r="G61" s="94">
        <v>1</v>
      </c>
      <c r="H61" s="51">
        <v>37.200000000000003</v>
      </c>
      <c r="I61" s="97">
        <v>100</v>
      </c>
      <c r="J61" s="98">
        <v>0</v>
      </c>
      <c r="K61" s="98">
        <v>0</v>
      </c>
      <c r="L61" s="98">
        <v>0</v>
      </c>
      <c r="M61" s="98">
        <v>0</v>
      </c>
      <c r="N61" s="98">
        <v>0</v>
      </c>
      <c r="O61" s="98">
        <v>0</v>
      </c>
      <c r="P61" s="98">
        <v>0</v>
      </c>
      <c r="Q61" s="98">
        <v>0</v>
      </c>
      <c r="R61" s="98">
        <v>0</v>
      </c>
      <c r="S61" s="98">
        <v>0</v>
      </c>
      <c r="T61" s="98">
        <v>0</v>
      </c>
      <c r="U61" s="98">
        <v>0</v>
      </c>
      <c r="V61" s="98">
        <v>0</v>
      </c>
      <c r="W61" s="98">
        <v>0</v>
      </c>
      <c r="X61" s="98">
        <v>1</v>
      </c>
      <c r="Y61" s="98">
        <v>0</v>
      </c>
      <c r="Z61" s="98">
        <v>1</v>
      </c>
      <c r="AA61" s="98">
        <v>0</v>
      </c>
      <c r="AB61" s="98">
        <v>0</v>
      </c>
      <c r="AC61" s="81">
        <v>79</v>
      </c>
      <c r="AD61" s="82">
        <v>1.85</v>
      </c>
      <c r="AE61" s="83">
        <f t="shared" si="7"/>
        <v>23.082542001460919</v>
      </c>
      <c r="AF61" s="152">
        <v>44030</v>
      </c>
      <c r="AG61" s="51">
        <v>0</v>
      </c>
      <c r="AH61" s="51">
        <v>1</v>
      </c>
      <c r="AI61" s="51">
        <v>0</v>
      </c>
      <c r="AJ61" s="98">
        <v>0</v>
      </c>
      <c r="AK61" s="98">
        <v>1</v>
      </c>
      <c r="AL61" s="66">
        <v>44034</v>
      </c>
      <c r="AM61" s="51">
        <f t="shared" si="2"/>
        <v>4</v>
      </c>
      <c r="AN61" s="153">
        <v>1</v>
      </c>
      <c r="AO61" s="98"/>
      <c r="AP61" s="100" t="s">
        <v>552</v>
      </c>
      <c r="AQ61" s="94">
        <v>0</v>
      </c>
      <c r="AR61" s="51">
        <v>1</v>
      </c>
      <c r="AS61" s="94">
        <v>1</v>
      </c>
      <c r="AT61" s="94">
        <v>1</v>
      </c>
      <c r="AU61" s="94">
        <v>1</v>
      </c>
      <c r="AV61" s="94">
        <v>1</v>
      </c>
      <c r="AW61" s="94">
        <v>0</v>
      </c>
      <c r="AX61" s="51"/>
      <c r="AY61" s="66">
        <v>44030</v>
      </c>
      <c r="AZ61" s="98">
        <v>1.03</v>
      </c>
      <c r="BA61" s="129">
        <v>3410</v>
      </c>
      <c r="BB61" s="129">
        <v>18.8</v>
      </c>
      <c r="BC61" s="128">
        <v>0.01</v>
      </c>
      <c r="BD61" s="98">
        <v>14.9</v>
      </c>
      <c r="BE61" s="98">
        <v>1.5</v>
      </c>
      <c r="BF61" s="98">
        <v>66.7</v>
      </c>
      <c r="BG61" s="98">
        <v>26</v>
      </c>
      <c r="BH61" s="98">
        <v>126</v>
      </c>
      <c r="BI61" s="97"/>
      <c r="BJ61" s="51">
        <v>0</v>
      </c>
      <c r="BK61" s="51">
        <v>0</v>
      </c>
      <c r="BL61" s="51">
        <v>0</v>
      </c>
      <c r="BM61" s="51">
        <v>0</v>
      </c>
      <c r="BN61" s="97">
        <v>0</v>
      </c>
      <c r="BO61" s="51">
        <v>0</v>
      </c>
      <c r="BP61" s="101"/>
      <c r="BR61" s="321">
        <v>5.0165535714285712</v>
      </c>
      <c r="BS61" s="316"/>
      <c r="BT61" s="316"/>
      <c r="BU61" s="316"/>
      <c r="BV61" s="316"/>
      <c r="BW61" s="316"/>
      <c r="BX61" s="316"/>
      <c r="BY61" s="316"/>
      <c r="BZ61" s="316"/>
      <c r="CA61" s="316">
        <v>8.0806666666666676</v>
      </c>
      <c r="CB61" s="316">
        <v>21.839499999999997</v>
      </c>
      <c r="CC61" s="316">
        <v>-13.758833333333332</v>
      </c>
      <c r="CD61" s="316">
        <v>96.012404725955719</v>
      </c>
      <c r="CE61" s="316">
        <v>258.53436856686375</v>
      </c>
      <c r="CF61" s="316">
        <v>-162.52196384090789</v>
      </c>
      <c r="CG61" s="316">
        <v>128.97234460098232</v>
      </c>
      <c r="CH61" s="316">
        <v>349.22808895178952</v>
      </c>
      <c r="CI61" s="316">
        <v>-220.25574435080711</v>
      </c>
      <c r="CJ61" s="316">
        <v>0.38676382272957988</v>
      </c>
      <c r="CK61" s="320">
        <v>5161.7</v>
      </c>
      <c r="CL61" s="316">
        <v>7.58</v>
      </c>
      <c r="CM61" s="316">
        <v>7.62</v>
      </c>
      <c r="CN61" s="316">
        <v>7.59</v>
      </c>
      <c r="CO61" s="316">
        <f t="shared" si="3"/>
        <v>7.5966666666666667</v>
      </c>
      <c r="CP61" s="315">
        <v>1.173</v>
      </c>
      <c r="CQ61" s="316">
        <v>1.143</v>
      </c>
      <c r="CR61" s="316">
        <v>1.1279999999999999</v>
      </c>
      <c r="CS61" s="316">
        <f t="shared" si="4"/>
        <v>1.1479999999999999</v>
      </c>
      <c r="CT61" s="316">
        <v>1.3080000000000001</v>
      </c>
      <c r="CU61" s="316">
        <v>1.296</v>
      </c>
      <c r="CV61" s="316">
        <v>1.2929999999999999</v>
      </c>
      <c r="CW61" s="316">
        <f t="shared" si="5"/>
        <v>1.2990000000000002</v>
      </c>
      <c r="CX61" s="317">
        <v>1.3888888888888889E-3</v>
      </c>
      <c r="CY61" s="318">
        <v>5.5555555555555558E-3</v>
      </c>
      <c r="CZ61" s="318">
        <v>8.3333333333333332E-3</v>
      </c>
      <c r="DA61" s="319" t="s">
        <v>553</v>
      </c>
      <c r="DB61" s="319" t="s">
        <v>554</v>
      </c>
      <c r="DC61" s="319" t="s">
        <v>555</v>
      </c>
      <c r="DD61" s="319" t="s">
        <v>556</v>
      </c>
      <c r="DE61" s="319" t="s">
        <v>557</v>
      </c>
      <c r="DF61" s="319" t="s">
        <v>558</v>
      </c>
      <c r="DG61" s="310"/>
      <c r="DH61" s="316"/>
      <c r="DI61" s="320">
        <v>1.1479999999999999</v>
      </c>
      <c r="DJ61" s="320">
        <v>1.2990000000000002</v>
      </c>
    </row>
    <row r="62" spans="1:114" ht="15.75" customHeight="1">
      <c r="A62" s="76">
        <v>62</v>
      </c>
      <c r="B62" s="46" t="s">
        <v>559</v>
      </c>
      <c r="C62" s="135" t="s">
        <v>560</v>
      </c>
      <c r="D62" s="135">
        <v>1</v>
      </c>
      <c r="E62" s="149">
        <v>24207</v>
      </c>
      <c r="F62" s="44">
        <f t="shared" si="6"/>
        <v>54</v>
      </c>
      <c r="G62" s="78">
        <v>1</v>
      </c>
      <c r="H62" s="46">
        <v>36.700000000000003</v>
      </c>
      <c r="I62" s="79">
        <v>92</v>
      </c>
      <c r="J62" s="80">
        <v>0</v>
      </c>
      <c r="K62" s="80">
        <v>0</v>
      </c>
      <c r="L62" s="80">
        <v>0</v>
      </c>
      <c r="M62" s="80">
        <v>0</v>
      </c>
      <c r="N62" s="80">
        <v>0</v>
      </c>
      <c r="O62" s="80">
        <v>0</v>
      </c>
      <c r="P62" s="80">
        <v>0</v>
      </c>
      <c r="Q62" s="80">
        <v>0</v>
      </c>
      <c r="R62" s="80">
        <v>0</v>
      </c>
      <c r="S62" s="80">
        <v>0</v>
      </c>
      <c r="T62" s="80">
        <v>0</v>
      </c>
      <c r="U62" s="80">
        <v>0</v>
      </c>
      <c r="V62" s="80">
        <v>0</v>
      </c>
      <c r="W62" s="80">
        <v>0</v>
      </c>
      <c r="X62" s="80">
        <v>0</v>
      </c>
      <c r="Y62" s="80">
        <v>0</v>
      </c>
      <c r="Z62" s="80">
        <v>0</v>
      </c>
      <c r="AA62" s="80">
        <v>0</v>
      </c>
      <c r="AB62" s="80">
        <v>0</v>
      </c>
      <c r="AC62" s="81"/>
      <c r="AD62" s="82"/>
      <c r="AE62" s="83" t="e">
        <f t="shared" si="7"/>
        <v>#DIV/0!</v>
      </c>
      <c r="AF62" s="150">
        <v>44032</v>
      </c>
      <c r="AG62" s="58">
        <v>0</v>
      </c>
      <c r="AH62" s="58">
        <v>0</v>
      </c>
      <c r="AI62" s="58">
        <v>0</v>
      </c>
      <c r="AJ62" s="84">
        <v>0</v>
      </c>
      <c r="AK62" s="84">
        <v>0</v>
      </c>
      <c r="AL62" s="60">
        <v>44037</v>
      </c>
      <c r="AM62" s="58">
        <f t="shared" si="2"/>
        <v>5</v>
      </c>
      <c r="AN62" s="123">
        <v>1</v>
      </c>
      <c r="AO62" s="61"/>
      <c r="AP62" s="62" t="s">
        <v>561</v>
      </c>
      <c r="AQ62" s="63">
        <v>1</v>
      </c>
      <c r="AR62" s="64">
        <v>1</v>
      </c>
      <c r="AS62" s="63">
        <v>1</v>
      </c>
      <c r="AT62" s="63">
        <v>1</v>
      </c>
      <c r="AU62" s="63">
        <v>1</v>
      </c>
      <c r="AV62" s="63">
        <v>0</v>
      </c>
      <c r="AW62" s="63">
        <v>0</v>
      </c>
      <c r="AX62" s="64"/>
      <c r="AY62" s="66">
        <v>44032</v>
      </c>
      <c r="AZ62" s="133">
        <v>1.07</v>
      </c>
      <c r="BA62" s="133">
        <v>2650</v>
      </c>
      <c r="BB62" s="133">
        <v>63.7</v>
      </c>
      <c r="BC62" s="144"/>
      <c r="BD62" s="135">
        <v>10.08</v>
      </c>
      <c r="BE62" s="135">
        <v>11.73</v>
      </c>
      <c r="BF62" s="135">
        <v>72.900000000000006</v>
      </c>
      <c r="BG62" s="135">
        <v>18.8</v>
      </c>
      <c r="BH62" s="135">
        <v>362</v>
      </c>
      <c r="BI62" s="86"/>
      <c r="BJ62" s="64">
        <v>0</v>
      </c>
      <c r="BK62" s="64">
        <v>0</v>
      </c>
      <c r="BL62" s="64">
        <v>0</v>
      </c>
      <c r="BM62" s="64">
        <v>0</v>
      </c>
      <c r="BN62" s="70">
        <v>0</v>
      </c>
      <c r="BO62" s="64">
        <v>1</v>
      </c>
      <c r="BP62" s="71" t="s">
        <v>131</v>
      </c>
      <c r="BR62" s="321">
        <v>5.2156666666666673</v>
      </c>
      <c r="BS62" s="316">
        <v>5.4240000000000004</v>
      </c>
      <c r="BT62" s="316">
        <v>0.20833333333333304</v>
      </c>
      <c r="BU62" s="316">
        <v>3.9943759187064556</v>
      </c>
      <c r="BV62" s="316">
        <v>120</v>
      </c>
      <c r="BW62" s="316">
        <v>59972</v>
      </c>
      <c r="BX62" s="316">
        <v>46091</v>
      </c>
      <c r="BY62" s="316">
        <v>943.5096623072418</v>
      </c>
      <c r="BZ62" s="316">
        <v>8.6662817441723013E-5</v>
      </c>
      <c r="CA62" s="316">
        <v>14.457333333333338</v>
      </c>
      <c r="CB62" s="316">
        <v>32.523666666666671</v>
      </c>
      <c r="CC62" s="316">
        <v>-18.066333333333336</v>
      </c>
      <c r="CD62" s="316">
        <v>185.6448158951147</v>
      </c>
      <c r="CE62" s="316">
        <v>417.37529996120963</v>
      </c>
      <c r="CF62" s="316">
        <v>-231.7304840660949</v>
      </c>
      <c r="CG62" s="316">
        <v>221.53455196954184</v>
      </c>
      <c r="CH62" s="316">
        <v>498.52669100413402</v>
      </c>
      <c r="CI62" s="316">
        <v>-276.99213903459241</v>
      </c>
      <c r="CJ62" s="316">
        <v>0.35717010123501508</v>
      </c>
      <c r="CK62" s="320">
        <v>9547.2999999999993</v>
      </c>
      <c r="CL62" s="316"/>
      <c r="CM62" s="316"/>
      <c r="CN62" s="316"/>
      <c r="CO62" s="316"/>
      <c r="CP62" s="315"/>
      <c r="CQ62" s="316"/>
      <c r="CR62" s="316"/>
      <c r="CS62" s="316"/>
      <c r="CT62" s="316"/>
      <c r="CU62" s="316"/>
      <c r="CV62" s="316"/>
      <c r="CW62" s="316"/>
      <c r="CX62" s="317"/>
      <c r="CY62" s="318"/>
      <c r="CZ62" s="318"/>
      <c r="DA62" s="319"/>
      <c r="DB62" s="319"/>
      <c r="DC62" s="319"/>
      <c r="DD62" s="319"/>
      <c r="DE62" s="319"/>
      <c r="DF62" s="319"/>
      <c r="DG62" s="310"/>
      <c r="DH62" s="316">
        <v>3.9943759187064556</v>
      </c>
      <c r="DI62" s="320"/>
      <c r="DJ62" s="320"/>
    </row>
    <row r="63" spans="1:114" ht="15.75" customHeight="1">
      <c r="A63" s="76">
        <v>63</v>
      </c>
      <c r="B63" s="46" t="s">
        <v>562</v>
      </c>
      <c r="C63" s="135" t="s">
        <v>563</v>
      </c>
      <c r="D63" s="135">
        <v>2</v>
      </c>
      <c r="E63" s="149">
        <v>31895</v>
      </c>
      <c r="F63" s="44">
        <f t="shared" si="6"/>
        <v>33</v>
      </c>
      <c r="G63" s="78">
        <v>1</v>
      </c>
      <c r="H63" s="46">
        <v>37.6</v>
      </c>
      <c r="I63" s="79">
        <v>100</v>
      </c>
      <c r="J63" s="80">
        <v>0</v>
      </c>
      <c r="K63" s="80">
        <v>0</v>
      </c>
      <c r="L63" s="80">
        <v>0</v>
      </c>
      <c r="M63" s="80">
        <v>0</v>
      </c>
      <c r="N63" s="80">
        <v>0</v>
      </c>
      <c r="O63" s="80">
        <v>0</v>
      </c>
      <c r="P63" s="80">
        <v>0</v>
      </c>
      <c r="Q63" s="80">
        <v>0</v>
      </c>
      <c r="R63" s="80">
        <v>0</v>
      </c>
      <c r="S63" s="80">
        <v>0</v>
      </c>
      <c r="T63" s="80">
        <v>0</v>
      </c>
      <c r="U63" s="80">
        <v>0</v>
      </c>
      <c r="V63" s="80">
        <v>0</v>
      </c>
      <c r="W63" s="80">
        <v>0</v>
      </c>
      <c r="X63" s="80">
        <v>0</v>
      </c>
      <c r="Y63" s="80">
        <v>1</v>
      </c>
      <c r="Z63" s="80">
        <v>0</v>
      </c>
      <c r="AA63" s="80">
        <v>0</v>
      </c>
      <c r="AB63" s="80">
        <v>0</v>
      </c>
      <c r="AC63" s="81">
        <v>111</v>
      </c>
      <c r="AD63" s="82">
        <v>1.55</v>
      </c>
      <c r="AE63" s="83">
        <f t="shared" si="7"/>
        <v>46.20187304890738</v>
      </c>
      <c r="AF63" s="150">
        <v>44033</v>
      </c>
      <c r="AG63" s="58">
        <v>1</v>
      </c>
      <c r="AH63" s="58">
        <v>0</v>
      </c>
      <c r="AI63" s="58">
        <v>8</v>
      </c>
      <c r="AJ63" s="84">
        <v>0</v>
      </c>
      <c r="AK63" s="84">
        <v>1</v>
      </c>
      <c r="AL63" s="60">
        <v>44041</v>
      </c>
      <c r="AM63" s="58">
        <f t="shared" si="2"/>
        <v>8</v>
      </c>
      <c r="AN63" s="123">
        <v>1</v>
      </c>
      <c r="AO63" s="61"/>
      <c r="AP63" s="62"/>
      <c r="AQ63" s="63">
        <v>1</v>
      </c>
      <c r="AR63" s="64">
        <v>1</v>
      </c>
      <c r="AS63" s="63">
        <v>1</v>
      </c>
      <c r="AT63" s="63">
        <v>1</v>
      </c>
      <c r="AU63" s="63">
        <v>1</v>
      </c>
      <c r="AV63" s="63">
        <v>1</v>
      </c>
      <c r="AW63" s="63">
        <v>0</v>
      </c>
      <c r="AX63" s="64"/>
      <c r="AY63" s="66">
        <v>44033</v>
      </c>
      <c r="AZ63" s="133">
        <v>0.59</v>
      </c>
      <c r="BA63" s="133">
        <v>1200</v>
      </c>
      <c r="BB63" s="133">
        <v>174</v>
      </c>
      <c r="BC63" s="128"/>
      <c r="BD63" s="135">
        <v>11.7</v>
      </c>
      <c r="BE63" s="135">
        <v>4.38</v>
      </c>
      <c r="BF63" s="98">
        <v>71.7</v>
      </c>
      <c r="BG63" s="135">
        <v>21.7</v>
      </c>
      <c r="BH63" s="135">
        <v>224</v>
      </c>
      <c r="BI63" s="86"/>
      <c r="BJ63" s="64">
        <v>0</v>
      </c>
      <c r="BK63" s="64">
        <v>0</v>
      </c>
      <c r="BL63" s="64">
        <v>0</v>
      </c>
      <c r="BM63" s="64">
        <v>0</v>
      </c>
      <c r="BN63" s="70">
        <v>0</v>
      </c>
      <c r="BO63" s="64">
        <v>0</v>
      </c>
      <c r="BP63" s="71"/>
      <c r="BR63" s="321">
        <v>3.5034901960784315</v>
      </c>
      <c r="BS63" s="316"/>
      <c r="BT63" s="316"/>
      <c r="BU63" s="316"/>
      <c r="BV63" s="316"/>
      <c r="BW63" s="316"/>
      <c r="BX63" s="316"/>
      <c r="BY63" s="316"/>
      <c r="BZ63" s="316"/>
      <c r="CA63" s="316">
        <v>17.870666666666668</v>
      </c>
      <c r="CB63" s="316">
        <v>33.207333333333338</v>
      </c>
      <c r="CC63" s="316">
        <v>-15.336666666666664</v>
      </c>
      <c r="CD63" s="316">
        <v>104.29676699620671</v>
      </c>
      <c r="CE63" s="316">
        <v>193.07769376266498</v>
      </c>
      <c r="CF63" s="316">
        <v>-88.780926766458322</v>
      </c>
      <c r="CG63" s="316">
        <v>410.38702468635495</v>
      </c>
      <c r="CH63" s="316">
        <v>759.31766580803185</v>
      </c>
      <c r="CI63" s="316">
        <v>-348.93064112167696</v>
      </c>
      <c r="CJ63" s="316">
        <v>0.31484879240497504</v>
      </c>
      <c r="CK63" s="320"/>
      <c r="CL63" s="316">
        <v>6.1</v>
      </c>
      <c r="CM63" s="316">
        <v>6.18</v>
      </c>
      <c r="CN63" s="316">
        <v>6.11</v>
      </c>
      <c r="CO63" s="316">
        <f t="shared" si="3"/>
        <v>6.13</v>
      </c>
      <c r="CP63" s="315">
        <v>0.51300000000000001</v>
      </c>
      <c r="CQ63" s="316">
        <v>0.501</v>
      </c>
      <c r="CR63" s="316">
        <v>0.52400000000000002</v>
      </c>
      <c r="CS63" s="316">
        <f t="shared" si="4"/>
        <v>0.51266666666666671</v>
      </c>
      <c r="CT63" s="316">
        <v>0.61299999999999999</v>
      </c>
      <c r="CU63" s="316">
        <v>0.61699999999999999</v>
      </c>
      <c r="CV63" s="316">
        <v>0.61499999999999999</v>
      </c>
      <c r="CW63" s="316">
        <f t="shared" si="5"/>
        <v>0.61499999999999999</v>
      </c>
      <c r="CX63" s="317">
        <v>2.0833333333333333E-3</v>
      </c>
      <c r="CY63" s="318">
        <v>4.1666666666666666E-3</v>
      </c>
      <c r="CZ63" s="318">
        <v>1.2499999999999999E-2</v>
      </c>
      <c r="DA63" s="319" t="s">
        <v>564</v>
      </c>
      <c r="DB63" s="319" t="s">
        <v>565</v>
      </c>
      <c r="DC63" s="319" t="s">
        <v>566</v>
      </c>
      <c r="DD63" s="319" t="s">
        <v>567</v>
      </c>
      <c r="DE63" s="319" t="s">
        <v>568</v>
      </c>
      <c r="DF63" s="319" t="s">
        <v>569</v>
      </c>
      <c r="DG63" s="310"/>
      <c r="DH63" s="316"/>
      <c r="DI63" s="320">
        <v>0.51266666666666671</v>
      </c>
      <c r="DJ63" s="320">
        <v>0.61499999999999999</v>
      </c>
    </row>
    <row r="64" spans="1:114" ht="15.75" customHeight="1">
      <c r="A64" s="94">
        <v>64</v>
      </c>
      <c r="B64" s="51" t="s">
        <v>570</v>
      </c>
      <c r="C64" s="98" t="s">
        <v>571</v>
      </c>
      <c r="D64" s="98">
        <v>1</v>
      </c>
      <c r="E64" s="151">
        <v>18561</v>
      </c>
      <c r="F64" s="44">
        <f t="shared" si="6"/>
        <v>69</v>
      </c>
      <c r="G64" s="94">
        <v>1</v>
      </c>
      <c r="H64" s="51">
        <v>35.799999999999997</v>
      </c>
      <c r="I64" s="97">
        <v>96</v>
      </c>
      <c r="J64" s="98">
        <v>0</v>
      </c>
      <c r="K64" s="98">
        <v>0</v>
      </c>
      <c r="L64" s="98">
        <v>0</v>
      </c>
      <c r="M64" s="98">
        <v>0</v>
      </c>
      <c r="N64" s="98"/>
      <c r="O64" s="98"/>
      <c r="P64" s="98"/>
      <c r="Q64" s="98"/>
      <c r="R64" s="98"/>
      <c r="S64" s="98"/>
      <c r="T64" s="98"/>
      <c r="U64" s="98"/>
      <c r="V64" s="98">
        <v>0</v>
      </c>
      <c r="W64" s="98">
        <v>0</v>
      </c>
      <c r="X64" s="98">
        <v>0</v>
      </c>
      <c r="Y64" s="98">
        <v>0</v>
      </c>
      <c r="Z64" s="98">
        <v>0</v>
      </c>
      <c r="AA64" s="98">
        <v>1</v>
      </c>
      <c r="AB64" s="98">
        <v>1</v>
      </c>
      <c r="AC64" s="81"/>
      <c r="AD64" s="82"/>
      <c r="AE64" s="83" t="e">
        <f t="shared" si="7"/>
        <v>#DIV/0!</v>
      </c>
      <c r="AF64" s="152">
        <v>44031</v>
      </c>
      <c r="AG64" s="51">
        <v>0</v>
      </c>
      <c r="AH64" s="51">
        <v>0</v>
      </c>
      <c r="AI64" s="51">
        <v>0</v>
      </c>
      <c r="AJ64" s="98">
        <v>0</v>
      </c>
      <c r="AK64" s="98">
        <v>0</v>
      </c>
      <c r="AL64" s="66">
        <v>44035</v>
      </c>
      <c r="AM64" s="51">
        <f t="shared" si="2"/>
        <v>4</v>
      </c>
      <c r="AN64" s="153">
        <v>0</v>
      </c>
      <c r="AO64" s="98"/>
      <c r="AP64" s="100" t="s">
        <v>572</v>
      </c>
      <c r="AQ64" s="94">
        <v>0</v>
      </c>
      <c r="AR64" s="51">
        <v>0</v>
      </c>
      <c r="AS64" s="94">
        <v>0</v>
      </c>
      <c r="AT64" s="94">
        <v>1</v>
      </c>
      <c r="AU64" s="94">
        <v>1</v>
      </c>
      <c r="AV64" s="94">
        <v>1</v>
      </c>
      <c r="AW64" s="94">
        <v>0</v>
      </c>
      <c r="AX64" s="51"/>
      <c r="AY64" s="66">
        <v>44031</v>
      </c>
      <c r="AZ64" s="129">
        <v>3.31</v>
      </c>
      <c r="BA64" s="129">
        <v>1640</v>
      </c>
      <c r="BB64" s="129">
        <v>4.2</v>
      </c>
      <c r="BC64" s="128">
        <v>0.112</v>
      </c>
      <c r="BD64" s="98">
        <v>11.2</v>
      </c>
      <c r="BE64" s="98">
        <v>6.35</v>
      </c>
      <c r="BF64" s="98">
        <v>89.7</v>
      </c>
      <c r="BG64" s="98">
        <v>4.5999999999999996</v>
      </c>
      <c r="BH64" s="98">
        <v>172</v>
      </c>
      <c r="BI64" s="97"/>
      <c r="BJ64" s="51">
        <v>1</v>
      </c>
      <c r="BK64" s="51">
        <v>0</v>
      </c>
      <c r="BL64" s="51">
        <v>0</v>
      </c>
      <c r="BM64" s="51">
        <v>1</v>
      </c>
      <c r="BN64" s="97">
        <v>0</v>
      </c>
      <c r="BO64" s="51">
        <v>1</v>
      </c>
      <c r="BP64" s="101" t="s">
        <v>161</v>
      </c>
      <c r="BR64" s="321">
        <v>6.8688833333333337</v>
      </c>
      <c r="BS64" s="316">
        <v>7.3659999999999997</v>
      </c>
      <c r="BT64" s="316">
        <v>0.49711666666666599</v>
      </c>
      <c r="BU64" s="316">
        <v>7.2372268175564578</v>
      </c>
      <c r="BV64" s="316">
        <v>43</v>
      </c>
      <c r="BW64" s="316">
        <v>7447</v>
      </c>
      <c r="BX64" s="316">
        <v>2747</v>
      </c>
      <c r="BY64" s="316">
        <v>178.26384142173612</v>
      </c>
      <c r="BZ64" s="316">
        <v>2.6345929441414116E-3</v>
      </c>
      <c r="CA64" s="316">
        <v>0.83766666666666656</v>
      </c>
      <c r="CB64" s="316">
        <v>26.720500000000012</v>
      </c>
      <c r="CC64" s="316">
        <v>-25.882833333333341</v>
      </c>
      <c r="CD64" s="316">
        <v>19.181692910583479</v>
      </c>
      <c r="CE64" s="316">
        <v>594.71319199698848</v>
      </c>
      <c r="CF64" s="316">
        <v>-575.53149908640501</v>
      </c>
      <c r="CG64" s="316">
        <v>9.6189687944070634</v>
      </c>
      <c r="CH64" s="316">
        <v>311.29716678187958</v>
      </c>
      <c r="CI64" s="316">
        <v>-301.67819798747252</v>
      </c>
      <c r="CJ64" s="316">
        <v>0.49215387000256811</v>
      </c>
      <c r="CK64" s="320">
        <v>319.10000000000002</v>
      </c>
      <c r="CL64" s="316">
        <v>9.8800000000000008</v>
      </c>
      <c r="CM64" s="316">
        <v>10.01</v>
      </c>
      <c r="CN64" s="316">
        <v>9.85</v>
      </c>
      <c r="CO64" s="316">
        <f t="shared" si="3"/>
        <v>9.913333333333334</v>
      </c>
      <c r="CP64" s="315">
        <v>0.76</v>
      </c>
      <c r="CQ64" s="316">
        <v>0.82799999999999996</v>
      </c>
      <c r="CR64" s="316">
        <v>0.78700000000000003</v>
      </c>
      <c r="CS64" s="316">
        <f t="shared" si="4"/>
        <v>0.79166666666666663</v>
      </c>
      <c r="CT64" s="316">
        <v>0.92300000000000004</v>
      </c>
      <c r="CU64" s="316">
        <v>0.99</v>
      </c>
      <c r="CV64" s="316">
        <v>0.92300000000000004</v>
      </c>
      <c r="CW64" s="316">
        <f t="shared" si="5"/>
        <v>0.94533333333333347</v>
      </c>
      <c r="CX64" s="317">
        <v>2.0833333333333333E-3</v>
      </c>
      <c r="CY64" s="318">
        <v>8.3333333333333332E-3</v>
      </c>
      <c r="CZ64" s="318">
        <v>1.3888888888888888E-2</v>
      </c>
      <c r="DA64" s="319" t="s">
        <v>573</v>
      </c>
      <c r="DB64" s="319" t="s">
        <v>574</v>
      </c>
      <c r="DC64" s="319" t="s">
        <v>575</v>
      </c>
      <c r="DD64" s="319" t="s">
        <v>576</v>
      </c>
      <c r="DE64" s="319" t="s">
        <v>577</v>
      </c>
      <c r="DF64" s="319" t="s">
        <v>578</v>
      </c>
      <c r="DG64" s="310"/>
      <c r="DH64" s="316">
        <v>7.2372268175564578</v>
      </c>
      <c r="DI64" s="320">
        <v>0.79166666666666663</v>
      </c>
      <c r="DJ64" s="320">
        <v>0.94533333333333347</v>
      </c>
    </row>
    <row r="65" spans="1:114" ht="15.75" customHeight="1">
      <c r="A65" s="76">
        <v>65</v>
      </c>
      <c r="B65" s="46" t="s">
        <v>579</v>
      </c>
      <c r="C65" s="135" t="s">
        <v>580</v>
      </c>
      <c r="D65" s="135">
        <v>2</v>
      </c>
      <c r="E65" s="149">
        <v>22004</v>
      </c>
      <c r="F65" s="44">
        <f t="shared" si="6"/>
        <v>60</v>
      </c>
      <c r="G65" s="78">
        <v>1</v>
      </c>
      <c r="H65" s="46">
        <v>36.700000000000003</v>
      </c>
      <c r="I65" s="79">
        <v>98</v>
      </c>
      <c r="J65" s="80">
        <v>0</v>
      </c>
      <c r="K65" s="80">
        <v>1</v>
      </c>
      <c r="L65" s="80">
        <v>0</v>
      </c>
      <c r="M65" s="80">
        <v>0</v>
      </c>
      <c r="N65" s="80">
        <v>0</v>
      </c>
      <c r="O65" s="80">
        <v>0</v>
      </c>
      <c r="P65" s="80">
        <v>0</v>
      </c>
      <c r="Q65" s="80">
        <v>0</v>
      </c>
      <c r="R65" s="80">
        <v>0</v>
      </c>
      <c r="S65" s="80">
        <v>0</v>
      </c>
      <c r="T65" s="80">
        <v>0</v>
      </c>
      <c r="U65" s="80">
        <v>0</v>
      </c>
      <c r="V65" s="80">
        <v>0</v>
      </c>
      <c r="W65" s="80">
        <v>0</v>
      </c>
      <c r="X65" s="80">
        <v>1</v>
      </c>
      <c r="Y65" s="80">
        <v>0</v>
      </c>
      <c r="Z65" s="80">
        <v>1</v>
      </c>
      <c r="AA65" s="80">
        <v>0</v>
      </c>
      <c r="AB65" s="80">
        <v>1</v>
      </c>
      <c r="AC65" s="81">
        <v>52.4</v>
      </c>
      <c r="AD65" s="82">
        <v>1.6</v>
      </c>
      <c r="AE65" s="83">
        <f t="shared" si="7"/>
        <v>20.468749999999996</v>
      </c>
      <c r="AF65" s="150">
        <v>44031</v>
      </c>
      <c r="AG65" s="58">
        <v>1</v>
      </c>
      <c r="AH65" s="58">
        <v>0</v>
      </c>
      <c r="AI65" s="58">
        <v>3</v>
      </c>
      <c r="AJ65" s="84">
        <v>0</v>
      </c>
      <c r="AK65" s="84">
        <v>1</v>
      </c>
      <c r="AL65" s="60">
        <v>44035</v>
      </c>
      <c r="AM65" s="58">
        <f t="shared" si="2"/>
        <v>4</v>
      </c>
      <c r="AN65" s="123">
        <v>1</v>
      </c>
      <c r="AO65" s="61"/>
      <c r="AP65" s="62"/>
      <c r="AQ65" s="63">
        <v>1</v>
      </c>
      <c r="AR65" s="64">
        <v>1</v>
      </c>
      <c r="AS65" s="63">
        <v>1</v>
      </c>
      <c r="AT65" s="63">
        <v>1</v>
      </c>
      <c r="AU65" s="63">
        <v>1</v>
      </c>
      <c r="AV65" s="63">
        <v>1</v>
      </c>
      <c r="AW65" s="63">
        <v>0</v>
      </c>
      <c r="AX65" s="64"/>
      <c r="AY65" s="66">
        <v>44031</v>
      </c>
      <c r="AZ65" s="133">
        <v>0.69</v>
      </c>
      <c r="BA65" s="133">
        <v>846</v>
      </c>
      <c r="BB65" s="133">
        <v>54.9</v>
      </c>
      <c r="BC65" s="139">
        <v>5.0000000000000001E-3</v>
      </c>
      <c r="BD65" s="135">
        <v>11.1</v>
      </c>
      <c r="BE65" s="135">
        <v>9.65</v>
      </c>
      <c r="BF65" s="135">
        <v>74.5</v>
      </c>
      <c r="BG65" s="135">
        <v>15.8</v>
      </c>
      <c r="BH65" s="135">
        <v>485</v>
      </c>
      <c r="BI65" s="86"/>
      <c r="BJ65" s="64">
        <v>0</v>
      </c>
      <c r="BK65" s="64">
        <v>0</v>
      </c>
      <c r="BL65" s="64">
        <v>0</v>
      </c>
      <c r="BM65" s="64">
        <v>0</v>
      </c>
      <c r="BN65" s="70">
        <v>0</v>
      </c>
      <c r="BO65" s="64">
        <v>0</v>
      </c>
      <c r="BP65" s="71"/>
      <c r="BR65" s="316">
        <v>3.3147727269999998</v>
      </c>
      <c r="BS65" s="316">
        <v>3.7109999999999999</v>
      </c>
      <c r="BT65" s="316">
        <v>0.39622727000000002</v>
      </c>
      <c r="BU65" s="316">
        <v>11.953379999999999</v>
      </c>
      <c r="BV65" s="316">
        <v>39</v>
      </c>
      <c r="BW65" s="316">
        <v>25120</v>
      </c>
      <c r="BX65" s="316">
        <v>10615</v>
      </c>
      <c r="BY65" s="316">
        <v>657.10299999999995</v>
      </c>
      <c r="BZ65" s="316">
        <v>1.1260840000000001E-3</v>
      </c>
      <c r="CA65" s="316">
        <v>12.435166669999999</v>
      </c>
      <c r="CB65" s="316">
        <v>31.669166700000002</v>
      </c>
      <c r="CC65" s="316">
        <v>-19.234000000000002</v>
      </c>
      <c r="CD65" s="316">
        <v>87.750551200000004</v>
      </c>
      <c r="CE65" s="316">
        <v>189.99199999999999</v>
      </c>
      <c r="CF65" s="316">
        <v>-102.24</v>
      </c>
      <c r="CG65" s="316">
        <v>408.7131</v>
      </c>
      <c r="CH65" s="316">
        <v>878</v>
      </c>
      <c r="CI65" s="316">
        <v>-470</v>
      </c>
      <c r="CJ65" s="316">
        <v>0.34837312199999998</v>
      </c>
      <c r="CK65" s="320">
        <v>1019</v>
      </c>
      <c r="CL65" s="316">
        <v>7.06</v>
      </c>
      <c r="CM65" s="316">
        <v>7.12</v>
      </c>
      <c r="CN65" s="316">
        <v>7.09</v>
      </c>
      <c r="CO65" s="316">
        <f t="shared" si="3"/>
        <v>7.09</v>
      </c>
      <c r="CP65" s="316">
        <v>0.81100000000000005</v>
      </c>
      <c r="CQ65" s="316">
        <v>0.76</v>
      </c>
      <c r="CR65" s="316">
        <v>0.74</v>
      </c>
      <c r="CS65" s="316">
        <f t="shared" si="4"/>
        <v>0.77033333333333331</v>
      </c>
      <c r="CT65" s="316">
        <v>0.90600000000000003</v>
      </c>
      <c r="CU65" s="316">
        <v>0.94799999999999995</v>
      </c>
      <c r="CV65" s="316">
        <v>0.95699999999999996</v>
      </c>
      <c r="CW65" s="316">
        <f t="shared" si="5"/>
        <v>0.93699999999999994</v>
      </c>
      <c r="CX65" s="317">
        <v>1.3888888888888889E-3</v>
      </c>
      <c r="CY65" s="318">
        <v>5.5555555555555558E-3</v>
      </c>
      <c r="CZ65" s="318">
        <v>1.3888888888888888E-2</v>
      </c>
      <c r="DA65" s="319" t="s">
        <v>581</v>
      </c>
      <c r="DB65" s="319" t="s">
        <v>582</v>
      </c>
      <c r="DC65" s="319" t="s">
        <v>583</v>
      </c>
      <c r="DD65" s="319" t="s">
        <v>584</v>
      </c>
      <c r="DE65" s="319" t="s">
        <v>585</v>
      </c>
      <c r="DF65" s="319" t="s">
        <v>586</v>
      </c>
      <c r="DG65" s="310"/>
      <c r="DH65" s="316">
        <v>11.953379999999999</v>
      </c>
      <c r="DI65" s="320">
        <v>0.77033333333333331</v>
      </c>
      <c r="DJ65" s="320">
        <v>0.93699999999999994</v>
      </c>
    </row>
    <row r="66" spans="1:114" ht="15.75" customHeight="1">
      <c r="A66" s="76">
        <v>66</v>
      </c>
      <c r="B66" s="46" t="s">
        <v>587</v>
      </c>
      <c r="C66" s="135" t="s">
        <v>588</v>
      </c>
      <c r="D66" s="135">
        <v>2</v>
      </c>
      <c r="E66" s="149">
        <v>20052</v>
      </c>
      <c r="F66" s="44">
        <f t="shared" si="6"/>
        <v>65</v>
      </c>
      <c r="G66" s="78">
        <v>1</v>
      </c>
      <c r="H66" s="46">
        <v>36.1</v>
      </c>
      <c r="I66" s="79">
        <v>98</v>
      </c>
      <c r="J66" s="80">
        <v>0</v>
      </c>
      <c r="K66" s="80">
        <v>0</v>
      </c>
      <c r="L66" s="80">
        <v>0</v>
      </c>
      <c r="M66" s="80">
        <v>0</v>
      </c>
      <c r="N66" s="80">
        <v>0</v>
      </c>
      <c r="O66" s="80">
        <v>0</v>
      </c>
      <c r="P66" s="80">
        <v>0</v>
      </c>
      <c r="Q66" s="80">
        <v>0</v>
      </c>
      <c r="R66" s="80">
        <v>0</v>
      </c>
      <c r="S66" s="80">
        <v>1</v>
      </c>
      <c r="T66" s="80">
        <v>0</v>
      </c>
      <c r="U66" s="80">
        <v>0</v>
      </c>
      <c r="V66" s="80">
        <v>0</v>
      </c>
      <c r="W66" s="80">
        <v>1</v>
      </c>
      <c r="X66" s="80">
        <v>1</v>
      </c>
      <c r="Y66" s="80">
        <v>0</v>
      </c>
      <c r="Z66" s="80">
        <v>1</v>
      </c>
      <c r="AA66" s="80">
        <v>0</v>
      </c>
      <c r="AB66" s="80">
        <v>0</v>
      </c>
      <c r="AC66" s="81"/>
      <c r="AD66" s="82"/>
      <c r="AE66" s="83" t="e">
        <f t="shared" si="7"/>
        <v>#DIV/0!</v>
      </c>
      <c r="AF66" s="150">
        <v>44032</v>
      </c>
      <c r="AG66" s="58">
        <v>0</v>
      </c>
      <c r="AH66" s="58">
        <v>0</v>
      </c>
      <c r="AI66" s="58">
        <v>0</v>
      </c>
      <c r="AJ66" s="84">
        <v>0</v>
      </c>
      <c r="AK66" s="84">
        <v>0</v>
      </c>
      <c r="AL66" s="60">
        <v>44046</v>
      </c>
      <c r="AM66" s="58">
        <f t="shared" si="2"/>
        <v>14</v>
      </c>
      <c r="AN66" s="123">
        <v>1</v>
      </c>
      <c r="AO66" s="61"/>
      <c r="AP66" s="62" t="s">
        <v>561</v>
      </c>
      <c r="AQ66" s="63">
        <v>1</v>
      </c>
      <c r="AR66" s="64">
        <v>1</v>
      </c>
      <c r="AS66" s="63">
        <v>1</v>
      </c>
      <c r="AT66" s="63">
        <v>1</v>
      </c>
      <c r="AU66" s="63">
        <v>1</v>
      </c>
      <c r="AV66" s="63">
        <v>1</v>
      </c>
      <c r="AW66" s="63">
        <v>0</v>
      </c>
      <c r="AX66" s="64"/>
      <c r="AY66" s="66">
        <v>44032</v>
      </c>
      <c r="AZ66" s="133">
        <v>0.96</v>
      </c>
      <c r="BA66" s="133">
        <v>620</v>
      </c>
      <c r="BB66" s="133">
        <v>4</v>
      </c>
      <c r="BC66" s="139">
        <v>0.104</v>
      </c>
      <c r="BD66" s="135">
        <v>12.5</v>
      </c>
      <c r="BE66" s="135">
        <v>7.58</v>
      </c>
      <c r="BF66" s="135">
        <v>40.6</v>
      </c>
      <c r="BG66" s="135">
        <v>41.3</v>
      </c>
      <c r="BH66" s="135">
        <v>319</v>
      </c>
      <c r="BI66" s="86"/>
      <c r="BJ66" s="64">
        <v>1</v>
      </c>
      <c r="BK66" s="64">
        <v>0</v>
      </c>
      <c r="BL66" s="64">
        <v>0</v>
      </c>
      <c r="BM66" s="64">
        <v>1</v>
      </c>
      <c r="BN66" s="70">
        <v>0</v>
      </c>
      <c r="BO66" s="64">
        <v>1</v>
      </c>
      <c r="BP66" s="101" t="s">
        <v>589</v>
      </c>
      <c r="BR66" s="316">
        <v>3.3473333329999999</v>
      </c>
      <c r="BS66" s="316">
        <v>3.5209999999999999</v>
      </c>
      <c r="BT66" s="316">
        <v>0.17366667</v>
      </c>
      <c r="BU66" s="316">
        <v>5.1882099999999998</v>
      </c>
      <c r="BV66" s="316">
        <v>179</v>
      </c>
      <c r="BW66" s="316">
        <v>49155</v>
      </c>
      <c r="BX66" s="316">
        <v>48949</v>
      </c>
      <c r="BY66" s="316">
        <v>781.25199999999995</v>
      </c>
      <c r="BZ66" s="316">
        <v>1.05992E-4</v>
      </c>
      <c r="CA66" s="316">
        <v>12.993</v>
      </c>
      <c r="CB66" s="316">
        <v>23.619166700000001</v>
      </c>
      <c r="CC66" s="316">
        <v>-10.626167000000001</v>
      </c>
      <c r="CD66" s="316">
        <v>68.640005020000004</v>
      </c>
      <c r="CE66" s="316">
        <v>124.744</v>
      </c>
      <c r="CF66" s="316">
        <v>-56.103999999999999</v>
      </c>
      <c r="CG66" s="316">
        <v>310.53120000000001</v>
      </c>
      <c r="CH66" s="316">
        <v>565</v>
      </c>
      <c r="CI66" s="316">
        <v>-254</v>
      </c>
      <c r="CJ66" s="316">
        <v>0.31033168900000002</v>
      </c>
      <c r="CK66" s="320">
        <v>3342.4</v>
      </c>
      <c r="CL66" s="316">
        <v>9</v>
      </c>
      <c r="CM66" s="316">
        <v>9.01</v>
      </c>
      <c r="CN66" s="316">
        <v>8.8000000000000007</v>
      </c>
      <c r="CO66" s="316">
        <f t="shared" si="3"/>
        <v>8.9366666666666656</v>
      </c>
      <c r="CP66" s="316">
        <v>1.167</v>
      </c>
      <c r="CQ66" s="316">
        <v>1.194</v>
      </c>
      <c r="CR66" s="316">
        <v>1.157</v>
      </c>
      <c r="CS66" s="316">
        <f t="shared" si="4"/>
        <v>1.1726666666666665</v>
      </c>
      <c r="CT66" s="316">
        <v>1.5149999999999999</v>
      </c>
      <c r="CU66" s="316">
        <v>1.581</v>
      </c>
      <c r="CV66" s="316">
        <v>1.516</v>
      </c>
      <c r="CW66" s="316">
        <f t="shared" si="5"/>
        <v>1.5373333333333334</v>
      </c>
      <c r="CX66" s="317">
        <v>6.9444444444444447E-4</v>
      </c>
      <c r="CY66" s="318">
        <v>5.5555555555555558E-3</v>
      </c>
      <c r="CZ66" s="318">
        <v>7.6388888888888886E-3</v>
      </c>
      <c r="DA66" s="319" t="s">
        <v>590</v>
      </c>
      <c r="DB66" s="319" t="s">
        <v>591</v>
      </c>
      <c r="DC66" s="319" t="s">
        <v>592</v>
      </c>
      <c r="DD66" s="319" t="s">
        <v>593</v>
      </c>
      <c r="DE66" s="319" t="s">
        <v>594</v>
      </c>
      <c r="DF66" s="319" t="s">
        <v>595</v>
      </c>
      <c r="DG66" s="310"/>
      <c r="DH66" s="316">
        <v>5.1882099999999998</v>
      </c>
      <c r="DI66" s="320">
        <v>1.1726666666666665</v>
      </c>
      <c r="DJ66" s="320">
        <v>1.5373333333333334</v>
      </c>
    </row>
    <row r="67" spans="1:114" ht="15.75" customHeight="1">
      <c r="A67" s="76">
        <v>67</v>
      </c>
      <c r="B67" s="46" t="s">
        <v>596</v>
      </c>
      <c r="C67" s="135" t="s">
        <v>597</v>
      </c>
      <c r="D67" s="135">
        <v>1</v>
      </c>
      <c r="E67" s="149">
        <v>22990</v>
      </c>
      <c r="F67" s="44">
        <f t="shared" si="6"/>
        <v>57</v>
      </c>
      <c r="G67" s="78">
        <v>1</v>
      </c>
      <c r="H67" s="46">
        <v>37.1</v>
      </c>
      <c r="I67" s="79">
        <v>92</v>
      </c>
      <c r="J67" s="80">
        <v>0</v>
      </c>
      <c r="K67" s="80">
        <v>0</v>
      </c>
      <c r="L67" s="80">
        <v>0</v>
      </c>
      <c r="M67" s="80">
        <v>0</v>
      </c>
      <c r="N67" s="80">
        <v>0</v>
      </c>
      <c r="O67" s="80">
        <v>0</v>
      </c>
      <c r="P67" s="80">
        <v>0</v>
      </c>
      <c r="Q67" s="80">
        <v>0</v>
      </c>
      <c r="R67" s="80">
        <v>0</v>
      </c>
      <c r="S67" s="80">
        <v>0</v>
      </c>
      <c r="T67" s="80">
        <v>0</v>
      </c>
      <c r="U67" s="80">
        <v>0</v>
      </c>
      <c r="V67" s="80">
        <v>0</v>
      </c>
      <c r="W67" s="80">
        <v>0</v>
      </c>
      <c r="X67" s="80">
        <v>0</v>
      </c>
      <c r="Y67" s="80">
        <v>0</v>
      </c>
      <c r="Z67" s="80">
        <v>0</v>
      </c>
      <c r="AA67" s="80">
        <v>0</v>
      </c>
      <c r="AB67" s="80">
        <v>0</v>
      </c>
      <c r="AC67" s="81"/>
      <c r="AD67" s="82"/>
      <c r="AE67" s="83" t="e">
        <f t="shared" si="7"/>
        <v>#DIV/0!</v>
      </c>
      <c r="AF67" s="150">
        <v>44032</v>
      </c>
      <c r="AG67" s="58">
        <v>0</v>
      </c>
      <c r="AH67" s="58">
        <v>0</v>
      </c>
      <c r="AI67" s="58">
        <v>0</v>
      </c>
      <c r="AJ67" s="84">
        <v>0</v>
      </c>
      <c r="AK67" s="84">
        <v>0</v>
      </c>
      <c r="AL67" s="60">
        <v>44045</v>
      </c>
      <c r="AM67" s="58">
        <f t="shared" si="2"/>
        <v>13</v>
      </c>
      <c r="AN67" s="123">
        <v>1</v>
      </c>
      <c r="AO67" s="61"/>
      <c r="AP67" s="62"/>
      <c r="AQ67" s="63">
        <v>1</v>
      </c>
      <c r="AR67" s="64">
        <v>1</v>
      </c>
      <c r="AS67" s="63">
        <v>1</v>
      </c>
      <c r="AT67" s="63">
        <v>0</v>
      </c>
      <c r="AU67" s="63">
        <v>0</v>
      </c>
      <c r="AV67" s="63">
        <v>1</v>
      </c>
      <c r="AW67" s="63">
        <v>0</v>
      </c>
      <c r="AX67" s="64"/>
      <c r="AY67" s="66">
        <v>44033</v>
      </c>
      <c r="AZ67" s="133">
        <v>0.84</v>
      </c>
      <c r="BA67" s="129"/>
      <c r="BB67" s="129">
        <v>37.700000000000003</v>
      </c>
      <c r="BC67" s="128"/>
      <c r="BD67" s="98">
        <v>7.3</v>
      </c>
      <c r="BE67" s="98">
        <v>1.53</v>
      </c>
      <c r="BF67" s="98">
        <v>2</v>
      </c>
      <c r="BG67" s="98">
        <v>95</v>
      </c>
      <c r="BH67" s="135">
        <v>9</v>
      </c>
      <c r="BI67" s="86"/>
      <c r="BJ67" s="64">
        <v>0</v>
      </c>
      <c r="BK67" s="64">
        <v>0</v>
      </c>
      <c r="BL67" s="64">
        <v>0</v>
      </c>
      <c r="BM67" s="64">
        <v>0</v>
      </c>
      <c r="BN67" s="70">
        <v>0</v>
      </c>
      <c r="BO67" s="64">
        <v>0</v>
      </c>
      <c r="BP67" s="71"/>
      <c r="BR67" s="316"/>
      <c r="BS67" s="316"/>
      <c r="BT67" s="316"/>
      <c r="BU67" s="316"/>
      <c r="BV67" s="316"/>
      <c r="BW67" s="316"/>
      <c r="BX67" s="316"/>
      <c r="BY67" s="316"/>
      <c r="BZ67" s="316"/>
      <c r="CA67" s="316"/>
      <c r="CB67" s="316"/>
      <c r="CC67" s="316"/>
      <c r="CD67" s="316"/>
      <c r="CE67" s="316"/>
      <c r="CF67" s="316"/>
      <c r="CG67" s="316"/>
      <c r="CH67" s="316"/>
      <c r="CI67" s="316"/>
      <c r="CJ67" s="316"/>
      <c r="CK67" s="320"/>
      <c r="CL67" s="316">
        <v>6.61</v>
      </c>
      <c r="CM67" s="316">
        <v>6.67</v>
      </c>
      <c r="CN67" s="316">
        <v>6.68</v>
      </c>
      <c r="CO67" s="316">
        <f t="shared" si="3"/>
        <v>6.6533333333333333</v>
      </c>
      <c r="CP67" s="316">
        <v>0.67400000000000004</v>
      </c>
      <c r="CQ67" s="316">
        <v>0.69099999999999995</v>
      </c>
      <c r="CR67" s="316">
        <v>0.70899999999999996</v>
      </c>
      <c r="CS67" s="316">
        <f t="shared" si="4"/>
        <v>0.69133333333333324</v>
      </c>
      <c r="CT67" s="316">
        <v>0.84299999999999997</v>
      </c>
      <c r="CU67" s="316">
        <v>0.85899999999999999</v>
      </c>
      <c r="CV67" s="316">
        <v>0.85</v>
      </c>
      <c r="CW67" s="316">
        <f t="shared" si="5"/>
        <v>0.85066666666666668</v>
      </c>
      <c r="CX67" s="317">
        <v>3.472222222222222E-3</v>
      </c>
      <c r="CY67" s="318">
        <v>6.2499999999999995E-3</v>
      </c>
      <c r="CZ67" s="318">
        <v>8.3333333333333332E-3</v>
      </c>
      <c r="DA67" s="319" t="s">
        <v>598</v>
      </c>
      <c r="DB67" s="319" t="s">
        <v>599</v>
      </c>
      <c r="DC67" s="319" t="s">
        <v>600</v>
      </c>
      <c r="DD67" s="319" t="s">
        <v>601</v>
      </c>
      <c r="DE67" s="319" t="s">
        <v>602</v>
      </c>
      <c r="DF67" s="319" t="s">
        <v>603</v>
      </c>
      <c r="DG67" s="310"/>
      <c r="DH67" s="316"/>
      <c r="DI67" s="320">
        <v>0.69133333333333324</v>
      </c>
      <c r="DJ67" s="320">
        <v>0.85066666666666668</v>
      </c>
    </row>
    <row r="68" spans="1:114" ht="15.75" customHeight="1">
      <c r="A68" s="76">
        <v>68</v>
      </c>
      <c r="B68" s="46" t="s">
        <v>604</v>
      </c>
      <c r="C68" s="135">
        <v>91775499</v>
      </c>
      <c r="D68" s="135">
        <v>2</v>
      </c>
      <c r="E68" s="149">
        <v>18099</v>
      </c>
      <c r="F68" s="44">
        <f t="shared" si="6"/>
        <v>70</v>
      </c>
      <c r="G68" s="78">
        <v>1</v>
      </c>
      <c r="H68" s="46">
        <v>35.700000000000003</v>
      </c>
      <c r="I68" s="79">
        <v>98</v>
      </c>
      <c r="J68" s="80">
        <v>0</v>
      </c>
      <c r="K68" s="80">
        <v>0</v>
      </c>
      <c r="L68" s="80">
        <v>0</v>
      </c>
      <c r="M68" s="80">
        <v>0</v>
      </c>
      <c r="N68" s="80">
        <v>0</v>
      </c>
      <c r="O68" s="80">
        <v>0</v>
      </c>
      <c r="P68" s="80">
        <v>0</v>
      </c>
      <c r="Q68" s="80">
        <v>0</v>
      </c>
      <c r="R68" s="80">
        <v>0</v>
      </c>
      <c r="S68" s="80">
        <v>0</v>
      </c>
      <c r="T68" s="80">
        <v>0</v>
      </c>
      <c r="U68" s="80">
        <v>0</v>
      </c>
      <c r="V68" s="80">
        <v>0</v>
      </c>
      <c r="W68" s="80">
        <v>0</v>
      </c>
      <c r="X68" s="80">
        <v>1</v>
      </c>
      <c r="Y68" s="80">
        <v>1</v>
      </c>
      <c r="Z68" s="80">
        <v>1</v>
      </c>
      <c r="AA68" s="80">
        <v>0</v>
      </c>
      <c r="AB68" s="80">
        <v>0</v>
      </c>
      <c r="AC68" s="81">
        <v>48</v>
      </c>
      <c r="AD68" s="82">
        <v>1.45</v>
      </c>
      <c r="AE68" s="83">
        <f t="shared" si="7"/>
        <v>22.829964328180736</v>
      </c>
      <c r="AF68" s="150">
        <v>44031</v>
      </c>
      <c r="AG68" s="58">
        <v>1</v>
      </c>
      <c r="AH68" s="58">
        <v>0</v>
      </c>
      <c r="AI68" s="58">
        <v>7</v>
      </c>
      <c r="AJ68" s="84">
        <v>0</v>
      </c>
      <c r="AK68" s="84">
        <v>1</v>
      </c>
      <c r="AL68" s="60">
        <v>44061</v>
      </c>
      <c r="AM68" s="58">
        <f t="shared" si="2"/>
        <v>30</v>
      </c>
      <c r="AN68" s="123">
        <v>1</v>
      </c>
      <c r="AO68" s="61"/>
      <c r="AP68" s="62" t="s">
        <v>493</v>
      </c>
      <c r="AQ68" s="63">
        <v>1</v>
      </c>
      <c r="AR68" s="64">
        <v>1</v>
      </c>
      <c r="AS68" s="63">
        <v>1</v>
      </c>
      <c r="AT68" s="63">
        <v>1</v>
      </c>
      <c r="AU68" s="63">
        <v>1</v>
      </c>
      <c r="AV68" s="63">
        <v>1</v>
      </c>
      <c r="AW68" s="63">
        <v>0</v>
      </c>
      <c r="AX68" s="64"/>
      <c r="AY68" s="66">
        <v>44031</v>
      </c>
      <c r="AZ68" s="133">
        <v>0.34</v>
      </c>
      <c r="BA68" s="133">
        <v>1900</v>
      </c>
      <c r="BB68" s="133">
        <v>23.7</v>
      </c>
      <c r="BC68" s="139">
        <v>2.7E-2</v>
      </c>
      <c r="BD68" s="135">
        <v>12.9</v>
      </c>
      <c r="BE68" s="135">
        <v>10.34</v>
      </c>
      <c r="BF68" s="135">
        <v>93.7</v>
      </c>
      <c r="BG68" s="135">
        <v>2.7</v>
      </c>
      <c r="BH68" s="135">
        <v>309</v>
      </c>
      <c r="BI68" s="86"/>
      <c r="BJ68" s="64">
        <v>0</v>
      </c>
      <c r="BK68" s="64">
        <v>0</v>
      </c>
      <c r="BL68" s="64">
        <v>0</v>
      </c>
      <c r="BM68" s="64">
        <v>0</v>
      </c>
      <c r="BN68" s="70">
        <v>0</v>
      </c>
      <c r="BO68" s="64">
        <v>1</v>
      </c>
      <c r="BP68" s="71" t="s">
        <v>131</v>
      </c>
      <c r="BR68" s="316">
        <v>4.2751833330000002</v>
      </c>
      <c r="BS68" s="316">
        <v>4.7110000000000003</v>
      </c>
      <c r="BT68" s="316">
        <v>0.43581667000000002</v>
      </c>
      <c r="BU68" s="316">
        <v>10.194100000000001</v>
      </c>
      <c r="BV68" s="316">
        <v>32</v>
      </c>
      <c r="BW68" s="316">
        <v>24389</v>
      </c>
      <c r="BX68" s="316">
        <v>3682</v>
      </c>
      <c r="BY68" s="316">
        <v>270.86799999999999</v>
      </c>
      <c r="BZ68" s="316">
        <v>2.768632E-3</v>
      </c>
      <c r="CA68" s="316">
        <v>-3.3556666669999999</v>
      </c>
      <c r="CB68" s="316">
        <v>15.685833300000001</v>
      </c>
      <c r="CC68" s="316">
        <v>-19.041499999999999</v>
      </c>
      <c r="CD68" s="316">
        <v>-29.4151886</v>
      </c>
      <c r="CE68" s="316">
        <v>134.62</v>
      </c>
      <c r="CF68" s="316">
        <v>-164.04</v>
      </c>
      <c r="CG68" s="316">
        <v>-62.27919</v>
      </c>
      <c r="CH68" s="316">
        <v>294</v>
      </c>
      <c r="CI68" s="316">
        <v>-356</v>
      </c>
      <c r="CJ68" s="316">
        <v>0.54786991200000001</v>
      </c>
      <c r="CK68" s="320">
        <v>1327.8</v>
      </c>
      <c r="CL68" s="316"/>
      <c r="CM68" s="316"/>
      <c r="CN68" s="316"/>
      <c r="CO68" s="316"/>
      <c r="CP68" s="316"/>
      <c r="CQ68" s="316"/>
      <c r="CR68" s="316"/>
      <c r="CS68" s="316"/>
      <c r="CT68" s="316"/>
      <c r="CU68" s="316"/>
      <c r="CV68" s="316"/>
      <c r="CW68" s="316"/>
      <c r="CX68" s="317"/>
      <c r="CY68" s="318"/>
      <c r="CZ68" s="318"/>
      <c r="DA68" s="319"/>
      <c r="DB68" s="319"/>
      <c r="DC68" s="319"/>
      <c r="DD68" s="319"/>
      <c r="DE68" s="319"/>
      <c r="DF68" s="319"/>
      <c r="DG68" s="310"/>
      <c r="DH68" s="316">
        <v>10.194100000000001</v>
      </c>
      <c r="DI68" s="320"/>
      <c r="DJ68" s="320"/>
    </row>
    <row r="69" spans="1:114" ht="15.75" customHeight="1">
      <c r="A69" s="76">
        <v>69</v>
      </c>
      <c r="B69" s="46" t="s">
        <v>605</v>
      </c>
      <c r="C69" s="135" t="s">
        <v>606</v>
      </c>
      <c r="D69" s="135">
        <v>1</v>
      </c>
      <c r="E69" s="149">
        <v>31051</v>
      </c>
      <c r="F69" s="44">
        <f t="shared" si="6"/>
        <v>35</v>
      </c>
      <c r="G69" s="78">
        <v>1</v>
      </c>
      <c r="H69" s="46">
        <v>36.6</v>
      </c>
      <c r="I69" s="79">
        <v>93</v>
      </c>
      <c r="J69" s="80">
        <v>0</v>
      </c>
      <c r="K69" s="80">
        <v>1</v>
      </c>
      <c r="L69" s="80">
        <v>0</v>
      </c>
      <c r="M69" s="80">
        <v>0</v>
      </c>
      <c r="N69" s="80">
        <v>0</v>
      </c>
      <c r="O69" s="80">
        <v>0</v>
      </c>
      <c r="P69" s="80">
        <v>0</v>
      </c>
      <c r="Q69" s="80">
        <v>0</v>
      </c>
      <c r="R69" s="80">
        <v>0</v>
      </c>
      <c r="S69" s="80">
        <v>0</v>
      </c>
      <c r="T69" s="80">
        <v>1</v>
      </c>
      <c r="U69" s="80">
        <v>1</v>
      </c>
      <c r="V69" s="80">
        <v>0</v>
      </c>
      <c r="W69" s="80">
        <v>0</v>
      </c>
      <c r="X69" s="80">
        <v>1</v>
      </c>
      <c r="Y69" s="80">
        <v>1</v>
      </c>
      <c r="Z69" s="80">
        <v>1</v>
      </c>
      <c r="AA69" s="80">
        <v>0</v>
      </c>
      <c r="AB69" s="80">
        <v>0</v>
      </c>
      <c r="AC69" s="81"/>
      <c r="AD69" s="82"/>
      <c r="AE69" s="83" t="e">
        <f t="shared" si="7"/>
        <v>#DIV/0!</v>
      </c>
      <c r="AF69" s="150">
        <v>44034</v>
      </c>
      <c r="AG69" s="58">
        <v>0</v>
      </c>
      <c r="AH69" s="58">
        <v>0</v>
      </c>
      <c r="AI69" s="58">
        <v>0</v>
      </c>
      <c r="AJ69" s="84">
        <v>0</v>
      </c>
      <c r="AK69" s="84">
        <v>0</v>
      </c>
      <c r="AL69" s="60">
        <v>44037</v>
      </c>
      <c r="AM69" s="58">
        <f t="shared" si="2"/>
        <v>3</v>
      </c>
      <c r="AN69" s="123">
        <v>1</v>
      </c>
      <c r="AO69" s="61"/>
      <c r="AP69" s="62"/>
      <c r="AQ69" s="63">
        <v>1</v>
      </c>
      <c r="AR69" s="64">
        <v>1</v>
      </c>
      <c r="AS69" s="63">
        <v>1</v>
      </c>
      <c r="AT69" s="63">
        <v>1</v>
      </c>
      <c r="AU69" s="63">
        <v>0</v>
      </c>
      <c r="AV69" s="63">
        <v>1</v>
      </c>
      <c r="AW69" s="63">
        <v>0</v>
      </c>
      <c r="AX69" s="64"/>
      <c r="AY69" s="66">
        <v>44034</v>
      </c>
      <c r="AZ69" s="133">
        <v>0.92</v>
      </c>
      <c r="BA69" s="133">
        <v>604</v>
      </c>
      <c r="BB69" s="133">
        <v>47.8</v>
      </c>
      <c r="BC69" s="144"/>
      <c r="BD69" s="135">
        <v>13.6</v>
      </c>
      <c r="BE69" s="135">
        <v>9.6300000000000008</v>
      </c>
      <c r="BF69" s="135">
        <v>71.5</v>
      </c>
      <c r="BG69" s="135">
        <v>23.8</v>
      </c>
      <c r="BH69" s="135">
        <v>311</v>
      </c>
      <c r="BI69" s="86"/>
      <c r="BJ69" s="64">
        <v>0</v>
      </c>
      <c r="BK69" s="64">
        <v>0</v>
      </c>
      <c r="BL69" s="64">
        <v>0</v>
      </c>
      <c r="BM69" s="64">
        <v>0</v>
      </c>
      <c r="BN69" s="70">
        <v>0</v>
      </c>
      <c r="BO69" s="64">
        <v>0</v>
      </c>
      <c r="BP69" s="71"/>
      <c r="BR69" s="316">
        <v>4.1426724139999997</v>
      </c>
      <c r="BS69" s="316">
        <v>4.3659999999999997</v>
      </c>
      <c r="BT69" s="316">
        <v>0.22332758999999999</v>
      </c>
      <c r="BU69" s="316">
        <v>5.3909060000000002</v>
      </c>
      <c r="BV69" s="316">
        <v>66</v>
      </c>
      <c r="BW69" s="316">
        <v>35664</v>
      </c>
      <c r="BX69" s="316">
        <v>30597</v>
      </c>
      <c r="BY69" s="316">
        <v>921.26</v>
      </c>
      <c r="BZ69" s="316">
        <v>1.7619099999999999E-4</v>
      </c>
      <c r="CA69" s="316">
        <v>7.333333E-3</v>
      </c>
      <c r="CB69" s="316">
        <v>11.6313333</v>
      </c>
      <c r="CC69" s="316">
        <v>-11.624000000000001</v>
      </c>
      <c r="CD69" s="316">
        <v>0.100124882</v>
      </c>
      <c r="CE69" s="316">
        <v>94.119600000000005</v>
      </c>
      <c r="CF69" s="316">
        <v>-94.019000000000005</v>
      </c>
      <c r="CG69" s="316">
        <v>9.2701000000000006E-2</v>
      </c>
      <c r="CH69" s="316">
        <v>225</v>
      </c>
      <c r="CI69" s="316">
        <v>-224</v>
      </c>
      <c r="CJ69" s="316">
        <v>0.499896754</v>
      </c>
      <c r="CK69" s="320">
        <v>14148.7</v>
      </c>
      <c r="CL69" s="316">
        <v>5.94</v>
      </c>
      <c r="CM69" s="316">
        <v>5.8</v>
      </c>
      <c r="CN69" s="316">
        <v>5.79</v>
      </c>
      <c r="CO69" s="316">
        <f t="shared" ref="CO69:CO132" si="8">AVERAGE(CL69:CN69)</f>
        <v>5.8433333333333337</v>
      </c>
      <c r="CP69" s="316">
        <v>0.64600000000000002</v>
      </c>
      <c r="CQ69" s="316">
        <v>0.61</v>
      </c>
      <c r="CR69" s="316">
        <v>0.66500000000000004</v>
      </c>
      <c r="CS69" s="316">
        <f t="shared" ref="CS69:CS132" si="9">AVERAGE(CP69:CR69)</f>
        <v>0.64033333333333331</v>
      </c>
      <c r="CT69" s="316">
        <v>0.89800000000000002</v>
      </c>
      <c r="CU69" s="316">
        <v>0.86899999999999999</v>
      </c>
      <c r="CV69" s="316">
        <v>0.85799999999999998</v>
      </c>
      <c r="CW69" s="316">
        <f t="shared" ref="CW69:CW132" si="10">AVERAGE(CT69:CV69)</f>
        <v>0.875</v>
      </c>
      <c r="CX69" s="317">
        <v>6.9444444444444447E-4</v>
      </c>
      <c r="CY69" s="318">
        <v>6.2499999999999995E-3</v>
      </c>
      <c r="CZ69" s="318">
        <v>9.0277777777777787E-3</v>
      </c>
      <c r="DA69" s="319" t="s">
        <v>607</v>
      </c>
      <c r="DB69" s="319" t="s">
        <v>608</v>
      </c>
      <c r="DC69" s="319" t="s">
        <v>609</v>
      </c>
      <c r="DD69" s="319" t="s">
        <v>610</v>
      </c>
      <c r="DE69" s="319" t="s">
        <v>611</v>
      </c>
      <c r="DF69" s="319" t="s">
        <v>612</v>
      </c>
      <c r="DG69" s="310"/>
      <c r="DH69" s="316">
        <v>5.3909060000000002</v>
      </c>
      <c r="DI69" s="320">
        <v>0.64033333333333331</v>
      </c>
      <c r="DJ69" s="320">
        <v>0.875</v>
      </c>
    </row>
    <row r="70" spans="1:114" ht="15.75" customHeight="1">
      <c r="A70" s="76">
        <v>70</v>
      </c>
      <c r="B70" s="158" t="s">
        <v>613</v>
      </c>
      <c r="C70" s="46">
        <v>91776258</v>
      </c>
      <c r="D70" s="46">
        <v>2</v>
      </c>
      <c r="E70" s="149">
        <v>21008</v>
      </c>
      <c r="F70" s="44">
        <f t="shared" si="6"/>
        <v>63</v>
      </c>
      <c r="G70" s="78">
        <v>1</v>
      </c>
      <c r="H70" s="46">
        <v>36.5</v>
      </c>
      <c r="I70" s="79">
        <v>90</v>
      </c>
      <c r="J70" s="80">
        <v>0</v>
      </c>
      <c r="K70" s="80">
        <v>1</v>
      </c>
      <c r="L70" s="80">
        <v>0</v>
      </c>
      <c r="M70" s="80">
        <v>0</v>
      </c>
      <c r="N70" s="80"/>
      <c r="O70" s="80"/>
      <c r="P70" s="80"/>
      <c r="Q70" s="80"/>
      <c r="R70" s="80"/>
      <c r="S70" s="80"/>
      <c r="T70" s="80"/>
      <c r="U70" s="80"/>
      <c r="V70" s="80">
        <v>0</v>
      </c>
      <c r="W70" s="80">
        <v>0</v>
      </c>
      <c r="X70" s="80">
        <v>1</v>
      </c>
      <c r="Y70" s="80">
        <v>0</v>
      </c>
      <c r="Z70" s="98">
        <v>1</v>
      </c>
      <c r="AA70" s="80">
        <v>0</v>
      </c>
      <c r="AB70" s="80">
        <v>0</v>
      </c>
      <c r="AC70" s="81"/>
      <c r="AD70" s="82"/>
      <c r="AE70" s="83" t="e">
        <f t="shared" si="7"/>
        <v>#DIV/0!</v>
      </c>
      <c r="AF70" s="150">
        <v>44034</v>
      </c>
      <c r="AG70" s="58">
        <v>1</v>
      </c>
      <c r="AH70" s="58">
        <v>0</v>
      </c>
      <c r="AI70" s="58">
        <v>3</v>
      </c>
      <c r="AJ70" s="84">
        <v>0</v>
      </c>
      <c r="AK70" s="84">
        <v>1</v>
      </c>
      <c r="AL70" s="60">
        <v>44037</v>
      </c>
      <c r="AM70" s="58">
        <f t="shared" si="2"/>
        <v>3</v>
      </c>
      <c r="AN70" s="123">
        <v>1</v>
      </c>
      <c r="AO70" s="61"/>
      <c r="AP70" s="62"/>
      <c r="AQ70" s="63">
        <v>1</v>
      </c>
      <c r="AR70" s="64">
        <v>1</v>
      </c>
      <c r="AS70" s="63">
        <v>1</v>
      </c>
      <c r="AT70" s="63">
        <v>0</v>
      </c>
      <c r="AU70" s="63">
        <v>1</v>
      </c>
      <c r="AV70" s="63">
        <v>1</v>
      </c>
      <c r="AW70" s="63">
        <v>0</v>
      </c>
      <c r="AX70" s="64"/>
      <c r="AY70" s="66">
        <v>44034</v>
      </c>
      <c r="AZ70" s="133">
        <v>1.1000000000000001</v>
      </c>
      <c r="BA70" s="133">
        <v>1826</v>
      </c>
      <c r="BB70" s="133">
        <v>71.8</v>
      </c>
      <c r="BC70" s="144"/>
      <c r="BD70" s="98">
        <v>11.6</v>
      </c>
      <c r="BE70" s="98">
        <v>14.9</v>
      </c>
      <c r="BF70" s="98">
        <v>72.5</v>
      </c>
      <c r="BG70" s="98">
        <v>1.5</v>
      </c>
      <c r="BH70" s="98">
        <v>424</v>
      </c>
      <c r="BI70" s="86"/>
      <c r="BJ70" s="64">
        <v>0</v>
      </c>
      <c r="BK70" s="64">
        <v>0</v>
      </c>
      <c r="BL70" s="64">
        <v>0</v>
      </c>
      <c r="BM70" s="64">
        <v>0</v>
      </c>
      <c r="BN70" s="70">
        <v>0</v>
      </c>
      <c r="BO70" s="64">
        <v>0</v>
      </c>
      <c r="BP70" s="71"/>
      <c r="BR70" s="316">
        <v>3.433983333</v>
      </c>
      <c r="BS70" s="316">
        <v>3.6659999999999999</v>
      </c>
      <c r="BT70" s="316">
        <v>0.23201667000000001</v>
      </c>
      <c r="BU70" s="316">
        <v>6.756488</v>
      </c>
      <c r="BV70" s="316">
        <v>145</v>
      </c>
      <c r="BW70" s="316">
        <v>25020</v>
      </c>
      <c r="BX70" s="316">
        <v>23704</v>
      </c>
      <c r="BY70" s="316">
        <v>752.03300000000002</v>
      </c>
      <c r="BZ70" s="316">
        <v>2.8503600000000001E-4</v>
      </c>
      <c r="CA70" s="316">
        <v>2.0230000000000001</v>
      </c>
      <c r="CB70" s="316">
        <v>11.6401667</v>
      </c>
      <c r="CC70" s="316">
        <v>-9.6171667000000003</v>
      </c>
      <c r="CD70" s="316">
        <v>11.25720402</v>
      </c>
      <c r="CE70" s="316">
        <v>64.676400000000001</v>
      </c>
      <c r="CF70" s="316">
        <v>-53.418999999999997</v>
      </c>
      <c r="CG70" s="316">
        <v>47.104399999999998</v>
      </c>
      <c r="CH70" s="316">
        <v>271</v>
      </c>
      <c r="CI70" s="316">
        <v>-224</v>
      </c>
      <c r="CJ70" s="316">
        <v>0.45245640599999998</v>
      </c>
      <c r="CK70" s="320">
        <v>8005.2</v>
      </c>
      <c r="CL70" s="316">
        <v>6.02</v>
      </c>
      <c r="CM70" s="316">
        <v>5.86</v>
      </c>
      <c r="CN70" s="316">
        <v>5.84</v>
      </c>
      <c r="CO70" s="316">
        <f t="shared" si="8"/>
        <v>5.9066666666666663</v>
      </c>
      <c r="CP70" s="316">
        <v>0.59099999999999997</v>
      </c>
      <c r="CQ70" s="316">
        <v>0.71599999999999997</v>
      </c>
      <c r="CR70" s="316">
        <v>0.88300000000000001</v>
      </c>
      <c r="CS70" s="316">
        <f t="shared" si="9"/>
        <v>0.73</v>
      </c>
      <c r="CT70" s="316">
        <v>0.73599999999999999</v>
      </c>
      <c r="CU70" s="316">
        <v>0.95799999999999996</v>
      </c>
      <c r="CV70" s="316">
        <v>0.88300000000000001</v>
      </c>
      <c r="CW70" s="316">
        <f t="shared" si="10"/>
        <v>0.85899999999999999</v>
      </c>
      <c r="CX70" s="317">
        <v>6.9444444444444447E-4</v>
      </c>
      <c r="CY70" s="318">
        <v>3.472222222222222E-3</v>
      </c>
      <c r="CZ70" s="318">
        <v>5.5555555555555558E-3</v>
      </c>
      <c r="DA70" s="319" t="s">
        <v>614</v>
      </c>
      <c r="DB70" s="319" t="s">
        <v>615</v>
      </c>
      <c r="DC70" s="319" t="s">
        <v>616</v>
      </c>
      <c r="DD70" s="319" t="s">
        <v>617</v>
      </c>
      <c r="DE70" s="319" t="s">
        <v>618</v>
      </c>
      <c r="DF70" s="319" t="s">
        <v>619</v>
      </c>
      <c r="DG70" s="310"/>
      <c r="DH70" s="316">
        <v>6.756488</v>
      </c>
      <c r="DI70" s="320">
        <v>0.73</v>
      </c>
      <c r="DJ70" s="320">
        <v>0.85899999999999999</v>
      </c>
    </row>
    <row r="71" spans="1:114" ht="15.75" customHeight="1">
      <c r="A71" s="76">
        <v>71</v>
      </c>
      <c r="B71" s="159" t="s">
        <v>620</v>
      </c>
      <c r="C71" s="46">
        <v>91776240</v>
      </c>
      <c r="D71" s="46">
        <v>2</v>
      </c>
      <c r="E71" s="149">
        <v>29983</v>
      </c>
      <c r="F71" s="44">
        <f t="shared" si="6"/>
        <v>38</v>
      </c>
      <c r="G71" s="78">
        <v>1</v>
      </c>
      <c r="H71" s="46">
        <v>37.1</v>
      </c>
      <c r="I71" s="79">
        <v>95</v>
      </c>
      <c r="J71" s="80">
        <v>0</v>
      </c>
      <c r="K71" s="80">
        <v>1</v>
      </c>
      <c r="L71" s="80">
        <v>0</v>
      </c>
      <c r="M71" s="80">
        <v>0</v>
      </c>
      <c r="N71" s="80">
        <v>0</v>
      </c>
      <c r="O71" s="80">
        <v>0</v>
      </c>
      <c r="P71" s="80">
        <v>0</v>
      </c>
      <c r="Q71" s="80">
        <v>0</v>
      </c>
      <c r="R71" s="80">
        <v>0</v>
      </c>
      <c r="S71" s="80">
        <v>0</v>
      </c>
      <c r="T71" s="80">
        <v>0</v>
      </c>
      <c r="U71" s="80">
        <v>0</v>
      </c>
      <c r="V71" s="80">
        <v>0</v>
      </c>
      <c r="W71" s="80">
        <v>0</v>
      </c>
      <c r="X71" s="80">
        <v>1</v>
      </c>
      <c r="Y71" s="80">
        <v>1</v>
      </c>
      <c r="Z71" s="98">
        <v>0</v>
      </c>
      <c r="AA71" s="80">
        <v>0</v>
      </c>
      <c r="AB71" s="80">
        <v>0</v>
      </c>
      <c r="AC71" s="81">
        <v>99.2</v>
      </c>
      <c r="AD71" s="82">
        <v>1.5</v>
      </c>
      <c r="AE71" s="83">
        <f t="shared" si="7"/>
        <v>44.088888888888889</v>
      </c>
      <c r="AF71" s="150">
        <v>44034</v>
      </c>
      <c r="AG71" s="58">
        <v>1</v>
      </c>
      <c r="AH71" s="58">
        <v>1</v>
      </c>
      <c r="AI71" s="58">
        <v>23</v>
      </c>
      <c r="AJ71" s="84">
        <v>0</v>
      </c>
      <c r="AK71" s="84">
        <v>1</v>
      </c>
      <c r="AL71" s="60">
        <v>44068</v>
      </c>
      <c r="AM71" s="58">
        <f t="shared" si="2"/>
        <v>34</v>
      </c>
      <c r="AN71" s="123">
        <v>1</v>
      </c>
      <c r="AO71" s="61"/>
      <c r="AP71" s="62"/>
      <c r="AQ71" s="63">
        <v>1</v>
      </c>
      <c r="AR71" s="64">
        <v>1</v>
      </c>
      <c r="AS71" s="63">
        <v>1</v>
      </c>
      <c r="AT71" s="63">
        <v>0</v>
      </c>
      <c r="AU71" s="63">
        <v>0</v>
      </c>
      <c r="AV71" s="63">
        <v>1</v>
      </c>
      <c r="AW71" s="63">
        <v>0</v>
      </c>
      <c r="AX71" s="64"/>
      <c r="AY71" s="66">
        <v>44034</v>
      </c>
      <c r="AZ71" s="133">
        <v>1</v>
      </c>
      <c r="BA71" s="133">
        <v>1117</v>
      </c>
      <c r="BB71" s="129">
        <v>179.3</v>
      </c>
      <c r="BC71" s="128">
        <v>1.0999999999999999E-2</v>
      </c>
      <c r="BD71" s="135">
        <v>14.1</v>
      </c>
      <c r="BE71" s="135">
        <v>8.3699999999999992</v>
      </c>
      <c r="BF71" s="135">
        <v>68.7</v>
      </c>
      <c r="BG71" s="135">
        <v>20.399999999999999</v>
      </c>
      <c r="BH71" s="135">
        <v>102</v>
      </c>
      <c r="BI71" s="86"/>
      <c r="BJ71" s="64">
        <v>0</v>
      </c>
      <c r="BK71" s="64">
        <v>0</v>
      </c>
      <c r="BL71" s="64">
        <v>0</v>
      </c>
      <c r="BM71" s="64">
        <v>0</v>
      </c>
      <c r="BN71" s="70">
        <v>0</v>
      </c>
      <c r="BO71" s="64">
        <v>0</v>
      </c>
      <c r="BP71" s="71"/>
      <c r="BR71" s="316">
        <v>3.243960784</v>
      </c>
      <c r="BS71" s="316"/>
      <c r="BT71" s="316"/>
      <c r="BU71" s="316"/>
      <c r="BV71" s="316"/>
      <c r="BW71" s="316"/>
      <c r="BX71" s="316"/>
      <c r="BY71" s="316"/>
      <c r="BZ71" s="316"/>
      <c r="CA71" s="316">
        <v>15.801166670000001</v>
      </c>
      <c r="CB71" s="316">
        <v>16.305333300000001</v>
      </c>
      <c r="CC71" s="316">
        <v>-0.50416669999999997</v>
      </c>
      <c r="CD71" s="316">
        <v>82.432579779999998</v>
      </c>
      <c r="CE71" s="316">
        <v>85.000200000000007</v>
      </c>
      <c r="CF71" s="316">
        <v>-2.5676999999999999</v>
      </c>
      <c r="CG71" s="316">
        <v>395.73219999999998</v>
      </c>
      <c r="CH71" s="316">
        <v>408</v>
      </c>
      <c r="CI71" s="316">
        <v>-13</v>
      </c>
      <c r="CJ71" s="316">
        <v>3.0250981E-2</v>
      </c>
      <c r="CK71" s="320"/>
      <c r="CL71" s="316">
        <v>6.94</v>
      </c>
      <c r="CM71" s="316">
        <v>6.91</v>
      </c>
      <c r="CN71" s="316">
        <v>6.87</v>
      </c>
      <c r="CO71" s="316">
        <f t="shared" si="8"/>
        <v>6.9066666666666672</v>
      </c>
      <c r="CP71" s="316">
        <v>0.45800000000000002</v>
      </c>
      <c r="CQ71" s="316">
        <v>0.498</v>
      </c>
      <c r="CR71" s="316">
        <v>0.51400000000000001</v>
      </c>
      <c r="CS71" s="316">
        <f t="shared" si="9"/>
        <v>0.49</v>
      </c>
      <c r="CT71" s="316">
        <v>0.622</v>
      </c>
      <c r="CU71" s="316">
        <v>0.61799999999999999</v>
      </c>
      <c r="CV71" s="316">
        <v>0.61499999999999999</v>
      </c>
      <c r="CW71" s="316">
        <f t="shared" si="10"/>
        <v>0.61833333333333329</v>
      </c>
      <c r="CX71" s="317">
        <v>6.9444444444444447E-4</v>
      </c>
      <c r="CY71" s="318">
        <v>2.7777777777777779E-3</v>
      </c>
      <c r="CZ71" s="318">
        <v>6.2499999999999995E-3</v>
      </c>
      <c r="DA71" s="319" t="s">
        <v>621</v>
      </c>
      <c r="DB71" s="319" t="s">
        <v>622</v>
      </c>
      <c r="DC71" s="319" t="s">
        <v>623</v>
      </c>
      <c r="DD71" s="319" t="s">
        <v>624</v>
      </c>
      <c r="DE71" s="319" t="s">
        <v>625</v>
      </c>
      <c r="DF71" s="319" t="s">
        <v>626</v>
      </c>
      <c r="DG71" s="310"/>
      <c r="DH71" s="316"/>
      <c r="DI71" s="320">
        <v>0.49</v>
      </c>
      <c r="DJ71" s="320">
        <v>0.61833333333333329</v>
      </c>
    </row>
    <row r="72" spans="1:114" ht="15.75" customHeight="1">
      <c r="A72" s="76">
        <v>72</v>
      </c>
      <c r="B72" s="159" t="s">
        <v>627</v>
      </c>
      <c r="C72" s="46" t="s">
        <v>628</v>
      </c>
      <c r="D72" s="46">
        <v>1</v>
      </c>
      <c r="E72" s="149">
        <v>20840</v>
      </c>
      <c r="F72" s="44">
        <f t="shared" si="6"/>
        <v>63</v>
      </c>
      <c r="G72" s="78">
        <v>1</v>
      </c>
      <c r="H72" s="46">
        <v>36.6</v>
      </c>
      <c r="I72" s="79">
        <v>94</v>
      </c>
      <c r="J72" s="80">
        <v>0</v>
      </c>
      <c r="K72" s="80">
        <v>0</v>
      </c>
      <c r="L72" s="80">
        <v>0</v>
      </c>
      <c r="M72" s="80">
        <v>0</v>
      </c>
      <c r="N72" s="80">
        <v>0</v>
      </c>
      <c r="O72" s="80">
        <v>0</v>
      </c>
      <c r="P72" s="80">
        <v>0</v>
      </c>
      <c r="Q72" s="80">
        <v>0</v>
      </c>
      <c r="R72" s="80">
        <v>0</v>
      </c>
      <c r="S72" s="80">
        <v>0</v>
      </c>
      <c r="T72" s="80">
        <v>0</v>
      </c>
      <c r="U72" s="80">
        <v>0</v>
      </c>
      <c r="V72" s="80">
        <v>0</v>
      </c>
      <c r="W72" s="80">
        <v>0</v>
      </c>
      <c r="X72" s="80">
        <v>1</v>
      </c>
      <c r="Y72" s="80">
        <v>1</v>
      </c>
      <c r="Z72" s="80">
        <v>1</v>
      </c>
      <c r="AA72" s="80">
        <v>0</v>
      </c>
      <c r="AB72" s="80">
        <v>1</v>
      </c>
      <c r="AC72" s="81">
        <v>96</v>
      </c>
      <c r="AD72" s="82">
        <v>1.79</v>
      </c>
      <c r="AE72" s="83">
        <f t="shared" si="7"/>
        <v>29.961611685028558</v>
      </c>
      <c r="AF72" s="150">
        <v>44036</v>
      </c>
      <c r="AG72" s="58">
        <v>0</v>
      </c>
      <c r="AH72" s="58">
        <v>0</v>
      </c>
      <c r="AI72" s="58">
        <v>0</v>
      </c>
      <c r="AJ72" s="84">
        <v>0</v>
      </c>
      <c r="AK72" s="84">
        <v>0</v>
      </c>
      <c r="AL72" s="60">
        <v>44046</v>
      </c>
      <c r="AM72" s="58">
        <f t="shared" si="2"/>
        <v>10</v>
      </c>
      <c r="AN72" s="123">
        <v>1</v>
      </c>
      <c r="AO72" s="61"/>
      <c r="AP72" s="62" t="s">
        <v>561</v>
      </c>
      <c r="AQ72" s="63">
        <v>1</v>
      </c>
      <c r="AR72" s="64">
        <v>1</v>
      </c>
      <c r="AS72" s="63">
        <v>1</v>
      </c>
      <c r="AT72" s="63">
        <v>0</v>
      </c>
      <c r="AU72" s="63">
        <v>0</v>
      </c>
      <c r="AV72" s="63">
        <v>1</v>
      </c>
      <c r="AW72" s="63">
        <v>0</v>
      </c>
      <c r="AX72" s="64"/>
      <c r="AY72" s="66">
        <v>44036</v>
      </c>
      <c r="AZ72" s="133">
        <v>1.61</v>
      </c>
      <c r="BA72" s="129"/>
      <c r="BB72" s="129">
        <v>330.4</v>
      </c>
      <c r="BC72" s="128">
        <v>1.7000000000000001E-2</v>
      </c>
      <c r="BD72" s="98">
        <v>14.4</v>
      </c>
      <c r="BE72" s="98">
        <v>12.04</v>
      </c>
      <c r="BF72" s="98">
        <v>87.7</v>
      </c>
      <c r="BG72" s="98">
        <v>6.9</v>
      </c>
      <c r="BH72" s="98">
        <v>309</v>
      </c>
      <c r="BI72" s="86"/>
      <c r="BJ72" s="64">
        <v>0</v>
      </c>
      <c r="BK72" s="64">
        <v>0</v>
      </c>
      <c r="BL72" s="64">
        <v>0</v>
      </c>
      <c r="BM72" s="64">
        <v>0</v>
      </c>
      <c r="BN72" s="70">
        <v>0</v>
      </c>
      <c r="BO72" s="64">
        <v>1</v>
      </c>
      <c r="BP72" s="71" t="s">
        <v>131</v>
      </c>
      <c r="BR72" s="316">
        <v>5.5365454549999997</v>
      </c>
      <c r="BS72" s="316">
        <v>5.6890000000000001</v>
      </c>
      <c r="BT72" s="316">
        <v>0.15245454999999999</v>
      </c>
      <c r="BU72" s="316">
        <v>2.7536040000000002</v>
      </c>
      <c r="BV72" s="316">
        <v>60</v>
      </c>
      <c r="BW72" s="316">
        <v>7390</v>
      </c>
      <c r="BX72" s="316">
        <v>5641</v>
      </c>
      <c r="BY72" s="316">
        <v>366.50599999999997</v>
      </c>
      <c r="BZ72" s="316">
        <v>4.8814099999999999E-4</v>
      </c>
      <c r="CA72" s="316">
        <v>1.6141666670000001</v>
      </c>
      <c r="CB72" s="316">
        <v>10.215999999999999</v>
      </c>
      <c r="CC72" s="316">
        <v>-8.6018332999999991</v>
      </c>
      <c r="CD72" s="316">
        <v>23.433549979999999</v>
      </c>
      <c r="CE72" s="316">
        <v>147.67400000000001</v>
      </c>
      <c r="CF72" s="316">
        <v>-124.24</v>
      </c>
      <c r="CG72" s="316">
        <v>23.260819999999999</v>
      </c>
      <c r="CH72" s="316">
        <v>148</v>
      </c>
      <c r="CI72" s="316">
        <v>-124</v>
      </c>
      <c r="CJ72" s="316">
        <v>0.45721195999999997</v>
      </c>
      <c r="CK72" s="320">
        <v>2435.1</v>
      </c>
      <c r="CL72" s="316">
        <v>7.52</v>
      </c>
      <c r="CM72" s="316">
        <v>7.41</v>
      </c>
      <c r="CN72" s="316">
        <v>7.37</v>
      </c>
      <c r="CO72" s="316">
        <f t="shared" si="8"/>
        <v>7.4333333333333336</v>
      </c>
      <c r="CP72" s="316">
        <v>0.98099999999999998</v>
      </c>
      <c r="CQ72" s="316">
        <v>0.95599999999999996</v>
      </c>
      <c r="CR72" s="316">
        <v>0.96699999999999997</v>
      </c>
      <c r="CS72" s="316">
        <f t="shared" si="9"/>
        <v>0.96799999999999997</v>
      </c>
      <c r="CT72" s="316">
        <v>1.1839999999999999</v>
      </c>
      <c r="CU72" s="316">
        <v>1.1870000000000001</v>
      </c>
      <c r="CV72" s="316">
        <v>1.1879999999999999</v>
      </c>
      <c r="CW72" s="316">
        <f t="shared" si="10"/>
        <v>1.1863333333333335</v>
      </c>
      <c r="CX72" s="317">
        <v>2.0833333333333333E-3</v>
      </c>
      <c r="CY72" s="318">
        <v>6.2499999999999995E-3</v>
      </c>
      <c r="CZ72" s="318">
        <v>7.6388888888888886E-3</v>
      </c>
      <c r="DA72" s="319" t="s">
        <v>629</v>
      </c>
      <c r="DB72" s="319" t="s">
        <v>630</v>
      </c>
      <c r="DC72" s="319" t="s">
        <v>631</v>
      </c>
      <c r="DD72" s="319" t="s">
        <v>632</v>
      </c>
      <c r="DE72" s="319" t="s">
        <v>633</v>
      </c>
      <c r="DF72" s="319" t="s">
        <v>634</v>
      </c>
      <c r="DG72" s="310"/>
      <c r="DH72" s="316">
        <v>2.7536040000000002</v>
      </c>
      <c r="DI72" s="320">
        <v>0.96799999999999997</v>
      </c>
      <c r="DJ72" s="320">
        <v>1.1863333333333335</v>
      </c>
    </row>
    <row r="73" spans="1:114" ht="15.75" customHeight="1">
      <c r="A73" s="76">
        <v>73</v>
      </c>
      <c r="B73" s="159" t="s">
        <v>635</v>
      </c>
      <c r="C73" s="46" t="s">
        <v>636</v>
      </c>
      <c r="D73" s="46">
        <v>1</v>
      </c>
      <c r="E73" s="149">
        <v>30142</v>
      </c>
      <c r="F73" s="44">
        <f t="shared" si="6"/>
        <v>38</v>
      </c>
      <c r="G73" s="78">
        <v>1</v>
      </c>
      <c r="H73" s="46">
        <v>38</v>
      </c>
      <c r="I73" s="79">
        <v>95</v>
      </c>
      <c r="J73" s="80">
        <v>0</v>
      </c>
      <c r="K73" s="80">
        <v>0</v>
      </c>
      <c r="L73" s="80">
        <v>0</v>
      </c>
      <c r="M73" s="80">
        <v>0</v>
      </c>
      <c r="N73" s="80">
        <v>0</v>
      </c>
      <c r="O73" s="80">
        <v>0</v>
      </c>
      <c r="P73" s="80">
        <v>0</v>
      </c>
      <c r="Q73" s="80">
        <v>0</v>
      </c>
      <c r="R73" s="80">
        <v>0</v>
      </c>
      <c r="S73" s="80">
        <v>0</v>
      </c>
      <c r="T73" s="80">
        <v>0</v>
      </c>
      <c r="U73" s="80">
        <v>0</v>
      </c>
      <c r="V73" s="80">
        <v>0</v>
      </c>
      <c r="W73" s="80">
        <v>0</v>
      </c>
      <c r="X73" s="80">
        <v>0</v>
      </c>
      <c r="Y73" s="80">
        <v>1</v>
      </c>
      <c r="Z73" s="80">
        <v>0</v>
      </c>
      <c r="AA73" s="80">
        <v>0</v>
      </c>
      <c r="AB73" s="80">
        <v>0</v>
      </c>
      <c r="AC73" s="81"/>
      <c r="AD73" s="82"/>
      <c r="AE73" s="83" t="e">
        <f t="shared" si="7"/>
        <v>#DIV/0!</v>
      </c>
      <c r="AF73" s="150">
        <v>44035</v>
      </c>
      <c r="AG73" s="58">
        <v>0</v>
      </c>
      <c r="AH73" s="58">
        <v>0</v>
      </c>
      <c r="AI73" s="58">
        <v>0</v>
      </c>
      <c r="AJ73" s="84">
        <v>0</v>
      </c>
      <c r="AK73" s="84">
        <v>0</v>
      </c>
      <c r="AL73" s="60">
        <v>44037</v>
      </c>
      <c r="AM73" s="58">
        <f t="shared" si="2"/>
        <v>2</v>
      </c>
      <c r="AN73" s="123">
        <v>1</v>
      </c>
      <c r="AO73" s="61"/>
      <c r="AP73" s="62"/>
      <c r="AQ73" s="63">
        <v>1</v>
      </c>
      <c r="AR73" s="51">
        <v>1</v>
      </c>
      <c r="AS73" s="94">
        <v>1</v>
      </c>
      <c r="AT73" s="63">
        <v>1</v>
      </c>
      <c r="AU73" s="63">
        <v>0</v>
      </c>
      <c r="AV73" s="63">
        <v>1</v>
      </c>
      <c r="AW73" s="63">
        <v>0</v>
      </c>
      <c r="AX73" s="64"/>
      <c r="AY73" s="66">
        <v>44035</v>
      </c>
      <c r="AZ73" s="129">
        <v>1.27</v>
      </c>
      <c r="BA73" s="129">
        <v>407</v>
      </c>
      <c r="BB73" s="143"/>
      <c r="BC73" s="144"/>
      <c r="BD73" s="98">
        <v>14.2</v>
      </c>
      <c r="BE73" s="98">
        <v>5.3</v>
      </c>
      <c r="BF73" s="135"/>
      <c r="BG73" s="135"/>
      <c r="BH73" s="98">
        <v>152</v>
      </c>
      <c r="BI73" s="86"/>
      <c r="BJ73" s="64">
        <v>0</v>
      </c>
      <c r="BK73" s="64">
        <v>0</v>
      </c>
      <c r="BL73" s="64">
        <v>0</v>
      </c>
      <c r="BM73" s="64">
        <v>0</v>
      </c>
      <c r="BN73" s="70">
        <v>0</v>
      </c>
      <c r="BO73" s="64">
        <v>0</v>
      </c>
      <c r="BP73" s="71"/>
      <c r="BR73" s="316">
        <v>4.4537500000000003</v>
      </c>
      <c r="BS73" s="316">
        <v>4.6470000000000002</v>
      </c>
      <c r="BT73" s="316">
        <v>0.19325000000000001</v>
      </c>
      <c r="BU73" s="316">
        <v>4.3390399999999998</v>
      </c>
      <c r="BV73" s="316">
        <v>101</v>
      </c>
      <c r="BW73" s="316">
        <v>13194</v>
      </c>
      <c r="BX73" s="316">
        <v>11287</v>
      </c>
      <c r="BY73" s="316">
        <v>703.38099999999997</v>
      </c>
      <c r="BZ73" s="316">
        <v>3.8442800000000003E-4</v>
      </c>
      <c r="CA73" s="316">
        <v>-1.8260000000000001</v>
      </c>
      <c r="CB73" s="316">
        <v>10.942</v>
      </c>
      <c r="CC73" s="316">
        <v>-12.768000000000001</v>
      </c>
      <c r="CD73" s="316">
        <v>-17.3470926</v>
      </c>
      <c r="CE73" s="316">
        <v>102.26</v>
      </c>
      <c r="CF73" s="316">
        <v>-119.61</v>
      </c>
      <c r="CG73" s="316">
        <v>-32.539270000000002</v>
      </c>
      <c r="CH73" s="316">
        <v>197</v>
      </c>
      <c r="CI73" s="316">
        <v>-229</v>
      </c>
      <c r="CJ73" s="316">
        <v>0.53820442800000001</v>
      </c>
      <c r="CK73" s="320">
        <v>4082.9</v>
      </c>
      <c r="CL73" s="316"/>
      <c r="CM73" s="316"/>
      <c r="CN73" s="316"/>
      <c r="CO73" s="316"/>
      <c r="CP73" s="316"/>
      <c r="CQ73" s="316"/>
      <c r="CR73" s="316"/>
      <c r="CS73" s="316"/>
      <c r="CT73" s="316"/>
      <c r="CU73" s="316"/>
      <c r="CV73" s="316"/>
      <c r="CW73" s="316"/>
      <c r="CX73" s="317"/>
      <c r="CY73" s="318"/>
      <c r="CZ73" s="318"/>
      <c r="DA73" s="319"/>
      <c r="DB73" s="319"/>
      <c r="DC73" s="319"/>
      <c r="DD73" s="319"/>
      <c r="DE73" s="319"/>
      <c r="DF73" s="319"/>
      <c r="DG73" s="310"/>
      <c r="DH73" s="316">
        <v>4.3390399999999998</v>
      </c>
      <c r="DI73" s="320"/>
      <c r="DJ73" s="320"/>
    </row>
    <row r="74" spans="1:114" ht="15.75" customHeight="1">
      <c r="A74" s="76">
        <v>74</v>
      </c>
      <c r="B74" s="159" t="s">
        <v>637</v>
      </c>
      <c r="C74" s="46" t="s">
        <v>638</v>
      </c>
      <c r="D74" s="46">
        <v>1</v>
      </c>
      <c r="E74" s="149">
        <v>13815</v>
      </c>
      <c r="F74" s="44">
        <f t="shared" si="6"/>
        <v>82</v>
      </c>
      <c r="G74" s="78">
        <v>1</v>
      </c>
      <c r="H74" s="46">
        <v>37</v>
      </c>
      <c r="I74" s="79">
        <v>94</v>
      </c>
      <c r="J74" s="80">
        <v>0</v>
      </c>
      <c r="K74" s="80">
        <v>0</v>
      </c>
      <c r="L74" s="80">
        <v>0</v>
      </c>
      <c r="M74" s="80">
        <v>0</v>
      </c>
      <c r="N74" s="80">
        <v>1</v>
      </c>
      <c r="O74" s="80">
        <v>0</v>
      </c>
      <c r="P74" s="80">
        <v>0</v>
      </c>
      <c r="Q74" s="80">
        <v>0</v>
      </c>
      <c r="R74" s="80">
        <v>0</v>
      </c>
      <c r="S74" s="80">
        <v>0</v>
      </c>
      <c r="T74" s="80">
        <v>0</v>
      </c>
      <c r="U74" s="80">
        <v>0</v>
      </c>
      <c r="V74" s="80">
        <v>0</v>
      </c>
      <c r="W74" s="80">
        <v>0</v>
      </c>
      <c r="X74" s="80">
        <v>1</v>
      </c>
      <c r="Y74" s="80">
        <v>0</v>
      </c>
      <c r="Z74" s="80">
        <v>1</v>
      </c>
      <c r="AA74" s="80">
        <v>0</v>
      </c>
      <c r="AB74" s="98">
        <v>1</v>
      </c>
      <c r="AC74" s="81"/>
      <c r="AD74" s="82"/>
      <c r="AE74" s="83" t="e">
        <f t="shared" si="7"/>
        <v>#DIV/0!</v>
      </c>
      <c r="AF74" s="150">
        <v>44034</v>
      </c>
      <c r="AG74" s="58">
        <v>0</v>
      </c>
      <c r="AH74" s="58">
        <v>0</v>
      </c>
      <c r="AI74" s="58">
        <v>0</v>
      </c>
      <c r="AJ74" s="84">
        <v>0</v>
      </c>
      <c r="AK74" s="84">
        <v>0</v>
      </c>
      <c r="AL74" s="60">
        <v>44036</v>
      </c>
      <c r="AM74" s="58">
        <f t="shared" si="2"/>
        <v>2</v>
      </c>
      <c r="AN74" s="123">
        <v>1</v>
      </c>
      <c r="AO74" s="61"/>
      <c r="AP74" s="62"/>
      <c r="AQ74" s="63">
        <v>1</v>
      </c>
      <c r="AR74" s="64">
        <v>0</v>
      </c>
      <c r="AS74" s="63">
        <v>0</v>
      </c>
      <c r="AT74" s="63">
        <v>1</v>
      </c>
      <c r="AU74" s="63">
        <v>1</v>
      </c>
      <c r="AV74" s="63">
        <v>1</v>
      </c>
      <c r="AW74" s="63">
        <v>0</v>
      </c>
      <c r="AX74" s="64"/>
      <c r="AY74" s="66">
        <v>44034</v>
      </c>
      <c r="AZ74" s="133">
        <v>1.01</v>
      </c>
      <c r="BA74" s="133">
        <v>4801</v>
      </c>
      <c r="BB74" s="133">
        <v>72.2</v>
      </c>
      <c r="BC74" s="139">
        <v>2.7E-2</v>
      </c>
      <c r="BD74" s="135">
        <v>11.2</v>
      </c>
      <c r="BE74" s="135">
        <v>5.55</v>
      </c>
      <c r="BF74" s="135">
        <v>92.1</v>
      </c>
      <c r="BG74" s="135">
        <v>3.4</v>
      </c>
      <c r="BH74" s="135">
        <v>88</v>
      </c>
      <c r="BI74" s="86"/>
      <c r="BJ74" s="64">
        <v>0</v>
      </c>
      <c r="BK74" s="64">
        <v>0</v>
      </c>
      <c r="BL74" s="64">
        <v>0</v>
      </c>
      <c r="BM74" s="64">
        <v>0</v>
      </c>
      <c r="BN74" s="70">
        <v>0</v>
      </c>
      <c r="BO74" s="64">
        <v>0</v>
      </c>
      <c r="BP74" s="71"/>
      <c r="BR74" s="316">
        <v>5.0845833330000003</v>
      </c>
      <c r="BS74" s="316">
        <v>4.9550000000000001</v>
      </c>
      <c r="BT74" s="316">
        <v>-0.12958330000000001</v>
      </c>
      <c r="BU74" s="316">
        <v>-2.5485540000000002</v>
      </c>
      <c r="BV74" s="316">
        <v>81</v>
      </c>
      <c r="BW74" s="316">
        <v>28648</v>
      </c>
      <c r="BX74" s="316">
        <v>20522</v>
      </c>
      <c r="BY74" s="316">
        <v>646.43899999999996</v>
      </c>
      <c r="BZ74" s="316">
        <v>-1.2418600000000001E-4</v>
      </c>
      <c r="CA74" s="316">
        <v>10.788</v>
      </c>
      <c r="CB74" s="316">
        <v>14.0718333</v>
      </c>
      <c r="CC74" s="316">
        <v>-3.2838333</v>
      </c>
      <c r="CD74" s="316">
        <v>133.21980769999999</v>
      </c>
      <c r="CE74" s="316">
        <v>173.602</v>
      </c>
      <c r="CF74" s="316">
        <v>-40.383000000000003</v>
      </c>
      <c r="CG74" s="316">
        <v>169.8082</v>
      </c>
      <c r="CH74" s="316">
        <v>222</v>
      </c>
      <c r="CI74" s="316">
        <v>-52</v>
      </c>
      <c r="CJ74" s="316">
        <v>0.189535957</v>
      </c>
      <c r="CK74" s="320">
        <v>3812.1</v>
      </c>
      <c r="CL74" s="316">
        <v>9.39</v>
      </c>
      <c r="CM74" s="316">
        <v>9.24</v>
      </c>
      <c r="CN74" s="316">
        <v>9.52</v>
      </c>
      <c r="CO74" s="316">
        <f t="shared" si="8"/>
        <v>9.3833333333333346</v>
      </c>
      <c r="CP74" s="316">
        <v>0.83899999999999997</v>
      </c>
      <c r="CQ74" s="316">
        <v>0.871</v>
      </c>
      <c r="CR74" s="316">
        <v>0.91700000000000004</v>
      </c>
      <c r="CS74" s="316">
        <f t="shared" si="9"/>
        <v>0.87566666666666659</v>
      </c>
      <c r="CT74" s="316">
        <v>1.014</v>
      </c>
      <c r="CU74" s="316">
        <v>1.0149999999999999</v>
      </c>
      <c r="CV74" s="316">
        <v>1.1200000000000001</v>
      </c>
      <c r="CW74" s="316">
        <f t="shared" si="10"/>
        <v>1.0496666666666667</v>
      </c>
      <c r="CX74" s="317">
        <v>4.1666666666666666E-3</v>
      </c>
      <c r="CY74" s="318">
        <v>6.9444444444444441E-3</v>
      </c>
      <c r="CZ74" s="318">
        <v>1.1111111111111112E-2</v>
      </c>
      <c r="DA74" s="319" t="s">
        <v>639</v>
      </c>
      <c r="DB74" s="319" t="s">
        <v>640</v>
      </c>
      <c r="DC74" s="319" t="s">
        <v>641</v>
      </c>
      <c r="DD74" s="319" t="s">
        <v>642</v>
      </c>
      <c r="DE74" s="319" t="s">
        <v>643</v>
      </c>
      <c r="DF74" s="319" t="s">
        <v>644</v>
      </c>
      <c r="DG74" s="310"/>
      <c r="DH74" s="316">
        <v>-2.5485540000000002</v>
      </c>
      <c r="DI74" s="320">
        <v>0.87566666666666659</v>
      </c>
      <c r="DJ74" s="320">
        <v>1.0496666666666667</v>
      </c>
    </row>
    <row r="75" spans="1:114" ht="15.75" customHeight="1">
      <c r="A75" s="103">
        <v>75</v>
      </c>
      <c r="B75" s="126" t="s">
        <v>645</v>
      </c>
      <c r="C75" s="104" t="s">
        <v>646</v>
      </c>
      <c r="D75" s="104">
        <v>2</v>
      </c>
      <c r="E75" s="146">
        <v>21947</v>
      </c>
      <c r="F75" s="44">
        <f t="shared" si="6"/>
        <v>60</v>
      </c>
      <c r="G75" s="103">
        <v>1</v>
      </c>
      <c r="H75" s="104">
        <v>35.700000000000003</v>
      </c>
      <c r="I75" s="107">
        <v>94</v>
      </c>
      <c r="J75" s="98">
        <v>1</v>
      </c>
      <c r="K75" s="108">
        <v>1</v>
      </c>
      <c r="L75" s="108">
        <v>0</v>
      </c>
      <c r="M75" s="108">
        <v>0</v>
      </c>
      <c r="N75" s="108">
        <v>0</v>
      </c>
      <c r="O75" s="108">
        <v>0</v>
      </c>
      <c r="P75" s="108">
        <v>0</v>
      </c>
      <c r="Q75" s="108">
        <v>0</v>
      </c>
      <c r="R75" s="108">
        <v>0</v>
      </c>
      <c r="S75" s="108">
        <v>0</v>
      </c>
      <c r="T75" s="108">
        <v>0</v>
      </c>
      <c r="U75" s="108">
        <v>0</v>
      </c>
      <c r="V75" s="108">
        <v>0</v>
      </c>
      <c r="W75" s="108">
        <v>0</v>
      </c>
      <c r="X75" s="108">
        <v>1</v>
      </c>
      <c r="Y75" s="108">
        <v>0</v>
      </c>
      <c r="Z75" s="108">
        <v>1</v>
      </c>
      <c r="AA75" s="108">
        <v>0</v>
      </c>
      <c r="AB75" s="108">
        <v>0</v>
      </c>
      <c r="AC75" s="81"/>
      <c r="AD75" s="82"/>
      <c r="AE75" s="83" t="e">
        <f t="shared" si="7"/>
        <v>#DIV/0!</v>
      </c>
      <c r="AF75" s="147">
        <v>44035</v>
      </c>
      <c r="AG75" s="104">
        <v>0</v>
      </c>
      <c r="AH75" s="104">
        <v>0</v>
      </c>
      <c r="AI75" s="104">
        <v>0</v>
      </c>
      <c r="AJ75" s="108">
        <v>0</v>
      </c>
      <c r="AK75" s="108">
        <v>0</v>
      </c>
      <c r="AL75" s="110">
        <v>44036</v>
      </c>
      <c r="AM75" s="104">
        <f t="shared" si="2"/>
        <v>1</v>
      </c>
      <c r="AN75" s="126">
        <v>0</v>
      </c>
      <c r="AO75" s="108" t="s">
        <v>647</v>
      </c>
      <c r="AP75" s="116" t="s">
        <v>648</v>
      </c>
      <c r="AQ75" s="94">
        <v>0</v>
      </c>
      <c r="AR75" s="104">
        <v>1</v>
      </c>
      <c r="AS75" s="103">
        <v>1</v>
      </c>
      <c r="AT75" s="103">
        <v>1</v>
      </c>
      <c r="AU75" s="103">
        <v>1</v>
      </c>
      <c r="AV75" s="103">
        <v>1</v>
      </c>
      <c r="AW75" s="103">
        <v>0</v>
      </c>
      <c r="AX75" s="104"/>
      <c r="AY75" s="110">
        <v>44036</v>
      </c>
      <c r="AZ75" s="113">
        <v>1.04</v>
      </c>
      <c r="BA75" s="113"/>
      <c r="BB75" s="129">
        <v>103.1</v>
      </c>
      <c r="BC75" s="148"/>
      <c r="BD75" s="108">
        <v>10.1</v>
      </c>
      <c r="BE75" s="108">
        <v>11.03</v>
      </c>
      <c r="BF75" s="108">
        <v>72.099999999999994</v>
      </c>
      <c r="BG75" s="108">
        <v>18.100000000000001</v>
      </c>
      <c r="BH75" s="108">
        <v>253</v>
      </c>
      <c r="BI75" s="107"/>
      <c r="BJ75" s="104">
        <v>0</v>
      </c>
      <c r="BK75" s="104">
        <v>0</v>
      </c>
      <c r="BL75" s="104">
        <v>0</v>
      </c>
      <c r="BM75" s="104">
        <v>0</v>
      </c>
      <c r="BN75" s="107">
        <v>0</v>
      </c>
      <c r="BO75" s="104">
        <v>0</v>
      </c>
      <c r="BP75" s="112"/>
      <c r="BR75" s="323">
        <v>4.07775</v>
      </c>
      <c r="BS75" s="323">
        <v>4.41</v>
      </c>
      <c r="BT75" s="323">
        <v>0.33224999999999999</v>
      </c>
      <c r="BU75" s="323">
        <v>8.1478760000000001</v>
      </c>
      <c r="BV75" s="323">
        <v>22</v>
      </c>
      <c r="BW75" s="323">
        <v>34232</v>
      </c>
      <c r="BX75" s="323">
        <v>7892</v>
      </c>
      <c r="BY75" s="323">
        <v>995.27599999999995</v>
      </c>
      <c r="BZ75" s="323">
        <v>1.0324220000000001E-3</v>
      </c>
      <c r="CA75" s="323">
        <v>3.5816666669999999</v>
      </c>
      <c r="CB75" s="323">
        <v>12.6973333</v>
      </c>
      <c r="CC75" s="323">
        <v>-9.1156667000000002</v>
      </c>
      <c r="CD75" s="323">
        <v>27.462714989999998</v>
      </c>
      <c r="CE75" s="323">
        <v>98.863600000000005</v>
      </c>
      <c r="CF75" s="323">
        <v>-71.400999999999996</v>
      </c>
      <c r="CG75" s="323">
        <v>71.036540000000002</v>
      </c>
      <c r="CH75" s="323">
        <v>250</v>
      </c>
      <c r="CI75" s="323">
        <v>-179</v>
      </c>
      <c r="CJ75" s="323">
        <v>0.41718527100000002</v>
      </c>
      <c r="CK75" s="320">
        <v>3631.8</v>
      </c>
      <c r="CL75" s="323"/>
      <c r="CM75" s="323"/>
      <c r="CN75" s="323"/>
      <c r="CO75" s="316"/>
      <c r="CP75" s="323"/>
      <c r="CQ75" s="323"/>
      <c r="CR75" s="323"/>
      <c r="CS75" s="316"/>
      <c r="CT75" s="323"/>
      <c r="CU75" s="323"/>
      <c r="CV75" s="323"/>
      <c r="CW75" s="316"/>
      <c r="CX75" s="325"/>
      <c r="CY75" s="318"/>
      <c r="CZ75" s="318"/>
      <c r="DA75" s="319"/>
      <c r="DB75" s="319"/>
      <c r="DC75" s="319"/>
      <c r="DD75" s="319"/>
      <c r="DE75" s="319"/>
      <c r="DF75" s="319"/>
      <c r="DG75" s="326"/>
      <c r="DH75" s="323">
        <v>8.1478760000000001</v>
      </c>
      <c r="DI75" s="320"/>
      <c r="DJ75" s="320"/>
    </row>
    <row r="76" spans="1:114" ht="15.75" customHeight="1">
      <c r="A76" s="76">
        <v>76</v>
      </c>
      <c r="B76" s="159" t="s">
        <v>649</v>
      </c>
      <c r="C76" s="46">
        <v>2591265</v>
      </c>
      <c r="D76" s="46">
        <v>2</v>
      </c>
      <c r="E76" s="149">
        <v>19824</v>
      </c>
      <c r="F76" s="44">
        <f t="shared" si="6"/>
        <v>66</v>
      </c>
      <c r="G76" s="78">
        <v>1</v>
      </c>
      <c r="H76" s="46">
        <v>36</v>
      </c>
      <c r="I76" s="79">
        <v>89</v>
      </c>
      <c r="J76" s="80">
        <v>0</v>
      </c>
      <c r="K76" s="80">
        <v>0</v>
      </c>
      <c r="L76" s="80">
        <v>0</v>
      </c>
      <c r="M76" s="80">
        <v>0</v>
      </c>
      <c r="N76" s="80">
        <v>1</v>
      </c>
      <c r="O76" s="80">
        <v>0</v>
      </c>
      <c r="P76" s="80">
        <v>0</v>
      </c>
      <c r="Q76" s="80">
        <v>0</v>
      </c>
      <c r="R76" s="80">
        <v>0</v>
      </c>
      <c r="S76" s="80">
        <v>0</v>
      </c>
      <c r="T76" s="80">
        <v>0</v>
      </c>
      <c r="U76" s="80">
        <v>0</v>
      </c>
      <c r="V76" s="80">
        <v>0</v>
      </c>
      <c r="W76" s="80">
        <v>0</v>
      </c>
      <c r="X76" s="80">
        <v>0</v>
      </c>
      <c r="Y76" s="80">
        <v>0</v>
      </c>
      <c r="Z76" s="80">
        <v>0</v>
      </c>
      <c r="AA76" s="80">
        <v>0</v>
      </c>
      <c r="AB76" s="80">
        <v>0</v>
      </c>
      <c r="AC76" s="81"/>
      <c r="AD76" s="82"/>
      <c r="AE76" s="83" t="e">
        <f t="shared" si="7"/>
        <v>#DIV/0!</v>
      </c>
      <c r="AF76" s="150">
        <v>44035</v>
      </c>
      <c r="AG76" s="58">
        <v>0</v>
      </c>
      <c r="AH76" s="58">
        <v>0</v>
      </c>
      <c r="AI76" s="58">
        <v>0</v>
      </c>
      <c r="AJ76" s="84">
        <v>0</v>
      </c>
      <c r="AK76" s="84">
        <v>0</v>
      </c>
      <c r="AL76" s="60">
        <v>44036</v>
      </c>
      <c r="AM76" s="58">
        <f t="shared" si="2"/>
        <v>1</v>
      </c>
      <c r="AN76" s="123">
        <v>1</v>
      </c>
      <c r="AO76" s="61"/>
      <c r="AP76" s="62"/>
      <c r="AQ76" s="63">
        <v>1</v>
      </c>
      <c r="AR76" s="64">
        <v>0</v>
      </c>
      <c r="AS76" s="63">
        <v>0</v>
      </c>
      <c r="AT76" s="63">
        <v>1</v>
      </c>
      <c r="AU76" s="63">
        <v>1</v>
      </c>
      <c r="AV76" s="63">
        <v>1</v>
      </c>
      <c r="AW76" s="63">
        <v>0</v>
      </c>
      <c r="AX76" s="64">
        <v>1</v>
      </c>
      <c r="AY76" s="66">
        <v>44035</v>
      </c>
      <c r="AZ76" s="133">
        <v>0.56999999999999995</v>
      </c>
      <c r="BA76" s="133">
        <v>1763</v>
      </c>
      <c r="BB76" s="133">
        <v>82.7</v>
      </c>
      <c r="BC76" s="139">
        <v>8.9999999999999993E-3</v>
      </c>
      <c r="BD76" s="135">
        <v>5.4</v>
      </c>
      <c r="BE76" s="135">
        <v>4.08</v>
      </c>
      <c r="BF76" s="135">
        <v>53.9</v>
      </c>
      <c r="BG76" s="135">
        <v>24.5</v>
      </c>
      <c r="BH76" s="135">
        <v>104</v>
      </c>
      <c r="BI76" s="86"/>
      <c r="BJ76" s="64">
        <v>0</v>
      </c>
      <c r="BK76" s="64">
        <v>0</v>
      </c>
      <c r="BL76" s="64">
        <v>0</v>
      </c>
      <c r="BM76" s="64">
        <v>0</v>
      </c>
      <c r="BN76" s="70">
        <v>0</v>
      </c>
      <c r="BO76" s="64">
        <v>1</v>
      </c>
      <c r="BP76" s="71" t="s">
        <v>131</v>
      </c>
      <c r="BR76" s="316">
        <v>4.1731525420000004</v>
      </c>
      <c r="BS76" s="316">
        <v>4.4950000000000001</v>
      </c>
      <c r="BT76" s="316">
        <v>0.32184745999999997</v>
      </c>
      <c r="BU76" s="316">
        <v>7.7123340000000002</v>
      </c>
      <c r="BV76" s="316">
        <v>44</v>
      </c>
      <c r="BW76" s="316">
        <v>16703</v>
      </c>
      <c r="BX76" s="316">
        <v>7166</v>
      </c>
      <c r="BY76" s="316">
        <v>410.04199999999997</v>
      </c>
      <c r="BZ76" s="316">
        <v>1.07624E-3</v>
      </c>
      <c r="CA76" s="316">
        <v>-2.121666667</v>
      </c>
      <c r="CB76" s="316">
        <v>12.341666699999999</v>
      </c>
      <c r="CC76" s="316">
        <v>-14.463333</v>
      </c>
      <c r="CD76" s="316">
        <v>-17.4136031</v>
      </c>
      <c r="CE76" s="316">
        <v>101.328</v>
      </c>
      <c r="CF76" s="316">
        <v>-118.74</v>
      </c>
      <c r="CG76" s="316">
        <v>-40.678449999999998</v>
      </c>
      <c r="CH76" s="316">
        <v>237</v>
      </c>
      <c r="CI76" s="316">
        <v>-277</v>
      </c>
      <c r="CJ76" s="316">
        <v>0.53958370700000002</v>
      </c>
      <c r="CK76" s="320">
        <v>2883.2</v>
      </c>
      <c r="CL76" s="316">
        <v>7.23</v>
      </c>
      <c r="CM76" s="316">
        <v>7.09</v>
      </c>
      <c r="CN76" s="316">
        <v>7.12</v>
      </c>
      <c r="CO76" s="316">
        <f t="shared" si="8"/>
        <v>7.1466666666666674</v>
      </c>
      <c r="CP76" s="316">
        <v>0.56100000000000005</v>
      </c>
      <c r="CQ76" s="316">
        <v>0.53200000000000003</v>
      </c>
      <c r="CR76" s="316">
        <v>0.56200000000000006</v>
      </c>
      <c r="CS76" s="316">
        <f t="shared" si="9"/>
        <v>0.55166666666666664</v>
      </c>
      <c r="CT76" s="316">
        <v>0.622</v>
      </c>
      <c r="CU76" s="316">
        <v>0.67500000000000004</v>
      </c>
      <c r="CV76" s="316">
        <v>0.61899999999999999</v>
      </c>
      <c r="CW76" s="316">
        <f t="shared" si="10"/>
        <v>0.63866666666666672</v>
      </c>
      <c r="CX76" s="317">
        <v>2.7777777777777779E-3</v>
      </c>
      <c r="CY76" s="318">
        <v>4.8611111111111112E-3</v>
      </c>
      <c r="CZ76" s="318">
        <v>6.9444444444444441E-3</v>
      </c>
      <c r="DA76" s="319" t="s">
        <v>650</v>
      </c>
      <c r="DB76" s="319" t="s">
        <v>651</v>
      </c>
      <c r="DC76" s="319" t="s">
        <v>652</v>
      </c>
      <c r="DD76" s="319" t="s">
        <v>653</v>
      </c>
      <c r="DE76" s="319" t="s">
        <v>654</v>
      </c>
      <c r="DF76" s="319" t="s">
        <v>655</v>
      </c>
      <c r="DG76" s="310"/>
      <c r="DH76" s="316">
        <v>7.7123340000000002</v>
      </c>
      <c r="DI76" s="320">
        <v>0.55166666666666664</v>
      </c>
      <c r="DJ76" s="320">
        <v>0.63866666666666672</v>
      </c>
    </row>
    <row r="77" spans="1:114" ht="15.75" customHeight="1">
      <c r="A77" s="103">
        <v>77</v>
      </c>
      <c r="B77" s="126" t="s">
        <v>656</v>
      </c>
      <c r="C77" s="104" t="s">
        <v>657</v>
      </c>
      <c r="D77" s="104">
        <v>2</v>
      </c>
      <c r="E77" s="146">
        <v>34602</v>
      </c>
      <c r="F77" s="44">
        <f t="shared" si="6"/>
        <v>25</v>
      </c>
      <c r="G77" s="103">
        <v>1</v>
      </c>
      <c r="H77" s="104">
        <v>36.299999999999997</v>
      </c>
      <c r="I77" s="107">
        <v>88</v>
      </c>
      <c r="J77" s="108">
        <v>0</v>
      </c>
      <c r="K77" s="108">
        <v>0</v>
      </c>
      <c r="L77" s="108">
        <v>0</v>
      </c>
      <c r="M77" s="108">
        <v>0</v>
      </c>
      <c r="N77" s="108">
        <v>0</v>
      </c>
      <c r="O77" s="108">
        <v>0</v>
      </c>
      <c r="P77" s="108">
        <v>0</v>
      </c>
      <c r="Q77" s="108">
        <v>0</v>
      </c>
      <c r="R77" s="108">
        <v>0</v>
      </c>
      <c r="S77" s="108">
        <v>1</v>
      </c>
      <c r="T77" s="108">
        <v>0</v>
      </c>
      <c r="U77" s="108">
        <v>0</v>
      </c>
      <c r="V77" s="108">
        <v>0</v>
      </c>
      <c r="W77" s="108">
        <v>0</v>
      </c>
      <c r="X77" s="108">
        <v>0</v>
      </c>
      <c r="Y77" s="108">
        <v>0</v>
      </c>
      <c r="Z77" s="108">
        <v>0</v>
      </c>
      <c r="AA77" s="108">
        <v>0</v>
      </c>
      <c r="AB77" s="108">
        <v>0</v>
      </c>
      <c r="AC77" s="81">
        <v>57.5</v>
      </c>
      <c r="AD77" s="82">
        <v>1.69</v>
      </c>
      <c r="AE77" s="83">
        <f t="shared" si="7"/>
        <v>20.132348307132105</v>
      </c>
      <c r="AF77" s="147">
        <v>44043</v>
      </c>
      <c r="AG77" s="104">
        <v>0</v>
      </c>
      <c r="AH77" s="104">
        <v>0</v>
      </c>
      <c r="AI77" s="104">
        <v>0</v>
      </c>
      <c r="AJ77" s="108">
        <v>0</v>
      </c>
      <c r="AK77" s="108">
        <v>0</v>
      </c>
      <c r="AL77" s="110">
        <v>44051</v>
      </c>
      <c r="AM77" s="104">
        <f t="shared" si="2"/>
        <v>8</v>
      </c>
      <c r="AN77" s="126">
        <v>0</v>
      </c>
      <c r="AO77" s="108" t="s">
        <v>647</v>
      </c>
      <c r="AP77" s="116" t="s">
        <v>658</v>
      </c>
      <c r="AQ77" s="94">
        <v>0</v>
      </c>
      <c r="AR77" s="104">
        <v>0</v>
      </c>
      <c r="AS77" s="103">
        <v>0</v>
      </c>
      <c r="AT77" s="103">
        <v>0</v>
      </c>
      <c r="AU77" s="103">
        <v>0</v>
      </c>
      <c r="AV77" s="103">
        <v>0</v>
      </c>
      <c r="AW77" s="103">
        <v>0</v>
      </c>
      <c r="AX77" s="104"/>
      <c r="AY77" s="110">
        <v>44036</v>
      </c>
      <c r="AZ77" s="113">
        <v>1.45</v>
      </c>
      <c r="BA77" s="113">
        <v>2142</v>
      </c>
      <c r="BB77" s="113">
        <v>37.799999999999997</v>
      </c>
      <c r="BC77" s="148">
        <v>6.0000000000000001E-3</v>
      </c>
      <c r="BD77" s="108">
        <v>8.1999999999999993</v>
      </c>
      <c r="BE77" s="108">
        <v>4.67</v>
      </c>
      <c r="BF77" s="108">
        <v>75.2</v>
      </c>
      <c r="BG77" s="108">
        <v>19.899999999999999</v>
      </c>
      <c r="BH77" s="108">
        <v>390</v>
      </c>
      <c r="BI77" s="107"/>
      <c r="BJ77" s="104">
        <v>0</v>
      </c>
      <c r="BK77" s="104">
        <v>0</v>
      </c>
      <c r="BL77" s="104">
        <v>0</v>
      </c>
      <c r="BM77" s="104">
        <v>0</v>
      </c>
      <c r="BN77" s="107">
        <v>0</v>
      </c>
      <c r="BO77" s="104">
        <v>0</v>
      </c>
      <c r="BP77" s="112"/>
      <c r="BR77" s="323">
        <v>3.6757499999999999</v>
      </c>
      <c r="BS77" s="323">
        <v>3.8159999999999998</v>
      </c>
      <c r="BT77" s="323">
        <v>0.14025000000000001</v>
      </c>
      <c r="BU77" s="323">
        <v>3.8155480000000002</v>
      </c>
      <c r="BV77" s="323">
        <v>161</v>
      </c>
      <c r="BW77" s="323">
        <v>51424</v>
      </c>
      <c r="BX77" s="323">
        <v>47373</v>
      </c>
      <c r="BY77" s="323">
        <v>1111.51</v>
      </c>
      <c r="BZ77" s="323">
        <v>8.0542699999999997E-5</v>
      </c>
      <c r="CA77" s="323">
        <v>9.7501666670000002</v>
      </c>
      <c r="CB77" s="323">
        <v>11.782166699999999</v>
      </c>
      <c r="CC77" s="323">
        <v>-2.032</v>
      </c>
      <c r="CD77" s="323">
        <v>62.210514080000003</v>
      </c>
      <c r="CE77" s="323">
        <v>75.125600000000006</v>
      </c>
      <c r="CF77" s="323">
        <v>-12.914999999999999</v>
      </c>
      <c r="CG77" s="323">
        <v>212.03720000000001</v>
      </c>
      <c r="CH77" s="323">
        <v>256</v>
      </c>
      <c r="CI77" s="323">
        <v>-44</v>
      </c>
      <c r="CJ77" s="323">
        <v>0.14729394500000001</v>
      </c>
      <c r="CK77" s="320">
        <v>5220.6000000000004</v>
      </c>
      <c r="CL77" s="323">
        <v>5.22</v>
      </c>
      <c r="CM77" s="323">
        <v>4.92</v>
      </c>
      <c r="CN77" s="323">
        <v>5.07</v>
      </c>
      <c r="CO77" s="316">
        <f t="shared" si="8"/>
        <v>5.07</v>
      </c>
      <c r="CP77" s="323">
        <v>0.53400000000000003</v>
      </c>
      <c r="CQ77" s="323">
        <v>0.52300000000000002</v>
      </c>
      <c r="CR77" s="323">
        <v>0.53200000000000003</v>
      </c>
      <c r="CS77" s="316">
        <f t="shared" si="9"/>
        <v>0.52966666666666662</v>
      </c>
      <c r="CT77" s="323">
        <v>0.61399999999999999</v>
      </c>
      <c r="CU77" s="323">
        <v>0.67200000000000004</v>
      </c>
      <c r="CV77" s="323">
        <v>0.61499999999999999</v>
      </c>
      <c r="CW77" s="316">
        <f t="shared" si="10"/>
        <v>0.63366666666666671</v>
      </c>
      <c r="CX77" s="325">
        <v>4.1666666666666666E-3</v>
      </c>
      <c r="CY77" s="318">
        <v>7.6388888888888886E-3</v>
      </c>
      <c r="CZ77" s="318">
        <v>9.0277777777777787E-3</v>
      </c>
      <c r="DA77" s="319" t="s">
        <v>659</v>
      </c>
      <c r="DB77" s="319" t="s">
        <v>660</v>
      </c>
      <c r="DC77" s="319" t="s">
        <v>661</v>
      </c>
      <c r="DD77" s="319" t="s">
        <v>662</v>
      </c>
      <c r="DE77" s="319" t="s">
        <v>663</v>
      </c>
      <c r="DF77" s="319" t="s">
        <v>664</v>
      </c>
      <c r="DG77" s="326"/>
      <c r="DH77" s="323">
        <v>3.8155480000000002</v>
      </c>
      <c r="DI77" s="320">
        <v>0.52966666666666662</v>
      </c>
      <c r="DJ77" s="320">
        <v>0.63366666666666671</v>
      </c>
    </row>
    <row r="78" spans="1:114" ht="15.75" customHeight="1">
      <c r="A78" s="103">
        <v>78</v>
      </c>
      <c r="B78" s="126" t="s">
        <v>665</v>
      </c>
      <c r="C78" s="104" t="s">
        <v>666</v>
      </c>
      <c r="D78" s="104">
        <v>1</v>
      </c>
      <c r="E78" s="146">
        <v>26557</v>
      </c>
      <c r="F78" s="44">
        <f t="shared" si="6"/>
        <v>47</v>
      </c>
      <c r="G78" s="103">
        <v>1</v>
      </c>
      <c r="H78" s="104">
        <v>38.5</v>
      </c>
      <c r="I78" s="107">
        <v>93</v>
      </c>
      <c r="J78" s="108">
        <v>0</v>
      </c>
      <c r="K78" s="108">
        <v>0</v>
      </c>
      <c r="L78" s="108">
        <v>0</v>
      </c>
      <c r="M78" s="108">
        <v>0</v>
      </c>
      <c r="N78" s="108">
        <v>0</v>
      </c>
      <c r="O78" s="108">
        <v>0</v>
      </c>
      <c r="P78" s="108">
        <v>0</v>
      </c>
      <c r="Q78" s="108">
        <v>0</v>
      </c>
      <c r="R78" s="108">
        <v>0</v>
      </c>
      <c r="S78" s="108">
        <v>0</v>
      </c>
      <c r="T78" s="108">
        <v>0</v>
      </c>
      <c r="U78" s="108">
        <v>0</v>
      </c>
      <c r="V78" s="108">
        <v>0</v>
      </c>
      <c r="W78" s="108">
        <v>0</v>
      </c>
      <c r="X78" s="108">
        <v>0</v>
      </c>
      <c r="Y78" s="108">
        <v>0</v>
      </c>
      <c r="Z78" s="108">
        <v>0</v>
      </c>
      <c r="AA78" s="108">
        <v>0</v>
      </c>
      <c r="AB78" s="108">
        <v>0</v>
      </c>
      <c r="AC78" s="81">
        <v>60</v>
      </c>
      <c r="AD78" s="82">
        <v>1.62</v>
      </c>
      <c r="AE78" s="83">
        <f t="shared" si="7"/>
        <v>22.862368541380881</v>
      </c>
      <c r="AF78" s="147">
        <v>44036</v>
      </c>
      <c r="AG78" s="104">
        <v>0</v>
      </c>
      <c r="AH78" s="104">
        <v>0</v>
      </c>
      <c r="AI78" s="104">
        <v>0</v>
      </c>
      <c r="AJ78" s="108">
        <v>0</v>
      </c>
      <c r="AK78" s="108">
        <v>0</v>
      </c>
      <c r="AL78" s="110">
        <v>44060</v>
      </c>
      <c r="AM78" s="104">
        <f t="shared" si="2"/>
        <v>24</v>
      </c>
      <c r="AN78" s="126">
        <v>0</v>
      </c>
      <c r="AO78" s="108"/>
      <c r="AP78" s="116" t="s">
        <v>667</v>
      </c>
      <c r="AQ78" s="94">
        <v>0</v>
      </c>
      <c r="AR78" s="104">
        <v>1</v>
      </c>
      <c r="AS78" s="103">
        <v>1</v>
      </c>
      <c r="AT78" s="103">
        <v>1</v>
      </c>
      <c r="AU78" s="103">
        <v>0</v>
      </c>
      <c r="AV78" s="103">
        <v>1</v>
      </c>
      <c r="AW78" s="103">
        <v>0</v>
      </c>
      <c r="AX78" s="104"/>
      <c r="AY78" s="110">
        <v>44036</v>
      </c>
      <c r="AZ78" s="113">
        <v>1.37</v>
      </c>
      <c r="BA78" s="113">
        <v>1916</v>
      </c>
      <c r="BB78" s="113">
        <v>266.5</v>
      </c>
      <c r="BC78" s="148">
        <v>8.9999999999999993E-3</v>
      </c>
      <c r="BD78" s="108">
        <v>8.4</v>
      </c>
      <c r="BE78" s="108">
        <v>4.12</v>
      </c>
      <c r="BF78" s="108">
        <v>67.599999999999994</v>
      </c>
      <c r="BG78" s="108">
        <v>11.7</v>
      </c>
      <c r="BH78" s="108">
        <v>233</v>
      </c>
      <c r="BI78" s="107"/>
      <c r="BJ78" s="104">
        <v>0</v>
      </c>
      <c r="BK78" s="104">
        <v>0</v>
      </c>
      <c r="BL78" s="104">
        <v>0</v>
      </c>
      <c r="BM78" s="104">
        <v>0</v>
      </c>
      <c r="BN78" s="107">
        <v>0</v>
      </c>
      <c r="BO78" s="104">
        <v>0</v>
      </c>
      <c r="BP78" s="112"/>
      <c r="BR78" s="323">
        <v>3.9932833329999999</v>
      </c>
      <c r="BS78" s="323">
        <v>4.5410000000000004</v>
      </c>
      <c r="BT78" s="323">
        <v>0.54771667000000002</v>
      </c>
      <c r="BU78" s="323">
        <v>13.715949999999999</v>
      </c>
      <c r="BV78" s="323">
        <v>67</v>
      </c>
      <c r="BW78" s="323">
        <v>45051</v>
      </c>
      <c r="BX78" s="323">
        <v>41230</v>
      </c>
      <c r="BY78" s="323">
        <v>1422.24</v>
      </c>
      <c r="BZ78" s="323">
        <v>3.3266900000000001E-4</v>
      </c>
      <c r="CA78" s="323">
        <v>-6.0490000000000004</v>
      </c>
      <c r="CB78" s="323">
        <v>9.1965000000000003</v>
      </c>
      <c r="CC78" s="323">
        <v>-15.2455</v>
      </c>
      <c r="CD78" s="323">
        <v>-45.285077299999998</v>
      </c>
      <c r="CE78" s="323">
        <v>69.209299999999999</v>
      </c>
      <c r="CF78" s="323">
        <v>-114.49</v>
      </c>
      <c r="CG78" s="323">
        <v>-121.5277</v>
      </c>
      <c r="CH78" s="323">
        <v>184</v>
      </c>
      <c r="CI78" s="323">
        <v>-306</v>
      </c>
      <c r="CJ78" s="323">
        <v>0.62400029199999996</v>
      </c>
      <c r="CK78" s="320">
        <v>29691.7</v>
      </c>
      <c r="CL78" s="323">
        <v>6.62</v>
      </c>
      <c r="CM78" s="323">
        <v>6.52</v>
      </c>
      <c r="CN78" s="323">
        <v>6.42</v>
      </c>
      <c r="CO78" s="316">
        <f t="shared" si="8"/>
        <v>6.5200000000000005</v>
      </c>
      <c r="CP78" s="323">
        <v>0.66600000000000004</v>
      </c>
      <c r="CQ78" s="323">
        <v>0.67200000000000004</v>
      </c>
      <c r="CR78" s="323">
        <v>0.65200000000000002</v>
      </c>
      <c r="CS78" s="316">
        <f t="shared" si="9"/>
        <v>0.66333333333333344</v>
      </c>
      <c r="CT78" s="323">
        <v>0.73499999999999999</v>
      </c>
      <c r="CU78" s="323">
        <v>0.78700000000000003</v>
      </c>
      <c r="CV78" s="323">
        <v>0.78300000000000003</v>
      </c>
      <c r="CW78" s="316">
        <f t="shared" si="10"/>
        <v>0.76833333333333342</v>
      </c>
      <c r="CX78" s="325">
        <v>2.0833333333333333E-3</v>
      </c>
      <c r="CY78" s="318">
        <v>6.2499999999999995E-3</v>
      </c>
      <c r="CZ78" s="318">
        <v>8.3333333333333332E-3</v>
      </c>
      <c r="DA78" s="319" t="s">
        <v>668</v>
      </c>
      <c r="DB78" s="319" t="s">
        <v>669</v>
      </c>
      <c r="DC78" s="319" t="s">
        <v>670</v>
      </c>
      <c r="DD78" s="319" t="s">
        <v>671</v>
      </c>
      <c r="DE78" s="319" t="s">
        <v>672</v>
      </c>
      <c r="DF78" s="319" t="s">
        <v>673</v>
      </c>
      <c r="DG78" s="326"/>
      <c r="DH78" s="323">
        <v>13.715949999999999</v>
      </c>
      <c r="DI78" s="320">
        <v>0.66333333333333344</v>
      </c>
      <c r="DJ78" s="320">
        <v>0.76833333333333342</v>
      </c>
    </row>
    <row r="79" spans="1:114" ht="15.75" customHeight="1">
      <c r="A79" s="76">
        <v>79</v>
      </c>
      <c r="B79" s="159" t="s">
        <v>674</v>
      </c>
      <c r="C79" s="46" t="s">
        <v>675</v>
      </c>
      <c r="D79" s="46">
        <v>2</v>
      </c>
      <c r="E79" s="149">
        <v>32770</v>
      </c>
      <c r="F79" s="44">
        <f t="shared" si="6"/>
        <v>30</v>
      </c>
      <c r="G79" s="78">
        <v>1</v>
      </c>
      <c r="H79" s="46">
        <v>35.799999999999997</v>
      </c>
      <c r="I79" s="79">
        <v>97</v>
      </c>
      <c r="J79" s="80">
        <v>0</v>
      </c>
      <c r="K79" s="80">
        <v>0</v>
      </c>
      <c r="L79" s="80">
        <v>0</v>
      </c>
      <c r="M79" s="80">
        <v>0</v>
      </c>
      <c r="N79" s="80">
        <v>0</v>
      </c>
      <c r="O79" s="80">
        <v>0</v>
      </c>
      <c r="P79" s="80">
        <v>0</v>
      </c>
      <c r="Q79" s="80">
        <v>0</v>
      </c>
      <c r="R79" s="80">
        <v>0</v>
      </c>
      <c r="S79" s="80">
        <v>0</v>
      </c>
      <c r="T79" s="80">
        <v>0</v>
      </c>
      <c r="U79" s="80">
        <v>0</v>
      </c>
      <c r="V79" s="80">
        <v>0</v>
      </c>
      <c r="W79" s="80">
        <v>0</v>
      </c>
      <c r="X79" s="80">
        <v>0</v>
      </c>
      <c r="Y79" s="80">
        <v>0</v>
      </c>
      <c r="Z79" s="80">
        <v>0</v>
      </c>
      <c r="AA79" s="80">
        <v>0</v>
      </c>
      <c r="AB79" s="80">
        <v>0</v>
      </c>
      <c r="AC79" s="81"/>
      <c r="AD79" s="82"/>
      <c r="AE79" s="83" t="e">
        <f t="shared" si="7"/>
        <v>#DIV/0!</v>
      </c>
      <c r="AF79" s="150">
        <v>44036</v>
      </c>
      <c r="AG79" s="58">
        <v>1</v>
      </c>
      <c r="AH79" s="58">
        <v>1</v>
      </c>
      <c r="AI79" s="58">
        <v>3</v>
      </c>
      <c r="AJ79" s="84">
        <v>0</v>
      </c>
      <c r="AK79" s="84">
        <v>1</v>
      </c>
      <c r="AL79" s="60">
        <v>44044</v>
      </c>
      <c r="AM79" s="58">
        <f t="shared" si="2"/>
        <v>8</v>
      </c>
      <c r="AN79" s="123">
        <v>1</v>
      </c>
      <c r="AO79" s="61"/>
      <c r="AP79" s="62"/>
      <c r="AQ79" s="63">
        <v>1</v>
      </c>
      <c r="AR79" s="64">
        <v>1</v>
      </c>
      <c r="AS79" s="63">
        <v>1</v>
      </c>
      <c r="AT79" s="63">
        <v>1</v>
      </c>
      <c r="AU79" s="63">
        <v>1</v>
      </c>
      <c r="AV79" s="63">
        <v>1</v>
      </c>
      <c r="AW79" s="63">
        <v>0</v>
      </c>
      <c r="AX79" s="64"/>
      <c r="AY79" s="66">
        <v>44036</v>
      </c>
      <c r="AZ79" s="133">
        <v>0.67</v>
      </c>
      <c r="BA79" s="133">
        <v>1413</v>
      </c>
      <c r="BB79" s="133">
        <v>84.1</v>
      </c>
      <c r="BC79" s="139">
        <v>4.0000000000000001E-3</v>
      </c>
      <c r="BD79" s="135">
        <v>12.4</v>
      </c>
      <c r="BE79" s="135">
        <v>11.11</v>
      </c>
      <c r="BF79" s="135">
        <v>85.9</v>
      </c>
      <c r="BG79" s="135">
        <v>11.9</v>
      </c>
      <c r="BH79" s="135">
        <v>190</v>
      </c>
      <c r="BI79" s="86"/>
      <c r="BJ79" s="64">
        <v>0</v>
      </c>
      <c r="BK79" s="64">
        <v>0</v>
      </c>
      <c r="BL79" s="64">
        <v>0</v>
      </c>
      <c r="BM79" s="64">
        <v>0</v>
      </c>
      <c r="BN79" s="70">
        <v>0</v>
      </c>
      <c r="BO79" s="64">
        <v>0</v>
      </c>
      <c r="BP79" s="71"/>
      <c r="BR79" s="316">
        <v>3.8377500000000011</v>
      </c>
      <c r="BS79" s="316">
        <v>4.1909999999999998</v>
      </c>
      <c r="BT79" s="316">
        <v>0.35324999999999873</v>
      </c>
      <c r="BU79" s="316">
        <v>9.2046120773890596</v>
      </c>
      <c r="BV79" s="316">
        <v>44</v>
      </c>
      <c r="BW79" s="316">
        <v>31535</v>
      </c>
      <c r="BX79" s="316">
        <v>19122</v>
      </c>
      <c r="BY79" s="316">
        <v>865.07684154742981</v>
      </c>
      <c r="BZ79" s="316">
        <v>4.8136241383689259E-4</v>
      </c>
      <c r="CA79" s="316">
        <v>-4.0763333333333325</v>
      </c>
      <c r="CB79" s="316">
        <v>15.932666666666668</v>
      </c>
      <c r="CC79" s="316">
        <v>-20.008999999999997</v>
      </c>
      <c r="CD79" s="316">
        <v>-28.290517620279005</v>
      </c>
      <c r="CE79" s="316">
        <v>110.67164121241703</v>
      </c>
      <c r="CF79" s="316">
        <v>-138.96215883269605</v>
      </c>
      <c r="CG79" s="316">
        <v>-84.964554054064052</v>
      </c>
      <c r="CH79" s="316">
        <v>332.00634995938645</v>
      </c>
      <c r="CI79" s="316">
        <v>-416.97090401345054</v>
      </c>
      <c r="CJ79" s="316">
        <v>0.55672038343179475</v>
      </c>
      <c r="CK79" s="320">
        <v>12175.7</v>
      </c>
      <c r="CL79" s="316">
        <v>6.42</v>
      </c>
      <c r="CM79" s="316">
        <v>6.45</v>
      </c>
      <c r="CN79" s="316">
        <v>6.34</v>
      </c>
      <c r="CO79" s="316">
        <f t="shared" si="8"/>
        <v>6.4033333333333333</v>
      </c>
      <c r="CP79" s="316">
        <v>0.38800000000000001</v>
      </c>
      <c r="CQ79" s="316">
        <v>0.41699999999999998</v>
      </c>
      <c r="CR79" s="316">
        <v>0.46200000000000002</v>
      </c>
      <c r="CS79" s="316">
        <f t="shared" si="9"/>
        <v>0.42233333333333328</v>
      </c>
      <c r="CT79" s="316">
        <v>0.51300000000000001</v>
      </c>
      <c r="CU79" s="316">
        <v>0.57899999999999996</v>
      </c>
      <c r="CV79" s="316">
        <v>0.57299999999999995</v>
      </c>
      <c r="CW79" s="316">
        <f t="shared" si="10"/>
        <v>0.55500000000000005</v>
      </c>
      <c r="CX79" s="317" t="s">
        <v>676</v>
      </c>
      <c r="CY79" s="318">
        <v>4.1666666666666666E-3</v>
      </c>
      <c r="CZ79" s="318">
        <v>6.9444444444444441E-3</v>
      </c>
      <c r="DA79" s="319" t="s">
        <v>677</v>
      </c>
      <c r="DB79" s="319" t="s">
        <v>678</v>
      </c>
      <c r="DC79" s="319" t="s">
        <v>679</v>
      </c>
      <c r="DD79" s="319" t="s">
        <v>680</v>
      </c>
      <c r="DE79" s="319" t="s">
        <v>681</v>
      </c>
      <c r="DF79" s="319" t="s">
        <v>682</v>
      </c>
      <c r="DG79" s="310"/>
      <c r="DH79" s="316">
        <v>9.2046120773890596</v>
      </c>
      <c r="DI79" s="320">
        <v>0.42233333333333328</v>
      </c>
      <c r="DJ79" s="320">
        <v>0.55500000000000005</v>
      </c>
    </row>
    <row r="80" spans="1:114" ht="15.75" customHeight="1">
      <c r="A80" s="103">
        <v>80</v>
      </c>
      <c r="B80" s="126" t="s">
        <v>683</v>
      </c>
      <c r="C80" s="104" t="s">
        <v>684</v>
      </c>
      <c r="D80" s="104">
        <v>1</v>
      </c>
      <c r="E80" s="146">
        <v>21217</v>
      </c>
      <c r="F80" s="44">
        <f t="shared" si="6"/>
        <v>62</v>
      </c>
      <c r="G80" s="103">
        <v>1</v>
      </c>
      <c r="H80" s="104">
        <v>38.5</v>
      </c>
      <c r="I80" s="107">
        <v>93</v>
      </c>
      <c r="J80" s="98">
        <v>1</v>
      </c>
      <c r="K80" s="98">
        <v>1</v>
      </c>
      <c r="L80" s="108">
        <v>0</v>
      </c>
      <c r="M80" s="108">
        <v>0</v>
      </c>
      <c r="N80" s="108">
        <v>0</v>
      </c>
      <c r="O80" s="108">
        <v>0</v>
      </c>
      <c r="P80" s="108">
        <v>0</v>
      </c>
      <c r="Q80" s="108">
        <v>0</v>
      </c>
      <c r="R80" s="108">
        <v>0</v>
      </c>
      <c r="S80" s="108">
        <v>0</v>
      </c>
      <c r="T80" s="108">
        <v>0</v>
      </c>
      <c r="U80" s="108">
        <v>0</v>
      </c>
      <c r="V80" s="108">
        <v>0</v>
      </c>
      <c r="W80" s="108">
        <v>0</v>
      </c>
      <c r="X80" s="108">
        <v>0</v>
      </c>
      <c r="Y80" s="108">
        <v>0</v>
      </c>
      <c r="Z80" s="98">
        <v>1</v>
      </c>
      <c r="AA80" s="108">
        <v>0</v>
      </c>
      <c r="AB80" s="108">
        <v>0</v>
      </c>
      <c r="AC80" s="81"/>
      <c r="AD80" s="82"/>
      <c r="AE80" s="83" t="e">
        <f t="shared" si="7"/>
        <v>#DIV/0!</v>
      </c>
      <c r="AF80" s="147">
        <v>44038</v>
      </c>
      <c r="AG80" s="104">
        <v>1</v>
      </c>
      <c r="AH80" s="104">
        <v>0</v>
      </c>
      <c r="AI80" s="104">
        <v>5</v>
      </c>
      <c r="AJ80" s="108">
        <v>0</v>
      </c>
      <c r="AK80" s="108">
        <v>1</v>
      </c>
      <c r="AL80" s="110">
        <v>44060</v>
      </c>
      <c r="AM80" s="104">
        <f t="shared" si="2"/>
        <v>22</v>
      </c>
      <c r="AN80" s="126">
        <v>0</v>
      </c>
      <c r="AO80" s="108" t="s">
        <v>459</v>
      </c>
      <c r="AP80" s="116" t="s">
        <v>685</v>
      </c>
      <c r="AQ80" s="94">
        <v>0</v>
      </c>
      <c r="AR80" s="104">
        <v>1</v>
      </c>
      <c r="AS80" s="103">
        <v>1</v>
      </c>
      <c r="AT80" s="103">
        <v>1</v>
      </c>
      <c r="AU80" s="103">
        <v>1</v>
      </c>
      <c r="AV80" s="103">
        <v>1</v>
      </c>
      <c r="AW80" s="103">
        <v>0</v>
      </c>
      <c r="AX80" s="104"/>
      <c r="AY80" s="110">
        <v>44036</v>
      </c>
      <c r="AZ80" s="113">
        <v>1.31</v>
      </c>
      <c r="BA80" s="113"/>
      <c r="BB80" s="113">
        <v>266.5</v>
      </c>
      <c r="BC80" s="148">
        <v>8.1000000000000003E-2</v>
      </c>
      <c r="BD80" s="108">
        <v>14.7</v>
      </c>
      <c r="BE80" s="108">
        <v>9.1</v>
      </c>
      <c r="BF80" s="108">
        <v>69.099999999999994</v>
      </c>
      <c r="BG80" s="108">
        <v>18.7</v>
      </c>
      <c r="BH80" s="108">
        <v>185</v>
      </c>
      <c r="BI80" s="107"/>
      <c r="BJ80" s="104">
        <v>0</v>
      </c>
      <c r="BK80" s="104">
        <v>0</v>
      </c>
      <c r="BL80" s="104">
        <v>0</v>
      </c>
      <c r="BM80" s="104">
        <v>0</v>
      </c>
      <c r="BN80" s="107">
        <v>0</v>
      </c>
      <c r="BO80" s="104">
        <v>0</v>
      </c>
      <c r="BP80" s="112"/>
      <c r="BR80" s="322">
        <v>4.6469666666666676</v>
      </c>
      <c r="BS80" s="323">
        <v>4.6890000000000001</v>
      </c>
      <c r="BT80" s="323">
        <v>4.2033333333332479E-2</v>
      </c>
      <c r="BU80" s="323">
        <v>0.90453270592284141</v>
      </c>
      <c r="BV80" s="323">
        <v>174</v>
      </c>
      <c r="BW80" s="323">
        <v>15714</v>
      </c>
      <c r="BX80" s="323">
        <v>15255</v>
      </c>
      <c r="BY80" s="323">
        <v>364.68639053254435</v>
      </c>
      <c r="BZ80" s="323">
        <v>5.9294179345974525E-5</v>
      </c>
      <c r="CA80" s="323">
        <v>-4.4601666666666677</v>
      </c>
      <c r="CB80" s="323">
        <v>16.750000000000007</v>
      </c>
      <c r="CC80" s="323">
        <v>-21.210166666666666</v>
      </c>
      <c r="CD80" s="323">
        <v>-45.360766362808008</v>
      </c>
      <c r="CE80" s="323">
        <v>170.457703264202</v>
      </c>
      <c r="CF80" s="323">
        <v>-215.81846962700996</v>
      </c>
      <c r="CG80" s="323">
        <v>-76.938191326733715</v>
      </c>
      <c r="CH80" s="323">
        <v>288.78636556501482</v>
      </c>
      <c r="CI80" s="323">
        <v>-365.72455689174865</v>
      </c>
      <c r="CJ80" s="323">
        <v>0.55877533031682625</v>
      </c>
      <c r="CK80" s="320">
        <v>5566.4</v>
      </c>
      <c r="CL80" s="327">
        <v>8.5500000000000007</v>
      </c>
      <c r="CM80" s="327">
        <v>8.64</v>
      </c>
      <c r="CN80" s="327">
        <v>8.8000000000000007</v>
      </c>
      <c r="CO80" s="316">
        <f t="shared" si="8"/>
        <v>8.663333333333334</v>
      </c>
      <c r="CP80" s="327">
        <v>0.63600000000000001</v>
      </c>
      <c r="CQ80" s="327">
        <v>0.67600000000000005</v>
      </c>
      <c r="CR80" s="327">
        <v>0.70199999999999996</v>
      </c>
      <c r="CS80" s="316">
        <f t="shared" si="9"/>
        <v>0.67133333333333345</v>
      </c>
      <c r="CT80" s="327">
        <v>0.91</v>
      </c>
      <c r="CU80" s="327">
        <v>0.996</v>
      </c>
      <c r="CV80" s="327">
        <v>0.96499999999999997</v>
      </c>
      <c r="CW80" s="316">
        <f t="shared" si="10"/>
        <v>0.95699999999999996</v>
      </c>
      <c r="CX80" s="328">
        <v>2.0833333333333333E-3</v>
      </c>
      <c r="CY80" s="318">
        <v>4.1666666666666666E-3</v>
      </c>
      <c r="CZ80" s="318">
        <v>6.9444444444444441E-3</v>
      </c>
      <c r="DA80" s="319" t="s">
        <v>686</v>
      </c>
      <c r="DB80" s="319" t="s">
        <v>687</v>
      </c>
      <c r="DC80" s="319" t="s">
        <v>688</v>
      </c>
      <c r="DD80" s="319" t="s">
        <v>689</v>
      </c>
      <c r="DE80" s="319" t="s">
        <v>690</v>
      </c>
      <c r="DF80" s="319" t="s">
        <v>691</v>
      </c>
      <c r="DG80" s="326"/>
      <c r="DH80" s="323">
        <v>0.90453270592284141</v>
      </c>
      <c r="DI80" s="320">
        <v>0.67133333333333345</v>
      </c>
      <c r="DJ80" s="320">
        <v>0.95699999999999996</v>
      </c>
    </row>
    <row r="81" spans="1:114" ht="15.75" customHeight="1">
      <c r="A81" s="76">
        <v>81</v>
      </c>
      <c r="B81" s="159" t="s">
        <v>692</v>
      </c>
      <c r="C81" s="46">
        <v>91777726</v>
      </c>
      <c r="D81" s="46">
        <v>2</v>
      </c>
      <c r="E81" s="149">
        <v>10803</v>
      </c>
      <c r="F81" s="44">
        <f t="shared" si="6"/>
        <v>90</v>
      </c>
      <c r="G81" s="78">
        <v>1</v>
      </c>
      <c r="H81" s="46">
        <v>35.4</v>
      </c>
      <c r="I81" s="79">
        <v>94</v>
      </c>
      <c r="J81" s="80">
        <v>0</v>
      </c>
      <c r="K81" s="80">
        <v>0</v>
      </c>
      <c r="L81" s="80">
        <v>0</v>
      </c>
      <c r="M81" s="80">
        <v>0</v>
      </c>
      <c r="N81" s="80">
        <v>0</v>
      </c>
      <c r="O81" s="80">
        <v>0</v>
      </c>
      <c r="P81" s="80">
        <v>0</v>
      </c>
      <c r="Q81" s="80">
        <v>0</v>
      </c>
      <c r="R81" s="80">
        <v>0</v>
      </c>
      <c r="S81" s="80">
        <v>0</v>
      </c>
      <c r="T81" s="80">
        <v>0</v>
      </c>
      <c r="U81" s="80">
        <v>0</v>
      </c>
      <c r="V81" s="80">
        <v>0</v>
      </c>
      <c r="W81" s="80">
        <v>0</v>
      </c>
      <c r="X81" s="80">
        <v>0</v>
      </c>
      <c r="Y81" s="80">
        <v>0</v>
      </c>
      <c r="Z81" s="80">
        <v>0</v>
      </c>
      <c r="AA81" s="80">
        <v>0</v>
      </c>
      <c r="AB81" s="80">
        <v>0</v>
      </c>
      <c r="AC81" s="81"/>
      <c r="AD81" s="82"/>
      <c r="AE81" s="83" t="e">
        <f t="shared" si="7"/>
        <v>#DIV/0!</v>
      </c>
      <c r="AF81" s="150">
        <v>44039</v>
      </c>
      <c r="AG81" s="58">
        <v>0</v>
      </c>
      <c r="AH81" s="58">
        <v>0</v>
      </c>
      <c r="AI81" s="58">
        <v>0</v>
      </c>
      <c r="AJ81" s="84">
        <v>1</v>
      </c>
      <c r="AK81" s="84">
        <v>1</v>
      </c>
      <c r="AL81" s="60">
        <v>44043</v>
      </c>
      <c r="AM81" s="58">
        <f t="shared" si="2"/>
        <v>4</v>
      </c>
      <c r="AN81" s="123">
        <v>1</v>
      </c>
      <c r="AO81" s="61"/>
      <c r="AP81" s="89" t="s">
        <v>493</v>
      </c>
      <c r="AQ81" s="76">
        <v>1</v>
      </c>
      <c r="AR81" s="64">
        <v>1</v>
      </c>
      <c r="AS81" s="63">
        <v>1</v>
      </c>
      <c r="AT81" s="63">
        <v>1</v>
      </c>
      <c r="AU81" s="63">
        <v>1</v>
      </c>
      <c r="AV81" s="63">
        <v>1</v>
      </c>
      <c r="AW81" s="63">
        <v>0</v>
      </c>
      <c r="AX81" s="64"/>
      <c r="AY81" s="66">
        <v>44036</v>
      </c>
      <c r="AZ81" s="133">
        <v>1.27</v>
      </c>
      <c r="BA81" s="133">
        <v>6762</v>
      </c>
      <c r="BB81" s="133">
        <v>279.10000000000002</v>
      </c>
      <c r="BC81" s="144"/>
      <c r="BD81" s="135">
        <v>12</v>
      </c>
      <c r="BE81" s="135">
        <v>7.85</v>
      </c>
      <c r="BF81" s="135">
        <v>90.8</v>
      </c>
      <c r="BG81" s="135">
        <v>5.5</v>
      </c>
      <c r="BH81" s="135">
        <v>172</v>
      </c>
      <c r="BI81" s="86"/>
      <c r="BJ81" s="90">
        <v>1</v>
      </c>
      <c r="BK81" s="90">
        <v>0</v>
      </c>
      <c r="BL81" s="90">
        <v>0</v>
      </c>
      <c r="BM81" s="90">
        <v>0</v>
      </c>
      <c r="BN81" s="91">
        <v>1</v>
      </c>
      <c r="BO81" s="90">
        <v>1</v>
      </c>
      <c r="BP81" s="92" t="s">
        <v>131</v>
      </c>
      <c r="BR81" s="321">
        <v>3.811116666666666</v>
      </c>
      <c r="BS81" s="316">
        <v>4.2850000000000001</v>
      </c>
      <c r="BT81" s="316">
        <v>0.4738833333333341</v>
      </c>
      <c r="BU81" s="316">
        <v>12.434238434054782</v>
      </c>
      <c r="BV81" s="316">
        <v>80</v>
      </c>
      <c r="BW81" s="316">
        <v>14470</v>
      </c>
      <c r="BX81" s="316">
        <v>7429</v>
      </c>
      <c r="BY81" s="316">
        <v>102.35202894804854</v>
      </c>
      <c r="BZ81" s="316">
        <v>1.6737432270904271E-3</v>
      </c>
      <c r="CA81" s="316">
        <v>-9.8844999999999992</v>
      </c>
      <c r="CB81" s="316">
        <v>13.678833333333337</v>
      </c>
      <c r="CC81" s="316">
        <v>-23.563333333333333</v>
      </c>
      <c r="CD81" s="316">
        <v>-67.722829118752529</v>
      </c>
      <c r="CE81" s="316">
        <v>93.416474977948013</v>
      </c>
      <c r="CF81" s="316">
        <v>-161.13930409670053</v>
      </c>
      <c r="CG81" s="316">
        <v>-207.70656135433458</v>
      </c>
      <c r="CH81" s="316">
        <v>287.90582599890621</v>
      </c>
      <c r="CI81" s="316">
        <v>-495.61238735324071</v>
      </c>
      <c r="CJ81" s="316">
        <v>0.63254737274434125</v>
      </c>
      <c r="CK81" s="320">
        <v>2179.1999999999998</v>
      </c>
      <c r="CL81" s="320"/>
      <c r="CM81" s="320"/>
      <c r="CN81" s="320"/>
      <c r="CO81" s="316"/>
      <c r="CP81" s="320"/>
      <c r="CQ81" s="320"/>
      <c r="CR81" s="320"/>
      <c r="CS81" s="316"/>
      <c r="CT81" s="320"/>
      <c r="CU81" s="320"/>
      <c r="CV81" s="320"/>
      <c r="CW81" s="316"/>
      <c r="CX81" s="329"/>
      <c r="CY81" s="318"/>
      <c r="CZ81" s="318"/>
      <c r="DA81" s="319"/>
      <c r="DB81" s="319"/>
      <c r="DC81" s="319"/>
      <c r="DD81" s="319"/>
      <c r="DE81" s="319"/>
      <c r="DF81" s="319"/>
      <c r="DG81" s="310"/>
      <c r="DH81" s="316">
        <v>12.434238434054782</v>
      </c>
      <c r="DI81" s="320"/>
      <c r="DJ81" s="320"/>
    </row>
    <row r="82" spans="1:114" ht="15.75" customHeight="1">
      <c r="A82" s="103">
        <v>82</v>
      </c>
      <c r="B82" s="126" t="s">
        <v>693</v>
      </c>
      <c r="C82" s="104" t="s">
        <v>694</v>
      </c>
      <c r="D82" s="104">
        <v>1</v>
      </c>
      <c r="E82" s="146">
        <v>29474</v>
      </c>
      <c r="F82" s="44">
        <f t="shared" si="6"/>
        <v>39</v>
      </c>
      <c r="G82" s="103">
        <v>1</v>
      </c>
      <c r="H82" s="104">
        <v>37.1</v>
      </c>
      <c r="I82" s="107">
        <v>97</v>
      </c>
      <c r="J82" s="108">
        <v>0</v>
      </c>
      <c r="K82" s="108">
        <v>0</v>
      </c>
      <c r="L82" s="108">
        <v>0</v>
      </c>
      <c r="M82" s="108">
        <v>0</v>
      </c>
      <c r="N82" s="108">
        <v>0</v>
      </c>
      <c r="O82" s="108">
        <v>0</v>
      </c>
      <c r="P82" s="108">
        <v>0</v>
      </c>
      <c r="Q82" s="108">
        <v>0</v>
      </c>
      <c r="R82" s="108">
        <v>0</v>
      </c>
      <c r="S82" s="108">
        <v>0</v>
      </c>
      <c r="T82" s="108">
        <v>0</v>
      </c>
      <c r="U82" s="108">
        <v>0</v>
      </c>
      <c r="V82" s="108">
        <v>0</v>
      </c>
      <c r="W82" s="108">
        <v>0</v>
      </c>
      <c r="X82" s="108">
        <v>0</v>
      </c>
      <c r="Y82" s="108">
        <v>0</v>
      </c>
      <c r="Z82" s="108">
        <v>0</v>
      </c>
      <c r="AA82" s="108">
        <v>0</v>
      </c>
      <c r="AB82" s="108">
        <v>0</v>
      </c>
      <c r="AC82" s="81">
        <v>45.9</v>
      </c>
      <c r="AD82" s="82">
        <v>1.54</v>
      </c>
      <c r="AE82" s="83">
        <f t="shared" si="7"/>
        <v>19.354022600775849</v>
      </c>
      <c r="AF82" s="147">
        <v>44039</v>
      </c>
      <c r="AG82" s="104">
        <v>0</v>
      </c>
      <c r="AH82" s="104">
        <v>0</v>
      </c>
      <c r="AI82" s="104">
        <v>0</v>
      </c>
      <c r="AJ82" s="108">
        <v>0</v>
      </c>
      <c r="AK82" s="108">
        <v>0</v>
      </c>
      <c r="AL82" s="110">
        <v>44041</v>
      </c>
      <c r="AM82" s="104">
        <f t="shared" si="2"/>
        <v>2</v>
      </c>
      <c r="AN82" s="126">
        <v>0</v>
      </c>
      <c r="AO82" s="108" t="s">
        <v>313</v>
      </c>
      <c r="AP82" s="116" t="s">
        <v>695</v>
      </c>
      <c r="AQ82" s="94">
        <v>0</v>
      </c>
      <c r="AR82" s="104">
        <v>0</v>
      </c>
      <c r="AS82" s="103">
        <v>1</v>
      </c>
      <c r="AT82" s="103">
        <v>0</v>
      </c>
      <c r="AU82" s="103">
        <v>0</v>
      </c>
      <c r="AV82" s="103">
        <v>0</v>
      </c>
      <c r="AW82" s="103">
        <v>0</v>
      </c>
      <c r="AX82" s="104"/>
      <c r="AY82" s="110">
        <v>44040</v>
      </c>
      <c r="AZ82" s="113">
        <v>0.88</v>
      </c>
      <c r="BA82" s="113"/>
      <c r="BB82" s="113"/>
      <c r="BC82" s="148"/>
      <c r="BD82" s="108">
        <v>13.7</v>
      </c>
      <c r="BE82" s="108">
        <v>8.07</v>
      </c>
      <c r="BF82" s="108">
        <v>72.400000000000006</v>
      </c>
      <c r="BG82" s="108">
        <v>17.2</v>
      </c>
      <c r="BH82" s="108">
        <v>142</v>
      </c>
      <c r="BI82" s="107"/>
      <c r="BJ82" s="104">
        <v>0</v>
      </c>
      <c r="BK82" s="104">
        <v>0</v>
      </c>
      <c r="BL82" s="104">
        <v>0</v>
      </c>
      <c r="BM82" s="104">
        <v>0</v>
      </c>
      <c r="BN82" s="107">
        <v>0</v>
      </c>
      <c r="BO82" s="104">
        <v>1</v>
      </c>
      <c r="BP82" s="112" t="s">
        <v>131</v>
      </c>
      <c r="BR82" s="330">
        <v>4.156381818181818</v>
      </c>
      <c r="BS82" s="327">
        <v>4.3920000000000003</v>
      </c>
      <c r="BT82" s="327">
        <v>0.23561818181818239</v>
      </c>
      <c r="BU82" s="327">
        <v>5.668829095235818</v>
      </c>
      <c r="BV82" s="327">
        <v>103</v>
      </c>
      <c r="BW82" s="327">
        <v>79143</v>
      </c>
      <c r="BX82" s="327">
        <v>61256</v>
      </c>
      <c r="BY82" s="327">
        <v>1242.2747338353672</v>
      </c>
      <c r="BZ82" s="327">
        <v>9.2543246298090279E-5</v>
      </c>
      <c r="CA82" s="327">
        <v>10.643166666666668</v>
      </c>
      <c r="CB82" s="327">
        <v>31.043999999999993</v>
      </c>
      <c r="CC82" s="327">
        <v>-20.400833333333342</v>
      </c>
      <c r="CD82" s="327">
        <v>86.789522214834335</v>
      </c>
      <c r="CE82" s="327">
        <v>252.82054996797939</v>
      </c>
      <c r="CF82" s="327">
        <v>-166.031027753145</v>
      </c>
      <c r="CG82" s="327">
        <v>204.79675451519003</v>
      </c>
      <c r="CH82" s="327">
        <v>597.72763836981596</v>
      </c>
      <c r="CI82" s="327">
        <v>-392.93088385462596</v>
      </c>
      <c r="CJ82" s="327">
        <v>0.3966360507072933</v>
      </c>
      <c r="CK82" s="320">
        <v>19557.2</v>
      </c>
      <c r="CL82" s="327">
        <v>6</v>
      </c>
      <c r="CM82" s="327">
        <v>5.57</v>
      </c>
      <c r="CN82" s="327">
        <v>5.67</v>
      </c>
      <c r="CO82" s="316">
        <f t="shared" si="8"/>
        <v>5.746666666666667</v>
      </c>
      <c r="CP82" s="327">
        <v>0.49399999999999999</v>
      </c>
      <c r="CQ82" s="327">
        <v>0.52400000000000002</v>
      </c>
      <c r="CR82" s="327">
        <v>0.51100000000000001</v>
      </c>
      <c r="CS82" s="316">
        <f t="shared" si="9"/>
        <v>0.5096666666666666</v>
      </c>
      <c r="CT82" s="327">
        <v>0.61799999999999999</v>
      </c>
      <c r="CU82" s="327">
        <v>0.623</v>
      </c>
      <c r="CV82" s="327">
        <v>0.622</v>
      </c>
      <c r="CW82" s="316">
        <f t="shared" si="10"/>
        <v>0.621</v>
      </c>
      <c r="CX82" s="328">
        <v>6.9444444444444447E-4</v>
      </c>
      <c r="CY82" s="318">
        <v>6.9444444444444441E-3</v>
      </c>
      <c r="CZ82" s="318">
        <v>1.2499999999999999E-2</v>
      </c>
      <c r="DA82" s="319" t="s">
        <v>696</v>
      </c>
      <c r="DB82" s="319" t="s">
        <v>697</v>
      </c>
      <c r="DC82" s="319" t="s">
        <v>698</v>
      </c>
      <c r="DD82" s="319" t="s">
        <v>699</v>
      </c>
      <c r="DE82" s="319" t="s">
        <v>700</v>
      </c>
      <c r="DF82" s="319" t="s">
        <v>701</v>
      </c>
      <c r="DG82" s="326"/>
      <c r="DH82" s="327">
        <v>5.668829095235818</v>
      </c>
      <c r="DI82" s="320">
        <v>0.5096666666666666</v>
      </c>
      <c r="DJ82" s="320">
        <v>0.621</v>
      </c>
    </row>
    <row r="83" spans="1:114" ht="15.75" customHeight="1">
      <c r="A83" s="103">
        <v>83</v>
      </c>
      <c r="B83" s="126" t="s">
        <v>702</v>
      </c>
      <c r="C83" s="104" t="s">
        <v>703</v>
      </c>
      <c r="D83" s="104">
        <v>2</v>
      </c>
      <c r="E83" s="146">
        <v>34476</v>
      </c>
      <c r="F83" s="44">
        <f t="shared" si="6"/>
        <v>26</v>
      </c>
      <c r="G83" s="103">
        <v>1</v>
      </c>
      <c r="H83" s="104">
        <v>37.4</v>
      </c>
      <c r="I83" s="107">
        <v>95</v>
      </c>
      <c r="J83" s="108">
        <v>0</v>
      </c>
      <c r="K83" s="108">
        <v>0</v>
      </c>
      <c r="L83" s="108">
        <v>0</v>
      </c>
      <c r="M83" s="108">
        <v>0</v>
      </c>
      <c r="N83" s="108">
        <v>0</v>
      </c>
      <c r="O83" s="108">
        <v>0</v>
      </c>
      <c r="P83" s="108">
        <v>0</v>
      </c>
      <c r="Q83" s="108">
        <v>0</v>
      </c>
      <c r="R83" s="108">
        <v>0</v>
      </c>
      <c r="S83" s="108">
        <v>0</v>
      </c>
      <c r="T83" s="108">
        <v>0</v>
      </c>
      <c r="U83" s="108">
        <v>0</v>
      </c>
      <c r="V83" s="108">
        <v>0</v>
      </c>
      <c r="W83" s="108">
        <v>0</v>
      </c>
      <c r="X83" s="108">
        <v>0</v>
      </c>
      <c r="Y83" s="108">
        <v>0</v>
      </c>
      <c r="Z83" s="108">
        <v>0</v>
      </c>
      <c r="AA83" s="108">
        <v>0</v>
      </c>
      <c r="AB83" s="108">
        <v>0</v>
      </c>
      <c r="AC83" s="81"/>
      <c r="AD83" s="82"/>
      <c r="AE83" s="83" t="e">
        <f t="shared" si="7"/>
        <v>#DIV/0!</v>
      </c>
      <c r="AF83" s="147">
        <v>44039</v>
      </c>
      <c r="AG83" s="104">
        <v>0</v>
      </c>
      <c r="AH83" s="104">
        <v>0</v>
      </c>
      <c r="AI83" s="104">
        <v>0</v>
      </c>
      <c r="AJ83" s="108">
        <v>0</v>
      </c>
      <c r="AK83" s="108">
        <v>0</v>
      </c>
      <c r="AL83" s="110">
        <v>44042</v>
      </c>
      <c r="AM83" s="104">
        <f t="shared" si="2"/>
        <v>3</v>
      </c>
      <c r="AN83" s="126">
        <v>0</v>
      </c>
      <c r="AO83" s="108" t="s">
        <v>647</v>
      </c>
      <c r="AP83" s="116" t="s">
        <v>704</v>
      </c>
      <c r="AQ83" s="94">
        <v>0</v>
      </c>
      <c r="AR83" s="104">
        <v>0</v>
      </c>
      <c r="AS83" s="103">
        <v>0</v>
      </c>
      <c r="AT83" s="103">
        <v>0</v>
      </c>
      <c r="AU83" s="103">
        <v>0</v>
      </c>
      <c r="AV83" s="103">
        <v>0</v>
      </c>
      <c r="AW83" s="103">
        <v>0</v>
      </c>
      <c r="AX83" s="104"/>
      <c r="AY83" s="110">
        <v>44039</v>
      </c>
      <c r="AZ83" s="113">
        <v>0.78</v>
      </c>
      <c r="BA83" s="113"/>
      <c r="BB83" s="113">
        <v>203</v>
      </c>
      <c r="BC83" s="148"/>
      <c r="BD83" s="108">
        <v>11.7</v>
      </c>
      <c r="BE83" s="108">
        <v>8.49</v>
      </c>
      <c r="BF83" s="108">
        <v>60.7</v>
      </c>
      <c r="BG83" s="108">
        <v>29.7</v>
      </c>
      <c r="BH83" s="108">
        <v>309</v>
      </c>
      <c r="BI83" s="107"/>
      <c r="BJ83" s="104">
        <v>0</v>
      </c>
      <c r="BK83" s="104">
        <v>0</v>
      </c>
      <c r="BL83" s="104">
        <v>0</v>
      </c>
      <c r="BM83" s="104">
        <v>0</v>
      </c>
      <c r="BN83" s="107">
        <v>0</v>
      </c>
      <c r="BO83" s="104">
        <v>0</v>
      </c>
      <c r="BP83" s="112"/>
      <c r="BR83" s="330">
        <v>3.3048545454545448</v>
      </c>
      <c r="BS83" s="327">
        <v>3.7010000000000001</v>
      </c>
      <c r="BT83" s="327">
        <v>0.39614545454545524</v>
      </c>
      <c r="BU83" s="327">
        <v>11.986774276958988</v>
      </c>
      <c r="BV83" s="327">
        <v>64</v>
      </c>
      <c r="BW83" s="327">
        <v>41905</v>
      </c>
      <c r="BX83" s="327">
        <v>25413</v>
      </c>
      <c r="BY83" s="327">
        <v>1232.1810951361274</v>
      </c>
      <c r="BZ83" s="327">
        <v>4.716788366961393E-4</v>
      </c>
      <c r="CA83" s="327">
        <v>-5.819</v>
      </c>
      <c r="CB83" s="327">
        <v>13.304833333333333</v>
      </c>
      <c r="CC83" s="327">
        <v>-19.123833333333334</v>
      </c>
      <c r="CD83" s="327">
        <v>-30.19691885526758</v>
      </c>
      <c r="CE83" s="327">
        <v>68.181187270031216</v>
      </c>
      <c r="CF83" s="327">
        <v>-98.378106125298771</v>
      </c>
      <c r="CG83" s="327">
        <v>-140.53017866185942</v>
      </c>
      <c r="CH83" s="327">
        <v>322.84024495789447</v>
      </c>
      <c r="CI83" s="327">
        <v>-463.37042361975392</v>
      </c>
      <c r="CJ83" s="327">
        <v>0.58937183396156134</v>
      </c>
      <c r="CK83" s="320">
        <v>16388.2</v>
      </c>
      <c r="CL83" s="327">
        <v>5.68</v>
      </c>
      <c r="CM83" s="327">
        <v>5.36</v>
      </c>
      <c r="CN83" s="327">
        <v>5.76</v>
      </c>
      <c r="CO83" s="316">
        <f t="shared" si="8"/>
        <v>5.5999999999999988</v>
      </c>
      <c r="CP83" s="327">
        <v>0.442</v>
      </c>
      <c r="CQ83" s="327">
        <v>0.45500000000000002</v>
      </c>
      <c r="CR83" s="327">
        <v>0.436</v>
      </c>
      <c r="CS83" s="316">
        <f t="shared" si="9"/>
        <v>0.4443333333333333</v>
      </c>
      <c r="CT83" s="327">
        <v>0.622</v>
      </c>
      <c r="CU83" s="327">
        <v>0.55000000000000004</v>
      </c>
      <c r="CV83" s="327">
        <v>0.621</v>
      </c>
      <c r="CW83" s="316">
        <f t="shared" si="10"/>
        <v>0.59766666666666668</v>
      </c>
      <c r="CX83" s="328">
        <v>4.1666666666666666E-3</v>
      </c>
      <c r="CY83" s="318">
        <v>6.2499999999999995E-3</v>
      </c>
      <c r="CZ83" s="318">
        <v>6.9444444444444441E-3</v>
      </c>
      <c r="DA83" s="319" t="s">
        <v>705</v>
      </c>
      <c r="DB83" s="319" t="s">
        <v>706</v>
      </c>
      <c r="DC83" s="319" t="s">
        <v>707</v>
      </c>
      <c r="DD83" s="319" t="s">
        <v>708</v>
      </c>
      <c r="DE83" s="319" t="s">
        <v>709</v>
      </c>
      <c r="DF83" s="319" t="s">
        <v>710</v>
      </c>
      <c r="DG83" s="326"/>
      <c r="DH83" s="327">
        <v>11.986774276958988</v>
      </c>
      <c r="DI83" s="320">
        <v>0.4443333333333333</v>
      </c>
      <c r="DJ83" s="320">
        <v>0.59766666666666668</v>
      </c>
    </row>
    <row r="84" spans="1:114" ht="15.75" customHeight="1">
      <c r="A84" s="76">
        <v>84</v>
      </c>
      <c r="B84" s="123" t="s">
        <v>711</v>
      </c>
      <c r="C84" s="46" t="s">
        <v>712</v>
      </c>
      <c r="D84" s="46">
        <v>2</v>
      </c>
      <c r="E84" s="149">
        <v>23048</v>
      </c>
      <c r="F84" s="44">
        <f t="shared" si="6"/>
        <v>57</v>
      </c>
      <c r="G84" s="78">
        <v>1</v>
      </c>
      <c r="H84" s="46">
        <v>37.1</v>
      </c>
      <c r="I84" s="79">
        <v>94</v>
      </c>
      <c r="J84" s="80">
        <v>0</v>
      </c>
      <c r="K84" s="80">
        <v>1</v>
      </c>
      <c r="L84" s="80">
        <v>0</v>
      </c>
      <c r="M84" s="80">
        <v>0</v>
      </c>
      <c r="N84" s="80">
        <v>0</v>
      </c>
      <c r="O84" s="80">
        <v>0</v>
      </c>
      <c r="P84" s="80">
        <v>0</v>
      </c>
      <c r="Q84" s="80">
        <v>0</v>
      </c>
      <c r="R84" s="80">
        <v>0</v>
      </c>
      <c r="S84" s="80">
        <v>0</v>
      </c>
      <c r="T84" s="80">
        <v>0</v>
      </c>
      <c r="U84" s="80">
        <v>0</v>
      </c>
      <c r="V84" s="80">
        <v>0</v>
      </c>
      <c r="W84" s="80">
        <v>0</v>
      </c>
      <c r="X84" s="80">
        <v>1</v>
      </c>
      <c r="Y84" s="80">
        <v>1</v>
      </c>
      <c r="Z84" s="80">
        <v>1</v>
      </c>
      <c r="AA84" s="80">
        <v>0</v>
      </c>
      <c r="AB84" s="80">
        <v>0</v>
      </c>
      <c r="AC84" s="81"/>
      <c r="AD84" s="82"/>
      <c r="AE84" s="83" t="e">
        <f t="shared" si="7"/>
        <v>#DIV/0!</v>
      </c>
      <c r="AF84" s="150">
        <v>44041</v>
      </c>
      <c r="AG84" s="58">
        <v>0</v>
      </c>
      <c r="AH84" s="58">
        <v>0</v>
      </c>
      <c r="AI84" s="58">
        <v>0</v>
      </c>
      <c r="AJ84" s="84">
        <v>0</v>
      </c>
      <c r="AK84" s="84">
        <v>0</v>
      </c>
      <c r="AL84" s="60">
        <v>44043</v>
      </c>
      <c r="AM84" s="58">
        <f t="shared" si="2"/>
        <v>2</v>
      </c>
      <c r="AN84" s="123">
        <v>1</v>
      </c>
      <c r="AO84" s="61"/>
      <c r="AP84" s="62"/>
      <c r="AQ84" s="63">
        <v>1</v>
      </c>
      <c r="AR84" s="64">
        <v>1</v>
      </c>
      <c r="AS84" s="63">
        <v>1</v>
      </c>
      <c r="AT84" s="63">
        <v>1</v>
      </c>
      <c r="AU84" s="63">
        <v>1</v>
      </c>
      <c r="AV84" s="63">
        <v>1</v>
      </c>
      <c r="AW84" s="63">
        <v>0</v>
      </c>
      <c r="AX84" s="64"/>
      <c r="AY84" s="66">
        <v>44041</v>
      </c>
      <c r="AZ84" s="133">
        <v>0.82</v>
      </c>
      <c r="BA84" s="133">
        <v>549</v>
      </c>
      <c r="BB84" s="133">
        <v>40</v>
      </c>
      <c r="BC84" s="139">
        <v>8.0000000000000002E-3</v>
      </c>
      <c r="BD84" s="135">
        <v>12</v>
      </c>
      <c r="BE84" s="135">
        <v>6.6</v>
      </c>
      <c r="BF84" s="135">
        <v>54.3</v>
      </c>
      <c r="BG84" s="135">
        <v>35.799999999999997</v>
      </c>
      <c r="BH84" s="135">
        <v>228</v>
      </c>
      <c r="BI84" s="86"/>
      <c r="BJ84" s="64">
        <v>0</v>
      </c>
      <c r="BK84" s="64">
        <v>0</v>
      </c>
      <c r="BL84" s="64">
        <v>0</v>
      </c>
      <c r="BM84" s="64">
        <v>0</v>
      </c>
      <c r="BN84" s="70">
        <v>0</v>
      </c>
      <c r="BO84" s="64">
        <v>0</v>
      </c>
      <c r="BP84" s="71"/>
      <c r="BR84" s="331">
        <v>4.1296734693877557</v>
      </c>
      <c r="BS84" s="320">
        <v>4.2320000000000002</v>
      </c>
      <c r="BT84" s="320">
        <v>0.1023265306122445</v>
      </c>
      <c r="BU84" s="320">
        <v>2.4778358717890332</v>
      </c>
      <c r="BV84" s="320">
        <v>85</v>
      </c>
      <c r="BW84" s="320">
        <v>25916</v>
      </c>
      <c r="BX84" s="320">
        <v>8393</v>
      </c>
      <c r="BY84" s="320">
        <v>48.987463837994198</v>
      </c>
      <c r="BZ84" s="320">
        <v>2.9522648299642952E-4</v>
      </c>
      <c r="CA84" s="320">
        <v>-12.430333333333333</v>
      </c>
      <c r="CB84" s="320">
        <v>6.8986666666666681</v>
      </c>
      <c r="CC84" s="320">
        <v>-19.329000000000001</v>
      </c>
      <c r="CD84" s="320">
        <v>-99.938327175319671</v>
      </c>
      <c r="CE84" s="320">
        <v>55.284656592281507</v>
      </c>
      <c r="CF84" s="320">
        <v>-155.22298376760119</v>
      </c>
      <c r="CG84" s="320">
        <v>-241.19230717601917</v>
      </c>
      <c r="CH84" s="320">
        <v>133.45186067358893</v>
      </c>
      <c r="CI84" s="320">
        <v>-374.64416784960798</v>
      </c>
      <c r="CJ84" s="320">
        <v>0.73734913641920696</v>
      </c>
      <c r="CK84" s="320">
        <v>5668.4</v>
      </c>
      <c r="CL84" s="320"/>
      <c r="CM84" s="320"/>
      <c r="CN84" s="320"/>
      <c r="CO84" s="316"/>
      <c r="CP84" s="320"/>
      <c r="CQ84" s="320"/>
      <c r="CR84" s="320"/>
      <c r="CS84" s="316"/>
      <c r="CT84" s="320"/>
      <c r="CU84" s="320"/>
      <c r="CV84" s="320"/>
      <c r="CW84" s="316"/>
      <c r="CX84" s="329"/>
      <c r="CY84" s="318"/>
      <c r="CZ84" s="318"/>
      <c r="DA84" s="319"/>
      <c r="DB84" s="319"/>
      <c r="DC84" s="319"/>
      <c r="DD84" s="319"/>
      <c r="DE84" s="319"/>
      <c r="DF84" s="319"/>
      <c r="DG84" s="310"/>
      <c r="DH84" s="320">
        <v>2.4778358717890332</v>
      </c>
      <c r="DI84" s="320"/>
      <c r="DJ84" s="320"/>
    </row>
    <row r="85" spans="1:114" ht="15.75" customHeight="1">
      <c r="A85" s="103">
        <v>85</v>
      </c>
      <c r="B85" s="126" t="s">
        <v>713</v>
      </c>
      <c r="C85" s="104" t="s">
        <v>714</v>
      </c>
      <c r="D85" s="104">
        <v>1</v>
      </c>
      <c r="E85" s="146">
        <v>15668</v>
      </c>
      <c r="F85" s="44">
        <f t="shared" si="6"/>
        <v>77</v>
      </c>
      <c r="G85" s="103">
        <v>2</v>
      </c>
      <c r="H85" s="104">
        <v>35.4</v>
      </c>
      <c r="I85" s="107">
        <v>95</v>
      </c>
      <c r="J85" s="108">
        <v>1</v>
      </c>
      <c r="K85" s="108">
        <v>1</v>
      </c>
      <c r="L85" s="108">
        <v>0</v>
      </c>
      <c r="M85" s="108">
        <v>0</v>
      </c>
      <c r="N85" s="108">
        <v>0</v>
      </c>
      <c r="O85" s="108">
        <v>0</v>
      </c>
      <c r="P85" s="108">
        <v>0</v>
      </c>
      <c r="Q85" s="108">
        <v>0</v>
      </c>
      <c r="R85" s="108">
        <v>0</v>
      </c>
      <c r="S85" s="108">
        <v>0</v>
      </c>
      <c r="T85" s="108">
        <v>0</v>
      </c>
      <c r="U85" s="108">
        <v>0</v>
      </c>
      <c r="V85" s="108">
        <v>0</v>
      </c>
      <c r="W85" s="108">
        <v>0</v>
      </c>
      <c r="X85" s="108">
        <v>1</v>
      </c>
      <c r="Y85" s="108">
        <v>0</v>
      </c>
      <c r="Z85" s="108">
        <v>1</v>
      </c>
      <c r="AA85" s="108">
        <v>0</v>
      </c>
      <c r="AB85" s="108">
        <v>0</v>
      </c>
      <c r="AC85" s="81"/>
      <c r="AD85" s="82"/>
      <c r="AE85" s="83" t="e">
        <f t="shared" si="7"/>
        <v>#DIV/0!</v>
      </c>
      <c r="AF85" s="147">
        <v>44040</v>
      </c>
      <c r="AG85" s="104">
        <v>0</v>
      </c>
      <c r="AH85" s="104">
        <v>0</v>
      </c>
      <c r="AI85" s="104">
        <v>0</v>
      </c>
      <c r="AJ85" s="108">
        <v>0</v>
      </c>
      <c r="AK85" s="108">
        <v>0</v>
      </c>
      <c r="AL85" s="110">
        <v>44043</v>
      </c>
      <c r="AM85" s="104">
        <f t="shared" si="2"/>
        <v>3</v>
      </c>
      <c r="AN85" s="126">
        <v>0</v>
      </c>
      <c r="AO85" s="108" t="s">
        <v>647</v>
      </c>
      <c r="AP85" s="116" t="s">
        <v>715</v>
      </c>
      <c r="AQ85" s="94">
        <v>0</v>
      </c>
      <c r="AR85" s="104">
        <v>1</v>
      </c>
      <c r="AS85" s="103">
        <v>1</v>
      </c>
      <c r="AT85" s="103">
        <v>1</v>
      </c>
      <c r="AU85" s="103">
        <v>1</v>
      </c>
      <c r="AV85" s="103">
        <v>1</v>
      </c>
      <c r="AW85" s="103">
        <v>0</v>
      </c>
      <c r="AX85" s="104"/>
      <c r="AY85" s="110">
        <v>44041</v>
      </c>
      <c r="AZ85" s="113">
        <v>1.21</v>
      </c>
      <c r="BA85" s="113"/>
      <c r="BB85" s="113">
        <v>20.6</v>
      </c>
      <c r="BC85" s="148"/>
      <c r="BD85" s="108">
        <v>13.3</v>
      </c>
      <c r="BE85" s="108">
        <v>6.54</v>
      </c>
      <c r="BF85" s="108">
        <v>58</v>
      </c>
      <c r="BG85" s="108">
        <v>28.4</v>
      </c>
      <c r="BH85" s="108"/>
      <c r="BI85" s="107"/>
      <c r="BJ85" s="104">
        <v>1</v>
      </c>
      <c r="BK85" s="104">
        <v>0</v>
      </c>
      <c r="BL85" s="104">
        <v>0</v>
      </c>
      <c r="BM85" s="104">
        <v>0</v>
      </c>
      <c r="BN85" s="107">
        <v>1</v>
      </c>
      <c r="BO85" s="104">
        <v>0</v>
      </c>
      <c r="BP85" s="112" t="s">
        <v>716</v>
      </c>
      <c r="BR85" s="330">
        <v>6.1509333333333354</v>
      </c>
      <c r="BS85" s="327">
        <v>6.4610000000000003</v>
      </c>
      <c r="BT85" s="327">
        <v>0.31006666666666494</v>
      </c>
      <c r="BU85" s="327">
        <v>5.0409693921789351</v>
      </c>
      <c r="BV85" s="327">
        <v>149</v>
      </c>
      <c r="BW85" s="327">
        <v>17906</v>
      </c>
      <c r="BX85" s="327">
        <v>14793</v>
      </c>
      <c r="BY85" s="327">
        <v>119.4131695667008</v>
      </c>
      <c r="BZ85" s="327">
        <v>3.4076721369424287E-4</v>
      </c>
      <c r="CA85" s="327">
        <v>-11.155333333333335</v>
      </c>
      <c r="CB85" s="327">
        <v>4.2131666666666678</v>
      </c>
      <c r="CC85" s="327">
        <v>-15.368500000000001</v>
      </c>
      <c r="CD85" s="327">
        <v>-199.18964207090053</v>
      </c>
      <c r="CE85" s="327">
        <v>75.181747460127994</v>
      </c>
      <c r="CF85" s="327">
        <v>-274.37138953102851</v>
      </c>
      <c r="CG85" s="327">
        <v>-145.06794442513228</v>
      </c>
      <c r="CH85" s="327">
        <v>54.812474200384642</v>
      </c>
      <c r="CI85" s="327">
        <v>-199.88041862551697</v>
      </c>
      <c r="CJ85" s="327">
        <v>0.78478993429215016</v>
      </c>
      <c r="CK85" s="320">
        <v>586</v>
      </c>
      <c r="CL85" s="327"/>
      <c r="CM85" s="327"/>
      <c r="CN85" s="327"/>
      <c r="CO85" s="316"/>
      <c r="CP85" s="327"/>
      <c r="CQ85" s="327"/>
      <c r="CR85" s="327"/>
      <c r="CS85" s="316"/>
      <c r="CT85" s="327"/>
      <c r="CU85" s="327"/>
      <c r="CV85" s="327"/>
      <c r="CW85" s="316"/>
      <c r="CX85" s="328"/>
      <c r="CY85" s="318"/>
      <c r="CZ85" s="318"/>
      <c r="DA85" s="319"/>
      <c r="DB85" s="319"/>
      <c r="DC85" s="319"/>
      <c r="DD85" s="319"/>
      <c r="DE85" s="319"/>
      <c r="DF85" s="319"/>
      <c r="DG85" s="326"/>
      <c r="DH85" s="327">
        <v>5.0409693921789351</v>
      </c>
      <c r="DI85" s="320"/>
      <c r="DJ85" s="320"/>
    </row>
    <row r="86" spans="1:114" ht="15.75" customHeight="1">
      <c r="A86" s="76">
        <v>86</v>
      </c>
      <c r="B86" s="159" t="s">
        <v>717</v>
      </c>
      <c r="C86" s="46" t="s">
        <v>718</v>
      </c>
      <c r="D86" s="46">
        <v>1</v>
      </c>
      <c r="E86" s="149">
        <v>13151</v>
      </c>
      <c r="F86" s="44">
        <f t="shared" si="6"/>
        <v>84</v>
      </c>
      <c r="G86" s="78">
        <v>1</v>
      </c>
      <c r="H86" s="46">
        <v>36.299999999999997</v>
      </c>
      <c r="I86" s="79">
        <v>89</v>
      </c>
      <c r="J86" s="80">
        <v>0</v>
      </c>
      <c r="K86" s="80">
        <v>1</v>
      </c>
      <c r="L86" s="80">
        <v>0</v>
      </c>
      <c r="M86" s="80">
        <v>0</v>
      </c>
      <c r="N86" s="80">
        <v>0</v>
      </c>
      <c r="O86" s="80">
        <v>0</v>
      </c>
      <c r="P86" s="80">
        <v>0</v>
      </c>
      <c r="Q86" s="80">
        <v>0</v>
      </c>
      <c r="R86" s="80">
        <v>0</v>
      </c>
      <c r="S86" s="80">
        <v>0</v>
      </c>
      <c r="T86" s="80">
        <v>0</v>
      </c>
      <c r="U86" s="80">
        <v>0</v>
      </c>
      <c r="V86" s="80">
        <v>0</v>
      </c>
      <c r="W86" s="80">
        <v>0</v>
      </c>
      <c r="X86" s="80">
        <v>1</v>
      </c>
      <c r="Y86" s="80">
        <v>0</v>
      </c>
      <c r="Z86" s="80">
        <v>1</v>
      </c>
      <c r="AA86" s="80">
        <v>0</v>
      </c>
      <c r="AB86" s="80">
        <v>0</v>
      </c>
      <c r="AC86" s="81">
        <v>79</v>
      </c>
      <c r="AD86" s="82">
        <v>1.76</v>
      </c>
      <c r="AE86" s="83">
        <f t="shared" si="7"/>
        <v>25.50361570247934</v>
      </c>
      <c r="AF86" s="150">
        <v>44042</v>
      </c>
      <c r="AG86" s="58">
        <v>0</v>
      </c>
      <c r="AH86" s="58">
        <v>0</v>
      </c>
      <c r="AI86" s="58">
        <v>0</v>
      </c>
      <c r="AJ86" s="84">
        <v>1</v>
      </c>
      <c r="AK86" s="84">
        <v>1</v>
      </c>
      <c r="AL86" s="60">
        <v>44056</v>
      </c>
      <c r="AM86" s="58">
        <f t="shared" si="2"/>
        <v>14</v>
      </c>
      <c r="AN86" s="123">
        <v>1</v>
      </c>
      <c r="AO86" s="61"/>
      <c r="AP86" s="89" t="s">
        <v>719</v>
      </c>
      <c r="AQ86" s="76">
        <v>1</v>
      </c>
      <c r="AR86" s="64">
        <v>1</v>
      </c>
      <c r="AS86" s="63">
        <v>1</v>
      </c>
      <c r="AT86" s="63">
        <v>1</v>
      </c>
      <c r="AU86" s="63">
        <v>1</v>
      </c>
      <c r="AV86" s="63">
        <v>1</v>
      </c>
      <c r="AW86" s="63">
        <v>0</v>
      </c>
      <c r="AX86" s="64"/>
      <c r="AY86" s="66">
        <v>44042</v>
      </c>
      <c r="AZ86" s="133">
        <v>0.67</v>
      </c>
      <c r="BA86" s="133">
        <v>1052</v>
      </c>
      <c r="BB86" s="133">
        <v>70.2</v>
      </c>
      <c r="BC86" s="144"/>
      <c r="BD86" s="135">
        <v>13.7</v>
      </c>
      <c r="BE86" s="135">
        <v>10.55</v>
      </c>
      <c r="BF86" s="135">
        <v>65.599999999999994</v>
      </c>
      <c r="BG86" s="135">
        <v>19.100000000000001</v>
      </c>
      <c r="BH86" s="135">
        <v>344</v>
      </c>
      <c r="BI86" s="86"/>
      <c r="BJ86" s="90">
        <v>1</v>
      </c>
      <c r="BK86" s="90">
        <v>0</v>
      </c>
      <c r="BL86" s="90">
        <v>0</v>
      </c>
      <c r="BM86" s="90">
        <v>0</v>
      </c>
      <c r="BN86" s="91">
        <v>1</v>
      </c>
      <c r="BO86" s="90">
        <v>0</v>
      </c>
      <c r="BP86" s="92" t="s">
        <v>131</v>
      </c>
      <c r="BR86" s="332"/>
      <c r="BS86" s="333"/>
      <c r="BT86" s="333"/>
      <c r="BU86" s="333"/>
      <c r="BV86" s="333"/>
      <c r="BW86" s="333"/>
      <c r="BX86" s="333"/>
      <c r="BY86" s="333"/>
      <c r="BZ86" s="333"/>
      <c r="CA86" s="333"/>
      <c r="CB86" s="333"/>
      <c r="CC86" s="333"/>
      <c r="CD86" s="333"/>
      <c r="CE86" s="333"/>
      <c r="CF86" s="333"/>
      <c r="CG86" s="333"/>
      <c r="CH86" s="333"/>
      <c r="CI86" s="333"/>
      <c r="CJ86" s="333"/>
      <c r="CK86" s="320"/>
      <c r="CL86" s="320">
        <v>5.83</v>
      </c>
      <c r="CM86" s="320">
        <v>6.15</v>
      </c>
      <c r="CN86" s="320">
        <v>6.23</v>
      </c>
      <c r="CO86" s="316">
        <f t="shared" si="8"/>
        <v>6.07</v>
      </c>
      <c r="CP86" s="320">
        <v>1.1539999999999999</v>
      </c>
      <c r="CQ86" s="320">
        <v>1.2909999999999999</v>
      </c>
      <c r="CR86" s="320">
        <v>1.0469999999999999</v>
      </c>
      <c r="CS86" s="316">
        <f t="shared" si="9"/>
        <v>1.1639999999999999</v>
      </c>
      <c r="CT86" s="320">
        <v>1.5009999999999999</v>
      </c>
      <c r="CU86" s="320">
        <v>1.4590000000000001</v>
      </c>
      <c r="CV86" s="320">
        <v>1.343</v>
      </c>
      <c r="CW86" s="316">
        <f t="shared" si="10"/>
        <v>1.4343333333333332</v>
      </c>
      <c r="CX86" s="329">
        <v>1.3888888888888889E-3</v>
      </c>
      <c r="CY86" s="318">
        <v>6.9444444444444441E-3</v>
      </c>
      <c r="CZ86" s="318">
        <v>7.6388888888888886E-3</v>
      </c>
      <c r="DA86" s="319" t="s">
        <v>720</v>
      </c>
      <c r="DB86" s="319" t="s">
        <v>721</v>
      </c>
      <c r="DC86" s="319" t="s">
        <v>722</v>
      </c>
      <c r="DD86" s="319" t="s">
        <v>723</v>
      </c>
      <c r="DE86" s="319" t="s">
        <v>724</v>
      </c>
      <c r="DF86" s="319" t="s">
        <v>725</v>
      </c>
      <c r="DG86" s="310"/>
      <c r="DH86" s="333"/>
      <c r="DI86" s="320">
        <v>1.1639999999999999</v>
      </c>
      <c r="DJ86" s="320">
        <v>1.4343333333333332</v>
      </c>
    </row>
    <row r="87" spans="1:114" ht="15.75" customHeight="1">
      <c r="A87" s="76">
        <v>87</v>
      </c>
      <c r="B87" s="159" t="s">
        <v>726</v>
      </c>
      <c r="C87" s="46" t="s">
        <v>727</v>
      </c>
      <c r="D87" s="46">
        <v>2</v>
      </c>
      <c r="E87" s="149">
        <v>26343</v>
      </c>
      <c r="F87" s="44">
        <f t="shared" si="6"/>
        <v>48</v>
      </c>
      <c r="G87" s="78">
        <v>1</v>
      </c>
      <c r="H87" s="46">
        <v>36.5</v>
      </c>
      <c r="I87" s="79">
        <v>97</v>
      </c>
      <c r="J87" s="80">
        <v>0</v>
      </c>
      <c r="K87" s="80">
        <v>0</v>
      </c>
      <c r="L87" s="80">
        <v>0</v>
      </c>
      <c r="M87" s="80">
        <v>0</v>
      </c>
      <c r="N87" s="80">
        <v>0</v>
      </c>
      <c r="O87" s="80">
        <v>0</v>
      </c>
      <c r="P87" s="80">
        <v>0</v>
      </c>
      <c r="Q87" s="80">
        <v>0</v>
      </c>
      <c r="R87" s="80">
        <v>0</v>
      </c>
      <c r="S87" s="80">
        <v>0</v>
      </c>
      <c r="T87" s="80">
        <v>0</v>
      </c>
      <c r="U87" s="80">
        <v>0</v>
      </c>
      <c r="V87" s="80">
        <v>0</v>
      </c>
      <c r="W87" s="80">
        <v>0</v>
      </c>
      <c r="X87" s="80">
        <v>0</v>
      </c>
      <c r="Y87" s="80">
        <v>0</v>
      </c>
      <c r="Z87" s="80">
        <v>0</v>
      </c>
      <c r="AA87" s="80">
        <v>0</v>
      </c>
      <c r="AB87" s="80">
        <v>0</v>
      </c>
      <c r="AC87" s="81"/>
      <c r="AD87" s="82"/>
      <c r="AE87" s="83" t="e">
        <f t="shared" si="7"/>
        <v>#DIV/0!</v>
      </c>
      <c r="AF87" s="150">
        <v>44042</v>
      </c>
      <c r="AG87" s="58">
        <v>0</v>
      </c>
      <c r="AH87" s="58">
        <v>0</v>
      </c>
      <c r="AI87" s="58">
        <v>0</v>
      </c>
      <c r="AJ87" s="84">
        <v>0</v>
      </c>
      <c r="AK87" s="84">
        <v>0</v>
      </c>
      <c r="AL87" s="60">
        <v>44043</v>
      </c>
      <c r="AM87" s="58">
        <f t="shared" si="2"/>
        <v>1</v>
      </c>
      <c r="AN87" s="123">
        <v>1</v>
      </c>
      <c r="AO87" s="61"/>
      <c r="AP87" s="62"/>
      <c r="AQ87" s="63">
        <v>1</v>
      </c>
      <c r="AR87" s="64">
        <v>1</v>
      </c>
      <c r="AS87" s="63">
        <v>1</v>
      </c>
      <c r="AT87" s="63">
        <v>1</v>
      </c>
      <c r="AU87" s="63">
        <v>0</v>
      </c>
      <c r="AV87" s="63">
        <v>0</v>
      </c>
      <c r="AW87" s="63">
        <v>0</v>
      </c>
      <c r="AX87" s="64"/>
      <c r="AY87" s="66">
        <v>44042</v>
      </c>
      <c r="AZ87" s="133">
        <v>0.53</v>
      </c>
      <c r="BA87" s="133">
        <v>567</v>
      </c>
      <c r="BB87" s="133">
        <v>4.9000000000000004</v>
      </c>
      <c r="BC87" s="139">
        <v>6.0000000000000001E-3</v>
      </c>
      <c r="BD87" s="135">
        <v>14.4</v>
      </c>
      <c r="BE87" s="135">
        <v>14.69</v>
      </c>
      <c r="BF87" s="135">
        <v>64.8</v>
      </c>
      <c r="BG87" s="135">
        <v>23.8</v>
      </c>
      <c r="BH87" s="135">
        <v>191</v>
      </c>
      <c r="BI87" s="86"/>
      <c r="BJ87" s="64">
        <v>0</v>
      </c>
      <c r="BK87" s="64">
        <v>0</v>
      </c>
      <c r="BL87" s="64">
        <v>0</v>
      </c>
      <c r="BM87" s="64">
        <v>0</v>
      </c>
      <c r="BN87" s="70">
        <v>0</v>
      </c>
      <c r="BO87" s="64">
        <v>0</v>
      </c>
      <c r="BP87" s="71"/>
      <c r="BR87" s="331">
        <v>3.1177636363636365</v>
      </c>
      <c r="BS87" s="320">
        <v>3.3650000000000002</v>
      </c>
      <c r="BT87" s="320">
        <v>0.2472363636363637</v>
      </c>
      <c r="BU87" s="320">
        <v>7.9299264624410277</v>
      </c>
      <c r="BV87" s="320">
        <v>142</v>
      </c>
      <c r="BW87" s="320">
        <v>43460</v>
      </c>
      <c r="BX87" s="320">
        <v>39684</v>
      </c>
      <c r="BY87" s="320">
        <v>1383.8191942351784</v>
      </c>
      <c r="BZ87" s="320">
        <v>1.9982679322752312E-4</v>
      </c>
      <c r="CA87" s="320">
        <v>-1.7765000000000002</v>
      </c>
      <c r="CB87" s="320">
        <v>16.729500000000005</v>
      </c>
      <c r="CC87" s="320">
        <v>-18.506000000000004</v>
      </c>
      <c r="CD87" s="320">
        <v>-7.8577774495760542</v>
      </c>
      <c r="CE87" s="320">
        <v>76.280353150572154</v>
      </c>
      <c r="CF87" s="320">
        <v>-84.138130600148187</v>
      </c>
      <c r="CG87" s="320">
        <v>-46.429990391629175</v>
      </c>
      <c r="CH87" s="320">
        <v>430.55327486433868</v>
      </c>
      <c r="CI87" s="320">
        <v>-476.98326525596775</v>
      </c>
      <c r="CJ87" s="320">
        <v>0.52558023194607362</v>
      </c>
      <c r="CK87" s="320">
        <v>22455.1</v>
      </c>
      <c r="CL87" s="320">
        <v>4.82</v>
      </c>
      <c r="CM87" s="320">
        <v>4.9800000000000004</v>
      </c>
      <c r="CN87" s="320">
        <v>4.93</v>
      </c>
      <c r="CO87" s="316">
        <f t="shared" si="8"/>
        <v>4.91</v>
      </c>
      <c r="CP87" s="320">
        <v>0.57299999999999995</v>
      </c>
      <c r="CQ87" s="320">
        <v>0.60499999999999998</v>
      </c>
      <c r="CR87" s="320">
        <v>0.6</v>
      </c>
      <c r="CS87" s="316">
        <f t="shared" si="9"/>
        <v>0.59266666666666667</v>
      </c>
      <c r="CT87" s="320">
        <v>0.78900000000000003</v>
      </c>
      <c r="CU87" s="320">
        <v>0.78700000000000003</v>
      </c>
      <c r="CV87" s="320">
        <v>0.78800000000000003</v>
      </c>
      <c r="CW87" s="316">
        <f t="shared" si="10"/>
        <v>0.78799999999999992</v>
      </c>
      <c r="CX87" s="329">
        <v>1.3888888888888889E-3</v>
      </c>
      <c r="CY87" s="318">
        <v>3.472222222222222E-3</v>
      </c>
      <c r="CZ87" s="318">
        <v>6.2499999999999995E-3</v>
      </c>
      <c r="DA87" s="319" t="s">
        <v>728</v>
      </c>
      <c r="DB87" s="319" t="s">
        <v>729</v>
      </c>
      <c r="DC87" s="319" t="s">
        <v>730</v>
      </c>
      <c r="DD87" s="319" t="s">
        <v>731</v>
      </c>
      <c r="DE87" s="319" t="s">
        <v>732</v>
      </c>
      <c r="DF87" s="319" t="s">
        <v>733</v>
      </c>
      <c r="DG87" s="310"/>
      <c r="DH87" s="320">
        <v>7.9299264624410277</v>
      </c>
      <c r="DI87" s="320">
        <v>0.59266666666666667</v>
      </c>
      <c r="DJ87" s="320">
        <v>0.78799999999999992</v>
      </c>
    </row>
    <row r="88" spans="1:114" ht="15.75" customHeight="1">
      <c r="A88" s="76">
        <v>88</v>
      </c>
      <c r="B88" s="159" t="s">
        <v>734</v>
      </c>
      <c r="C88" s="46" t="s">
        <v>735</v>
      </c>
      <c r="D88" s="46">
        <v>1</v>
      </c>
      <c r="E88" s="149">
        <v>12725</v>
      </c>
      <c r="F88" s="44">
        <f t="shared" si="6"/>
        <v>85</v>
      </c>
      <c r="G88" s="78">
        <v>2</v>
      </c>
      <c r="H88" s="46">
        <v>35.9</v>
      </c>
      <c r="I88" s="79">
        <v>98</v>
      </c>
      <c r="J88" s="80">
        <v>1</v>
      </c>
      <c r="K88" s="80">
        <v>0</v>
      </c>
      <c r="L88" s="80">
        <v>1</v>
      </c>
      <c r="M88" s="80">
        <v>0</v>
      </c>
      <c r="N88" s="80">
        <v>0</v>
      </c>
      <c r="O88" s="80">
        <v>0</v>
      </c>
      <c r="P88" s="80">
        <v>0</v>
      </c>
      <c r="Q88" s="80">
        <v>0</v>
      </c>
      <c r="R88" s="80">
        <v>0</v>
      </c>
      <c r="S88" s="80">
        <v>0</v>
      </c>
      <c r="T88" s="80">
        <v>0</v>
      </c>
      <c r="U88" s="80">
        <v>1</v>
      </c>
      <c r="V88" s="80">
        <v>0</v>
      </c>
      <c r="W88" s="80">
        <v>0</v>
      </c>
      <c r="X88" s="80">
        <v>1</v>
      </c>
      <c r="Y88" s="80">
        <v>0</v>
      </c>
      <c r="Z88" s="80">
        <v>0</v>
      </c>
      <c r="AA88" s="80">
        <v>0</v>
      </c>
      <c r="AB88" s="80">
        <v>0</v>
      </c>
      <c r="AC88" s="81">
        <v>69.58</v>
      </c>
      <c r="AD88" s="82">
        <v>1.62</v>
      </c>
      <c r="AE88" s="83">
        <f t="shared" si="7"/>
        <v>26.512726718488029</v>
      </c>
      <c r="AF88" s="150">
        <v>44036</v>
      </c>
      <c r="AG88" s="58">
        <v>1</v>
      </c>
      <c r="AH88" s="58">
        <v>0</v>
      </c>
      <c r="AI88" s="58">
        <v>6</v>
      </c>
      <c r="AJ88" s="84">
        <v>0</v>
      </c>
      <c r="AK88" s="84">
        <v>1</v>
      </c>
      <c r="AL88" s="60">
        <v>44055</v>
      </c>
      <c r="AM88" s="58">
        <f t="shared" si="2"/>
        <v>19</v>
      </c>
      <c r="AN88" s="123">
        <v>1</v>
      </c>
      <c r="AO88" s="61"/>
      <c r="AP88" s="62"/>
      <c r="AQ88" s="63">
        <v>1</v>
      </c>
      <c r="AR88" s="64">
        <v>1</v>
      </c>
      <c r="AS88" s="63">
        <v>1</v>
      </c>
      <c r="AT88" s="63">
        <v>1</v>
      </c>
      <c r="AU88" s="63">
        <v>0</v>
      </c>
      <c r="AV88" s="63">
        <v>1</v>
      </c>
      <c r="AW88" s="63">
        <v>0</v>
      </c>
      <c r="AX88" s="64"/>
      <c r="AY88" s="66">
        <v>44036</v>
      </c>
      <c r="AZ88" s="133">
        <v>1.89</v>
      </c>
      <c r="BA88" s="133"/>
      <c r="BB88" s="133">
        <v>20.6</v>
      </c>
      <c r="BC88" s="139">
        <v>0.106</v>
      </c>
      <c r="BD88" s="135">
        <v>11.1</v>
      </c>
      <c r="BE88" s="135">
        <v>17.350000000000001</v>
      </c>
      <c r="BF88" s="135">
        <v>90.3</v>
      </c>
      <c r="BG88" s="135">
        <v>4</v>
      </c>
      <c r="BH88" s="135">
        <v>287</v>
      </c>
      <c r="BI88" s="86"/>
      <c r="BJ88" s="64">
        <v>0</v>
      </c>
      <c r="BK88" s="64">
        <v>0</v>
      </c>
      <c r="BL88" s="64">
        <v>0</v>
      </c>
      <c r="BM88" s="64">
        <v>0</v>
      </c>
      <c r="BN88" s="70">
        <v>0</v>
      </c>
      <c r="BO88" s="64">
        <v>0</v>
      </c>
      <c r="BP88" s="71"/>
      <c r="BR88" s="331">
        <v>5.3747833333333324</v>
      </c>
      <c r="BS88" s="320">
        <v>5.48</v>
      </c>
      <c r="BT88" s="320">
        <v>0.10521666666666807</v>
      </c>
      <c r="BU88" s="320">
        <v>1.9575982907838412</v>
      </c>
      <c r="BV88" s="320">
        <v>177</v>
      </c>
      <c r="BW88" s="320">
        <v>8120</v>
      </c>
      <c r="BX88" s="320">
        <v>7973</v>
      </c>
      <c r="BY88" s="320">
        <v>103.41277407054335</v>
      </c>
      <c r="BZ88" s="320">
        <v>2.4552844484934672E-4</v>
      </c>
      <c r="CA88" s="320">
        <v>-3.5261666666666667</v>
      </c>
      <c r="CB88" s="320">
        <v>8.8734999999999999</v>
      </c>
      <c r="CC88" s="320">
        <v>-12.399666666666667</v>
      </c>
      <c r="CD88" s="320">
        <v>-48.102039693588502</v>
      </c>
      <c r="CE88" s="320">
        <v>120.72205888155753</v>
      </c>
      <c r="CF88" s="320">
        <v>-168.82409857514602</v>
      </c>
      <c r="CG88" s="320">
        <v>-52.436066377628372</v>
      </c>
      <c r="CH88" s="320">
        <v>132.13729299041864</v>
      </c>
      <c r="CI88" s="320">
        <v>-184.57335936804702</v>
      </c>
      <c r="CJ88" s="320">
        <v>0.58278229037632612</v>
      </c>
      <c r="CK88" s="320">
        <v>1404.2</v>
      </c>
      <c r="CL88" s="320">
        <v>7.67</v>
      </c>
      <c r="CM88" s="320">
        <v>7.41</v>
      </c>
      <c r="CN88" s="320">
        <v>7.79</v>
      </c>
      <c r="CO88" s="316">
        <f t="shared" si="8"/>
        <v>7.623333333333334</v>
      </c>
      <c r="CP88" s="320">
        <v>1.0449999999999999</v>
      </c>
      <c r="CQ88" s="320">
        <v>0.92900000000000005</v>
      </c>
      <c r="CR88" s="320">
        <v>1.054</v>
      </c>
      <c r="CS88" s="316">
        <f t="shared" si="9"/>
        <v>1.0093333333333334</v>
      </c>
      <c r="CT88" s="320">
        <v>1.2</v>
      </c>
      <c r="CU88" s="320">
        <v>1.1279999999999999</v>
      </c>
      <c r="CV88" s="320">
        <v>1.236</v>
      </c>
      <c r="CW88" s="316">
        <f t="shared" si="10"/>
        <v>1.1879999999999999</v>
      </c>
      <c r="CX88" s="329">
        <v>2.0833333333333333E-3</v>
      </c>
      <c r="CY88" s="318">
        <v>4.8611111111111112E-3</v>
      </c>
      <c r="CZ88" s="318">
        <v>6.2499999999999995E-3</v>
      </c>
      <c r="DA88" s="319" t="s">
        <v>736</v>
      </c>
      <c r="DB88" s="319" t="s">
        <v>737</v>
      </c>
      <c r="DC88" s="319" t="s">
        <v>738</v>
      </c>
      <c r="DD88" s="319" t="s">
        <v>739</v>
      </c>
      <c r="DE88" s="319" t="s">
        <v>740</v>
      </c>
      <c r="DF88" s="319" t="s">
        <v>741</v>
      </c>
      <c r="DG88" s="310"/>
      <c r="DH88" s="320">
        <v>1.9575982907838412</v>
      </c>
      <c r="DI88" s="320">
        <v>1.0093333333333334</v>
      </c>
      <c r="DJ88" s="320">
        <v>1.1879999999999999</v>
      </c>
    </row>
    <row r="89" spans="1:114" ht="15.75" customHeight="1">
      <c r="A89" s="76">
        <v>89</v>
      </c>
      <c r="B89" s="159" t="s">
        <v>742</v>
      </c>
      <c r="C89" s="46" t="s">
        <v>743</v>
      </c>
      <c r="D89" s="46">
        <v>1</v>
      </c>
      <c r="E89" s="149">
        <v>18295</v>
      </c>
      <c r="F89" s="44">
        <f t="shared" si="6"/>
        <v>70</v>
      </c>
      <c r="G89" s="78">
        <v>1</v>
      </c>
      <c r="H89" s="46">
        <v>36.200000000000003</v>
      </c>
      <c r="I89" s="79">
        <v>98</v>
      </c>
      <c r="J89" s="80">
        <v>0</v>
      </c>
      <c r="K89" s="80">
        <v>1</v>
      </c>
      <c r="L89" s="80">
        <v>0</v>
      </c>
      <c r="M89" s="80">
        <v>0</v>
      </c>
      <c r="N89" s="80">
        <v>0</v>
      </c>
      <c r="O89" s="80">
        <v>0</v>
      </c>
      <c r="P89" s="80">
        <v>0</v>
      </c>
      <c r="Q89" s="80">
        <v>0</v>
      </c>
      <c r="R89" s="80">
        <v>0</v>
      </c>
      <c r="S89" s="80">
        <v>0</v>
      </c>
      <c r="T89" s="80">
        <v>0</v>
      </c>
      <c r="U89" s="80">
        <v>0</v>
      </c>
      <c r="V89" s="80">
        <v>0</v>
      </c>
      <c r="W89" s="80">
        <v>0</v>
      </c>
      <c r="X89" s="80">
        <v>1</v>
      </c>
      <c r="Y89" s="80">
        <v>0</v>
      </c>
      <c r="Z89" s="80">
        <v>1</v>
      </c>
      <c r="AA89" s="80">
        <v>0</v>
      </c>
      <c r="AB89" s="80">
        <v>0</v>
      </c>
      <c r="AC89" s="81">
        <v>172</v>
      </c>
      <c r="AD89" s="82">
        <v>1.7</v>
      </c>
      <c r="AE89" s="83">
        <f t="shared" si="7"/>
        <v>59.515570934256061</v>
      </c>
      <c r="AF89" s="150">
        <v>44046</v>
      </c>
      <c r="AG89" s="58">
        <v>1</v>
      </c>
      <c r="AH89" s="58">
        <v>1</v>
      </c>
      <c r="AI89" s="58">
        <v>7</v>
      </c>
      <c r="AJ89" s="84">
        <v>0</v>
      </c>
      <c r="AK89" s="84">
        <v>1</v>
      </c>
      <c r="AL89" s="60">
        <v>44063</v>
      </c>
      <c r="AM89" s="58">
        <f t="shared" si="2"/>
        <v>17</v>
      </c>
      <c r="AN89" s="123">
        <v>1</v>
      </c>
      <c r="AO89" s="61"/>
      <c r="AP89" s="89"/>
      <c r="AQ89" s="76">
        <v>1</v>
      </c>
      <c r="AR89" s="64">
        <v>1</v>
      </c>
      <c r="AS89" s="63">
        <v>1</v>
      </c>
      <c r="AT89" s="63">
        <v>1</v>
      </c>
      <c r="AU89" s="63">
        <v>0</v>
      </c>
      <c r="AV89" s="63">
        <v>1</v>
      </c>
      <c r="AW89" s="63">
        <v>0</v>
      </c>
      <c r="AX89" s="64"/>
      <c r="AY89" s="66">
        <v>44046</v>
      </c>
      <c r="AZ89" s="133">
        <v>0.69</v>
      </c>
      <c r="BA89" s="133">
        <v>23819</v>
      </c>
      <c r="BB89" s="133">
        <v>31.1</v>
      </c>
      <c r="BC89" s="139">
        <v>4.2999999999999997E-2</v>
      </c>
      <c r="BD89" s="135">
        <v>15.8</v>
      </c>
      <c r="BE89" s="135">
        <v>16.45</v>
      </c>
      <c r="BF89" s="135">
        <v>82.3</v>
      </c>
      <c r="BG89" s="135">
        <v>10.4</v>
      </c>
      <c r="BH89" s="135">
        <v>234</v>
      </c>
      <c r="BI89" s="86"/>
      <c r="BJ89" s="90">
        <v>1</v>
      </c>
      <c r="BK89" s="90">
        <v>0</v>
      </c>
      <c r="BL89" s="90">
        <v>0</v>
      </c>
      <c r="BM89" s="90">
        <v>0</v>
      </c>
      <c r="BN89" s="91">
        <v>0</v>
      </c>
      <c r="BO89" s="90">
        <v>0</v>
      </c>
      <c r="BP89" s="92" t="s">
        <v>131</v>
      </c>
      <c r="BR89" s="331">
        <v>4.4105166666666662</v>
      </c>
      <c r="BS89" s="320">
        <v>4.6230000000000002</v>
      </c>
      <c r="BT89" s="320">
        <v>0.21248333333333402</v>
      </c>
      <c r="BU89" s="320">
        <v>4.8176517490392445</v>
      </c>
      <c r="BV89" s="320">
        <v>122</v>
      </c>
      <c r="BW89" s="320">
        <v>59894</v>
      </c>
      <c r="BX89" s="320">
        <v>41247</v>
      </c>
      <c r="BY89" s="320">
        <v>917.73164791835791</v>
      </c>
      <c r="BZ89" s="320">
        <v>1.168000521017103E-4</v>
      </c>
      <c r="CA89" s="320">
        <v>24.753499999999999</v>
      </c>
      <c r="CB89" s="320">
        <v>40.239000000000011</v>
      </c>
      <c r="CC89" s="320">
        <v>-15.4855</v>
      </c>
      <c r="CD89" s="320">
        <v>226.6546086439545</v>
      </c>
      <c r="CE89" s="320">
        <v>368.63444455790352</v>
      </c>
      <c r="CF89" s="320">
        <v>-141.97983591394902</v>
      </c>
      <c r="CG89" s="320">
        <v>449.38520470231538</v>
      </c>
      <c r="CH89" s="320">
        <v>730.32649323998874</v>
      </c>
      <c r="CI89" s="320">
        <v>-280.94128853767324</v>
      </c>
      <c r="CJ89" s="320">
        <v>0.2778109750948648</v>
      </c>
      <c r="CK89" s="320">
        <v>8314.9</v>
      </c>
      <c r="CL89" s="320">
        <v>6.45</v>
      </c>
      <c r="CM89" s="320">
        <v>6.59</v>
      </c>
      <c r="CN89" s="320">
        <v>6.79</v>
      </c>
      <c r="CO89" s="316">
        <f t="shared" si="8"/>
        <v>6.6099999999999994</v>
      </c>
      <c r="CP89" s="320">
        <v>0.81899999999999995</v>
      </c>
      <c r="CQ89" s="320">
        <v>0.83799999999999997</v>
      </c>
      <c r="CR89" s="320">
        <v>0.93799999999999994</v>
      </c>
      <c r="CS89" s="316">
        <f t="shared" si="9"/>
        <v>0.86499999999999988</v>
      </c>
      <c r="CT89" s="320">
        <v>0.98</v>
      </c>
      <c r="CU89" s="320">
        <v>1.04</v>
      </c>
      <c r="CV89" s="320">
        <v>1.1659999999999999</v>
      </c>
      <c r="CW89" s="316">
        <f t="shared" si="10"/>
        <v>1.0620000000000001</v>
      </c>
      <c r="CX89" s="329">
        <v>6.9444444444444447E-4</v>
      </c>
      <c r="CY89" s="318">
        <v>5.5555555555555558E-3</v>
      </c>
      <c r="CZ89" s="318">
        <v>6.9444444444444441E-3</v>
      </c>
      <c r="DA89" s="319" t="s">
        <v>744</v>
      </c>
      <c r="DB89" s="319" t="s">
        <v>745</v>
      </c>
      <c r="DC89" s="319" t="s">
        <v>746</v>
      </c>
      <c r="DD89" s="319" t="s">
        <v>747</v>
      </c>
      <c r="DE89" s="319" t="s">
        <v>748</v>
      </c>
      <c r="DF89" s="319" t="s">
        <v>749</v>
      </c>
      <c r="DG89" s="310"/>
      <c r="DH89" s="320">
        <v>4.8176517490392445</v>
      </c>
      <c r="DI89" s="320">
        <v>0.86499999999999988</v>
      </c>
      <c r="DJ89" s="320">
        <v>1.0620000000000001</v>
      </c>
    </row>
    <row r="90" spans="1:114" ht="15.75" customHeight="1">
      <c r="A90" s="103">
        <v>90</v>
      </c>
      <c r="B90" s="126" t="s">
        <v>750</v>
      </c>
      <c r="C90" s="104" t="s">
        <v>751</v>
      </c>
      <c r="D90" s="104">
        <v>2</v>
      </c>
      <c r="E90" s="146">
        <v>14580</v>
      </c>
      <c r="F90" s="44">
        <f t="shared" si="6"/>
        <v>80</v>
      </c>
      <c r="G90" s="103">
        <v>1</v>
      </c>
      <c r="H90" s="104">
        <v>35.4</v>
      </c>
      <c r="I90" s="107">
        <v>96</v>
      </c>
      <c r="J90" s="108">
        <v>0</v>
      </c>
      <c r="K90" s="108">
        <v>0</v>
      </c>
      <c r="L90" s="108">
        <v>1</v>
      </c>
      <c r="M90" s="108">
        <v>0</v>
      </c>
      <c r="N90" s="108">
        <v>0</v>
      </c>
      <c r="O90" s="108">
        <v>0</v>
      </c>
      <c r="P90" s="108">
        <v>0</v>
      </c>
      <c r="Q90" s="108">
        <v>0</v>
      </c>
      <c r="R90" s="108">
        <v>0</v>
      </c>
      <c r="S90" s="108">
        <v>0</v>
      </c>
      <c r="T90" s="108">
        <v>0</v>
      </c>
      <c r="U90" s="108">
        <v>0</v>
      </c>
      <c r="V90" s="108">
        <v>1</v>
      </c>
      <c r="W90" s="108">
        <v>0</v>
      </c>
      <c r="X90" s="108">
        <v>1</v>
      </c>
      <c r="Y90" s="108">
        <v>0</v>
      </c>
      <c r="Z90" s="108">
        <v>1</v>
      </c>
      <c r="AA90" s="108">
        <v>0</v>
      </c>
      <c r="AB90" s="108">
        <v>0</v>
      </c>
      <c r="AC90" s="81"/>
      <c r="AD90" s="82"/>
      <c r="AE90" s="83" t="e">
        <f t="shared" si="7"/>
        <v>#DIV/0!</v>
      </c>
      <c r="AF90" s="147">
        <v>44046</v>
      </c>
      <c r="AG90" s="104">
        <v>0</v>
      </c>
      <c r="AH90" s="104">
        <v>0</v>
      </c>
      <c r="AI90" s="104">
        <v>0</v>
      </c>
      <c r="AJ90" s="108">
        <v>0</v>
      </c>
      <c r="AK90" s="108">
        <v>0</v>
      </c>
      <c r="AL90" s="110">
        <v>44046</v>
      </c>
      <c r="AM90" s="104">
        <f t="shared" si="2"/>
        <v>0</v>
      </c>
      <c r="AN90" s="126">
        <v>0</v>
      </c>
      <c r="AO90" s="126" t="s">
        <v>752</v>
      </c>
      <c r="AP90" s="116" t="s">
        <v>753</v>
      </c>
      <c r="AQ90" s="94">
        <v>0</v>
      </c>
      <c r="AR90" s="104">
        <v>0</v>
      </c>
      <c r="AS90" s="103">
        <v>0</v>
      </c>
      <c r="AT90" s="103">
        <v>0</v>
      </c>
      <c r="AU90" s="103">
        <v>0</v>
      </c>
      <c r="AV90" s="103">
        <v>0</v>
      </c>
      <c r="AW90" s="103">
        <v>0</v>
      </c>
      <c r="AX90" s="104"/>
      <c r="AY90" s="110">
        <v>44046</v>
      </c>
      <c r="AZ90" s="113">
        <v>0.7</v>
      </c>
      <c r="BA90" s="113"/>
      <c r="BB90" s="113">
        <v>16</v>
      </c>
      <c r="BC90" s="148"/>
      <c r="BD90" s="108">
        <v>10.1</v>
      </c>
      <c r="BE90" s="108">
        <v>9.51</v>
      </c>
      <c r="BF90" s="108">
        <v>74.900000000000006</v>
      </c>
      <c r="BG90" s="108">
        <v>18.3</v>
      </c>
      <c r="BH90" s="108">
        <v>261</v>
      </c>
      <c r="BI90" s="107"/>
      <c r="BJ90" s="104">
        <v>0</v>
      </c>
      <c r="BK90" s="104">
        <v>0</v>
      </c>
      <c r="BL90" s="104">
        <v>0</v>
      </c>
      <c r="BM90" s="104">
        <v>0</v>
      </c>
      <c r="BN90" s="107">
        <v>0</v>
      </c>
      <c r="BO90" s="104">
        <v>0</v>
      </c>
      <c r="BP90" s="112"/>
      <c r="BR90" s="334"/>
      <c r="BS90" s="335"/>
      <c r="BT90" s="335"/>
      <c r="BU90" s="335"/>
      <c r="BV90" s="335"/>
      <c r="BW90" s="335"/>
      <c r="BX90" s="335"/>
      <c r="BY90" s="335"/>
      <c r="BZ90" s="335"/>
      <c r="CA90" s="335"/>
      <c r="CB90" s="335"/>
      <c r="CC90" s="335"/>
      <c r="CD90" s="335"/>
      <c r="CE90" s="335"/>
      <c r="CF90" s="335"/>
      <c r="CG90" s="335"/>
      <c r="CH90" s="335"/>
      <c r="CI90" s="335"/>
      <c r="CJ90" s="335"/>
      <c r="CK90" s="320"/>
      <c r="CL90" s="327">
        <v>6.08</v>
      </c>
      <c r="CM90" s="327">
        <v>6.17</v>
      </c>
      <c r="CN90" s="327">
        <v>6.14</v>
      </c>
      <c r="CO90" s="316">
        <f t="shared" si="8"/>
        <v>6.13</v>
      </c>
      <c r="CP90" s="327">
        <v>0.76</v>
      </c>
      <c r="CQ90" s="327">
        <v>0.81899999999999995</v>
      </c>
      <c r="CR90" s="327">
        <v>0.85499999999999998</v>
      </c>
      <c r="CS90" s="316">
        <f t="shared" si="9"/>
        <v>0.81133333333333335</v>
      </c>
      <c r="CT90" s="327">
        <v>0.91</v>
      </c>
      <c r="CU90" s="327">
        <v>0.95599999999999996</v>
      </c>
      <c r="CV90" s="327">
        <v>0.95599999999999996</v>
      </c>
      <c r="CW90" s="316">
        <f t="shared" si="10"/>
        <v>0.94066666666666665</v>
      </c>
      <c r="CX90" s="328">
        <v>3.472222222222222E-3</v>
      </c>
      <c r="CY90" s="318">
        <v>4.8611111111111112E-3</v>
      </c>
      <c r="CZ90" s="318">
        <v>3.472222222222222E-3</v>
      </c>
      <c r="DA90" s="319" t="s">
        <v>754</v>
      </c>
      <c r="DB90" s="319" t="s">
        <v>755</v>
      </c>
      <c r="DC90" s="319" t="s">
        <v>756</v>
      </c>
      <c r="DD90" s="319" t="s">
        <v>757</v>
      </c>
      <c r="DE90" s="319" t="s">
        <v>758</v>
      </c>
      <c r="DF90" s="319" t="s">
        <v>759</v>
      </c>
      <c r="DG90" s="326"/>
      <c r="DH90" s="335"/>
      <c r="DI90" s="320">
        <v>0.81133333333333335</v>
      </c>
      <c r="DJ90" s="320">
        <v>0.94066666666666665</v>
      </c>
    </row>
    <row r="91" spans="1:114" ht="15.75" customHeight="1">
      <c r="A91" s="94">
        <v>91</v>
      </c>
      <c r="B91" s="153" t="s">
        <v>760</v>
      </c>
      <c r="C91" s="51" t="s">
        <v>761</v>
      </c>
      <c r="D91" s="51">
        <v>2</v>
      </c>
      <c r="E91" s="151">
        <v>34254</v>
      </c>
      <c r="F91" s="44">
        <f t="shared" si="6"/>
        <v>26</v>
      </c>
      <c r="G91" s="94">
        <v>1</v>
      </c>
      <c r="H91" s="51">
        <v>36.299999999999997</v>
      </c>
      <c r="I91" s="97">
        <v>99</v>
      </c>
      <c r="J91" s="98">
        <v>0</v>
      </c>
      <c r="K91" s="98">
        <v>0</v>
      </c>
      <c r="L91" s="98">
        <v>0</v>
      </c>
      <c r="M91" s="98">
        <v>0</v>
      </c>
      <c r="N91" s="98">
        <v>0</v>
      </c>
      <c r="O91" s="98">
        <v>0</v>
      </c>
      <c r="P91" s="98">
        <v>0</v>
      </c>
      <c r="Q91" s="98">
        <v>0</v>
      </c>
      <c r="R91" s="98">
        <v>0</v>
      </c>
      <c r="S91" s="98">
        <v>0</v>
      </c>
      <c r="T91" s="98">
        <v>0</v>
      </c>
      <c r="U91" s="98">
        <v>0</v>
      </c>
      <c r="V91" s="98">
        <v>0</v>
      </c>
      <c r="W91" s="98">
        <v>0</v>
      </c>
      <c r="X91" s="98">
        <v>0</v>
      </c>
      <c r="Y91" s="98">
        <v>0</v>
      </c>
      <c r="Z91" s="98">
        <v>0</v>
      </c>
      <c r="AA91" s="98">
        <v>0</v>
      </c>
      <c r="AB91" s="98">
        <v>0</v>
      </c>
      <c r="AC91" s="81"/>
      <c r="AD91" s="82"/>
      <c r="AE91" s="83" t="e">
        <f t="shared" si="7"/>
        <v>#DIV/0!</v>
      </c>
      <c r="AF91" s="152">
        <v>44046</v>
      </c>
      <c r="AG91" s="51">
        <v>0</v>
      </c>
      <c r="AH91" s="51">
        <v>0</v>
      </c>
      <c r="AI91" s="51">
        <v>0</v>
      </c>
      <c r="AJ91" s="98">
        <v>0</v>
      </c>
      <c r="AK91" s="98">
        <v>0</v>
      </c>
      <c r="AL91" s="66">
        <v>44046</v>
      </c>
      <c r="AM91" s="51">
        <f t="shared" si="2"/>
        <v>0</v>
      </c>
      <c r="AN91" s="153">
        <v>0</v>
      </c>
      <c r="AO91" s="153" t="s">
        <v>752</v>
      </c>
      <c r="AP91" s="100" t="s">
        <v>762</v>
      </c>
      <c r="AQ91" s="94">
        <v>0</v>
      </c>
      <c r="AR91" s="51">
        <v>0</v>
      </c>
      <c r="AS91" s="94">
        <v>0</v>
      </c>
      <c r="AT91" s="94">
        <v>0</v>
      </c>
      <c r="AU91" s="94">
        <v>0</v>
      </c>
      <c r="AV91" s="94">
        <v>0</v>
      </c>
      <c r="AW91" s="94">
        <v>0</v>
      </c>
      <c r="AX91" s="51"/>
      <c r="AY91" s="66"/>
      <c r="AZ91" s="129"/>
      <c r="BA91" s="129"/>
      <c r="BB91" s="129"/>
      <c r="BC91" s="128"/>
      <c r="BD91" s="98"/>
      <c r="BE91" s="98"/>
      <c r="BF91" s="98"/>
      <c r="BG91" s="98"/>
      <c r="BH91" s="98"/>
      <c r="BI91" s="97"/>
      <c r="BJ91" s="51">
        <v>0</v>
      </c>
      <c r="BK91" s="51">
        <v>0</v>
      </c>
      <c r="BL91" s="51">
        <v>0</v>
      </c>
      <c r="BM91" s="51">
        <v>0</v>
      </c>
      <c r="BN91" s="97">
        <v>0</v>
      </c>
      <c r="BO91" s="51">
        <v>0</v>
      </c>
      <c r="BP91" s="101"/>
      <c r="BR91" s="330">
        <v>4.1724814814814817</v>
      </c>
      <c r="BS91" s="327"/>
      <c r="BT91" s="327"/>
      <c r="BU91" s="327"/>
      <c r="BV91" s="327"/>
      <c r="BW91" s="327"/>
      <c r="BX91" s="327"/>
      <c r="BY91" s="327"/>
      <c r="BZ91" s="327"/>
      <c r="CA91" s="327">
        <v>-3.5223333333333327</v>
      </c>
      <c r="CB91" s="327">
        <v>22.433833333333332</v>
      </c>
      <c r="CC91" s="327">
        <v>-25.95616666666665</v>
      </c>
      <c r="CD91" s="327">
        <v>-28.947737370467486</v>
      </c>
      <c r="CE91" s="327">
        <v>184.09978964689807</v>
      </c>
      <c r="CF91" s="327">
        <v>-213.04752701736552</v>
      </c>
      <c r="CG91" s="327">
        <v>-68.321214254330656</v>
      </c>
      <c r="CH91" s="327">
        <v>429.24064170324715</v>
      </c>
      <c r="CI91" s="327">
        <v>-497.56185595757802</v>
      </c>
      <c r="CJ91" s="327">
        <v>0.53685856179000824</v>
      </c>
      <c r="CK91" s="320"/>
      <c r="CL91" s="327">
        <v>5.69</v>
      </c>
      <c r="CM91" s="327">
        <v>5.85</v>
      </c>
      <c r="CN91" s="327">
        <v>5.71</v>
      </c>
      <c r="CO91" s="316">
        <f t="shared" si="8"/>
        <v>5.75</v>
      </c>
      <c r="CP91" s="327">
        <v>0.53700000000000003</v>
      </c>
      <c r="CQ91" s="327">
        <v>0.55700000000000005</v>
      </c>
      <c r="CR91" s="327">
        <v>0.52</v>
      </c>
      <c r="CS91" s="316">
        <f t="shared" si="9"/>
        <v>0.53800000000000003</v>
      </c>
      <c r="CT91" s="327">
        <v>0.67700000000000005</v>
      </c>
      <c r="CU91" s="327">
        <v>0.68100000000000005</v>
      </c>
      <c r="CV91" s="327">
        <v>0.68799999999999994</v>
      </c>
      <c r="CW91" s="316">
        <f t="shared" si="10"/>
        <v>0.68200000000000005</v>
      </c>
      <c r="CX91" s="328">
        <v>4.1666666666666666E-3</v>
      </c>
      <c r="CY91" s="318">
        <v>5.5555555555555558E-3</v>
      </c>
      <c r="CZ91" s="318">
        <v>1.1111111111111112E-2</v>
      </c>
      <c r="DA91" s="319" t="s">
        <v>763</v>
      </c>
      <c r="DB91" s="319" t="s">
        <v>764</v>
      </c>
      <c r="DC91" s="319" t="s">
        <v>765</v>
      </c>
      <c r="DD91" s="319" t="s">
        <v>766</v>
      </c>
      <c r="DE91" s="319" t="s">
        <v>767</v>
      </c>
      <c r="DF91" s="319" t="s">
        <v>768</v>
      </c>
      <c r="DG91" s="326"/>
      <c r="DH91" s="327"/>
      <c r="DI91" s="320">
        <v>0.53800000000000003</v>
      </c>
      <c r="DJ91" s="320">
        <v>0.68200000000000005</v>
      </c>
    </row>
    <row r="92" spans="1:114" ht="15.75" customHeight="1">
      <c r="A92" s="76">
        <v>92</v>
      </c>
      <c r="B92" s="159" t="s">
        <v>769</v>
      </c>
      <c r="C92" s="46" t="s">
        <v>770</v>
      </c>
      <c r="D92" s="46">
        <v>2</v>
      </c>
      <c r="E92" s="149">
        <v>24743</v>
      </c>
      <c r="F92" s="44">
        <f t="shared" si="6"/>
        <v>52</v>
      </c>
      <c r="G92" s="78">
        <v>1</v>
      </c>
      <c r="H92" s="46">
        <v>38</v>
      </c>
      <c r="I92" s="79">
        <v>96</v>
      </c>
      <c r="J92" s="80">
        <v>0</v>
      </c>
      <c r="K92" s="80">
        <v>0</v>
      </c>
      <c r="L92" s="80">
        <v>0</v>
      </c>
      <c r="M92" s="80">
        <v>0</v>
      </c>
      <c r="N92" s="80">
        <v>0</v>
      </c>
      <c r="O92" s="80">
        <v>0</v>
      </c>
      <c r="P92" s="80">
        <v>0</v>
      </c>
      <c r="Q92" s="80">
        <v>0</v>
      </c>
      <c r="R92" s="80">
        <v>0</v>
      </c>
      <c r="S92" s="80">
        <v>0</v>
      </c>
      <c r="T92" s="80">
        <v>0</v>
      </c>
      <c r="U92" s="80">
        <v>0</v>
      </c>
      <c r="V92" s="80">
        <v>0</v>
      </c>
      <c r="W92" s="80">
        <v>0</v>
      </c>
      <c r="X92" s="80">
        <v>0</v>
      </c>
      <c r="Y92" s="80">
        <v>0</v>
      </c>
      <c r="Z92" s="80">
        <v>0</v>
      </c>
      <c r="AA92" s="80">
        <v>0</v>
      </c>
      <c r="AB92" s="80">
        <v>0</v>
      </c>
      <c r="AC92" s="81"/>
      <c r="AD92" s="82"/>
      <c r="AE92" s="83" t="e">
        <f t="shared" si="7"/>
        <v>#DIV/0!</v>
      </c>
      <c r="AF92" s="150">
        <v>44045</v>
      </c>
      <c r="AG92" s="58">
        <v>0</v>
      </c>
      <c r="AH92" s="58">
        <v>0</v>
      </c>
      <c r="AI92" s="58">
        <v>0</v>
      </c>
      <c r="AJ92" s="84">
        <v>0</v>
      </c>
      <c r="AK92" s="84">
        <v>0</v>
      </c>
      <c r="AL92" s="60">
        <v>44050</v>
      </c>
      <c r="AM92" s="58">
        <f t="shared" si="2"/>
        <v>5</v>
      </c>
      <c r="AN92" s="123">
        <v>1</v>
      </c>
      <c r="AO92" s="61"/>
      <c r="AP92" s="62"/>
      <c r="AQ92" s="63">
        <v>1</v>
      </c>
      <c r="AR92" s="64">
        <v>1</v>
      </c>
      <c r="AS92" s="63">
        <v>1</v>
      </c>
      <c r="AT92" s="63">
        <v>0</v>
      </c>
      <c r="AU92" s="63">
        <v>0</v>
      </c>
      <c r="AV92" s="63">
        <v>0</v>
      </c>
      <c r="AW92" s="63">
        <v>0</v>
      </c>
      <c r="AX92" s="64"/>
      <c r="AY92" s="66">
        <v>44045</v>
      </c>
      <c r="AZ92" s="133">
        <v>0.44</v>
      </c>
      <c r="BA92" s="133">
        <v>15865</v>
      </c>
      <c r="BB92" s="133">
        <v>6.5</v>
      </c>
      <c r="BC92" s="139">
        <v>8.9999999999999993E-3</v>
      </c>
      <c r="BD92" s="135">
        <v>7.2</v>
      </c>
      <c r="BE92" s="135">
        <v>2.5499999999999998</v>
      </c>
      <c r="BF92" s="135">
        <v>4</v>
      </c>
      <c r="BG92" s="135">
        <v>0.79</v>
      </c>
      <c r="BH92" s="135">
        <v>7</v>
      </c>
      <c r="BI92" s="86"/>
      <c r="BJ92" s="64">
        <v>0</v>
      </c>
      <c r="BK92" s="64">
        <v>0</v>
      </c>
      <c r="BL92" s="64">
        <v>0</v>
      </c>
      <c r="BM92" s="64">
        <v>0</v>
      </c>
      <c r="BN92" s="70">
        <v>0</v>
      </c>
      <c r="BO92" s="64">
        <v>0</v>
      </c>
      <c r="BP92" s="71"/>
      <c r="BR92" s="331">
        <v>4.3402033898305081</v>
      </c>
      <c r="BS92" s="320">
        <v>4.9130000000000003</v>
      </c>
      <c r="BT92" s="320">
        <v>0.57279661016949213</v>
      </c>
      <c r="BU92" s="320">
        <v>13.197460089349885</v>
      </c>
      <c r="BV92" s="320">
        <v>141</v>
      </c>
      <c r="BW92" s="320">
        <v>128822</v>
      </c>
      <c r="BX92" s="320">
        <v>114500</v>
      </c>
      <c r="BY92" s="320">
        <v>1877.1378708551483</v>
      </c>
      <c r="BZ92" s="320">
        <v>1.1526166016899463E-4</v>
      </c>
      <c r="CA92" s="320">
        <v>24.210166666666669</v>
      </c>
      <c r="CB92" s="320">
        <v>36.49666666666667</v>
      </c>
      <c r="CC92" s="320">
        <v>-12.2865</v>
      </c>
      <c r="CD92" s="320">
        <v>214.8033558690978</v>
      </c>
      <c r="CE92" s="320">
        <v>323.90633570339298</v>
      </c>
      <c r="CF92" s="320">
        <v>-109.102979834295</v>
      </c>
      <c r="CG92" s="320">
        <v>446.78979883493025</v>
      </c>
      <c r="CH92" s="320">
        <v>673.45764160675287</v>
      </c>
      <c r="CI92" s="320">
        <v>-226.66784277182239</v>
      </c>
      <c r="CJ92" s="320">
        <v>0.25181804837834176</v>
      </c>
      <c r="CK92" s="320">
        <v>24473.8</v>
      </c>
      <c r="CL92" s="320">
        <v>8.93</v>
      </c>
      <c r="CM92" s="320">
        <v>8.8800000000000008</v>
      </c>
      <c r="CN92" s="320">
        <v>8.6300000000000008</v>
      </c>
      <c r="CO92" s="316">
        <f t="shared" si="8"/>
        <v>8.8133333333333344</v>
      </c>
      <c r="CP92" s="320">
        <v>0.51</v>
      </c>
      <c r="CQ92" s="320">
        <v>0.48799999999999999</v>
      </c>
      <c r="CR92" s="320">
        <v>0.505</v>
      </c>
      <c r="CS92" s="316">
        <f t="shared" si="9"/>
        <v>0.501</v>
      </c>
      <c r="CT92" s="320">
        <v>0.67300000000000004</v>
      </c>
      <c r="CU92" s="320">
        <v>0.61599999999999999</v>
      </c>
      <c r="CV92" s="320">
        <v>0.61399999999999999</v>
      </c>
      <c r="CW92" s="316">
        <f t="shared" si="10"/>
        <v>0.6343333333333333</v>
      </c>
      <c r="CX92" s="329">
        <v>3.472222222222222E-3</v>
      </c>
      <c r="CY92" s="318">
        <v>6.2499999999999995E-3</v>
      </c>
      <c r="CZ92" s="318">
        <v>9.0277777777777787E-3</v>
      </c>
      <c r="DA92" s="319" t="s">
        <v>771</v>
      </c>
      <c r="DB92" s="319" t="s">
        <v>772</v>
      </c>
      <c r="DC92" s="319" t="s">
        <v>773</v>
      </c>
      <c r="DD92" s="319" t="s">
        <v>774</v>
      </c>
      <c r="DE92" s="319" t="s">
        <v>775</v>
      </c>
      <c r="DF92" s="319" t="s">
        <v>776</v>
      </c>
      <c r="DG92" s="310"/>
      <c r="DH92" s="320">
        <v>13.197460089349885</v>
      </c>
      <c r="DI92" s="320">
        <v>0.501</v>
      </c>
      <c r="DJ92" s="320">
        <v>0.6343333333333333</v>
      </c>
    </row>
    <row r="93" spans="1:114" ht="15.75" customHeight="1">
      <c r="A93" s="76">
        <v>93</v>
      </c>
      <c r="B93" s="159" t="s">
        <v>777</v>
      </c>
      <c r="C93" s="46" t="s">
        <v>778</v>
      </c>
      <c r="D93" s="46">
        <v>2</v>
      </c>
      <c r="E93" s="149">
        <v>18462</v>
      </c>
      <c r="F93" s="44">
        <f t="shared" si="6"/>
        <v>70</v>
      </c>
      <c r="G93" s="78">
        <v>1</v>
      </c>
      <c r="H93" s="46">
        <v>36</v>
      </c>
      <c r="I93" s="79">
        <v>91</v>
      </c>
      <c r="J93" s="80">
        <v>1</v>
      </c>
      <c r="K93" s="80">
        <v>1</v>
      </c>
      <c r="L93" s="80">
        <v>1</v>
      </c>
      <c r="M93" s="80">
        <v>0</v>
      </c>
      <c r="N93" s="80">
        <v>0</v>
      </c>
      <c r="O93" s="80">
        <v>0</v>
      </c>
      <c r="P93" s="80">
        <v>0</v>
      </c>
      <c r="Q93" s="80">
        <v>0</v>
      </c>
      <c r="R93" s="80">
        <v>0</v>
      </c>
      <c r="S93" s="80">
        <v>0</v>
      </c>
      <c r="T93" s="80">
        <v>0</v>
      </c>
      <c r="U93" s="80">
        <v>1</v>
      </c>
      <c r="V93" s="80">
        <v>0</v>
      </c>
      <c r="W93" s="80">
        <v>1</v>
      </c>
      <c r="X93" s="80">
        <v>1</v>
      </c>
      <c r="Y93" s="80">
        <v>0</v>
      </c>
      <c r="Z93" s="80">
        <v>1</v>
      </c>
      <c r="AA93" s="80">
        <v>0</v>
      </c>
      <c r="AB93" s="80">
        <v>0</v>
      </c>
      <c r="AC93" s="81">
        <v>97.9</v>
      </c>
      <c r="AD93" s="82">
        <v>1.59</v>
      </c>
      <c r="AE93" s="83">
        <f t="shared" si="7"/>
        <v>38.724733989952931</v>
      </c>
      <c r="AF93" s="150">
        <v>44044</v>
      </c>
      <c r="AG93" s="58">
        <v>0</v>
      </c>
      <c r="AH93" s="58">
        <v>0</v>
      </c>
      <c r="AI93" s="58">
        <v>0</v>
      </c>
      <c r="AJ93" s="84">
        <v>0</v>
      </c>
      <c r="AK93" s="84">
        <v>0</v>
      </c>
      <c r="AL93" s="60">
        <v>44055</v>
      </c>
      <c r="AM93" s="58">
        <f t="shared" si="2"/>
        <v>11</v>
      </c>
      <c r="AN93" s="123">
        <v>1</v>
      </c>
      <c r="AO93" s="61" t="s">
        <v>779</v>
      </c>
      <c r="AP93" s="100" t="s">
        <v>780</v>
      </c>
      <c r="AQ93" s="63">
        <v>1</v>
      </c>
      <c r="AR93" s="64">
        <v>1</v>
      </c>
      <c r="AS93" s="63">
        <v>1</v>
      </c>
      <c r="AT93" s="63">
        <v>1</v>
      </c>
      <c r="AU93" s="63">
        <v>1</v>
      </c>
      <c r="AV93" s="63">
        <v>1</v>
      </c>
      <c r="AW93" s="63">
        <v>0</v>
      </c>
      <c r="AX93" s="64"/>
      <c r="AY93" s="66">
        <v>44044</v>
      </c>
      <c r="AZ93" s="133">
        <v>0.74</v>
      </c>
      <c r="BA93" s="133">
        <v>533</v>
      </c>
      <c r="BB93" s="133">
        <v>199.1</v>
      </c>
      <c r="BC93" s="139">
        <v>0.01</v>
      </c>
      <c r="BD93" s="135">
        <v>14.7</v>
      </c>
      <c r="BE93" s="135">
        <v>7.76</v>
      </c>
      <c r="BF93" s="135">
        <v>65.599999999999994</v>
      </c>
      <c r="BG93" s="135">
        <v>30.2</v>
      </c>
      <c r="BH93" s="135">
        <v>100</v>
      </c>
      <c r="BI93" s="86"/>
      <c r="BJ93" s="64">
        <v>0</v>
      </c>
      <c r="BK93" s="64">
        <v>0</v>
      </c>
      <c r="BL93" s="64">
        <v>0</v>
      </c>
      <c r="BM93" s="64">
        <v>0</v>
      </c>
      <c r="BN93" s="70">
        <v>0</v>
      </c>
      <c r="BO93" s="64">
        <v>0</v>
      </c>
      <c r="BP93" s="71" t="s">
        <v>131</v>
      </c>
      <c r="BR93" s="331">
        <v>4.2993799999999984</v>
      </c>
      <c r="BS93" s="320">
        <v>4.5640000000000001</v>
      </c>
      <c r="BT93" s="320">
        <v>0.26462000000000163</v>
      </c>
      <c r="BU93" s="320">
        <v>6.154840930552818</v>
      </c>
      <c r="BV93" s="320">
        <v>112</v>
      </c>
      <c r="BW93" s="320">
        <v>52921</v>
      </c>
      <c r="BX93" s="320">
        <v>39092</v>
      </c>
      <c r="BY93" s="320">
        <v>669.11369740376017</v>
      </c>
      <c r="BZ93" s="320">
        <v>1.574450253390161E-4</v>
      </c>
      <c r="CA93" s="320">
        <v>13.625500000000001</v>
      </c>
      <c r="CB93" s="320">
        <v>31.711499999999997</v>
      </c>
      <c r="CC93" s="320">
        <v>-18.086000000000006</v>
      </c>
      <c r="CD93" s="320">
        <v>120.34687298604442</v>
      </c>
      <c r="CE93" s="320">
        <v>277.87389945536944</v>
      </c>
      <c r="CF93" s="320">
        <v>-157.52702646932497</v>
      </c>
      <c r="CG93" s="320">
        <v>257.48384089890777</v>
      </c>
      <c r="CH93" s="320">
        <v>594.03873620192508</v>
      </c>
      <c r="CI93" s="320">
        <v>-336.55489530301759</v>
      </c>
      <c r="CJ93" s="320">
        <v>0.36165613422342663</v>
      </c>
      <c r="CK93" s="320">
        <v>4624.7</v>
      </c>
      <c r="CL93" s="320">
        <v>8.07</v>
      </c>
      <c r="CM93" s="320">
        <v>8.1300000000000008</v>
      </c>
      <c r="CN93" s="320">
        <v>7.86</v>
      </c>
      <c r="CO93" s="316">
        <f t="shared" si="8"/>
        <v>8.0200000000000014</v>
      </c>
      <c r="CP93" s="320">
        <v>0.873</v>
      </c>
      <c r="CQ93" s="320">
        <v>0.83699999999999997</v>
      </c>
      <c r="CR93" s="320">
        <v>0.89200000000000002</v>
      </c>
      <c r="CS93" s="316">
        <f t="shared" si="9"/>
        <v>0.86733333333333329</v>
      </c>
      <c r="CT93" s="320">
        <v>1.0149999999999999</v>
      </c>
      <c r="CU93" s="320">
        <v>1.016</v>
      </c>
      <c r="CV93" s="320">
        <v>1.069</v>
      </c>
      <c r="CW93" s="316">
        <f t="shared" si="10"/>
        <v>1.0333333333333332</v>
      </c>
      <c r="CX93" s="329">
        <v>6.9444444444444447E-4</v>
      </c>
      <c r="CY93" s="318">
        <v>3.472222222222222E-3</v>
      </c>
      <c r="CZ93" s="318">
        <v>8.3333333333333332E-3</v>
      </c>
      <c r="DA93" s="319" t="s">
        <v>781</v>
      </c>
      <c r="DB93" s="319" t="s">
        <v>782</v>
      </c>
      <c r="DC93" s="319" t="s">
        <v>783</v>
      </c>
      <c r="DD93" s="319" t="s">
        <v>784</v>
      </c>
      <c r="DE93" s="319" t="s">
        <v>785</v>
      </c>
      <c r="DF93" s="319" t="s">
        <v>786</v>
      </c>
      <c r="DG93" s="310"/>
      <c r="DH93" s="320">
        <v>6.154840930552818</v>
      </c>
      <c r="DI93" s="320">
        <v>0.86733333333333329</v>
      </c>
      <c r="DJ93" s="320">
        <v>1.0333333333333332</v>
      </c>
    </row>
    <row r="94" spans="1:114" ht="14.25" customHeight="1">
      <c r="A94" s="94">
        <v>94</v>
      </c>
      <c r="B94" s="153" t="s">
        <v>787</v>
      </c>
      <c r="C94" s="51" t="s">
        <v>788</v>
      </c>
      <c r="D94" s="51">
        <v>1</v>
      </c>
      <c r="E94" s="151">
        <v>24256</v>
      </c>
      <c r="F94" s="44">
        <f t="shared" si="6"/>
        <v>54</v>
      </c>
      <c r="G94" s="94">
        <v>1</v>
      </c>
      <c r="H94" s="51">
        <v>37</v>
      </c>
      <c r="I94" s="97">
        <v>97</v>
      </c>
      <c r="J94" s="98">
        <v>0</v>
      </c>
      <c r="K94" s="98">
        <v>0</v>
      </c>
      <c r="L94" s="98">
        <v>0</v>
      </c>
      <c r="M94" s="98">
        <v>0</v>
      </c>
      <c r="N94" s="98">
        <v>0</v>
      </c>
      <c r="O94" s="98">
        <v>0</v>
      </c>
      <c r="P94" s="98">
        <v>0</v>
      </c>
      <c r="Q94" s="98">
        <v>0</v>
      </c>
      <c r="R94" s="98">
        <v>0</v>
      </c>
      <c r="S94" s="98">
        <v>0</v>
      </c>
      <c r="T94" s="98">
        <v>0</v>
      </c>
      <c r="U94" s="98">
        <v>0</v>
      </c>
      <c r="V94" s="98">
        <v>0</v>
      </c>
      <c r="W94" s="98">
        <v>0</v>
      </c>
      <c r="X94" s="98">
        <v>0</v>
      </c>
      <c r="Y94" s="98">
        <v>0</v>
      </c>
      <c r="Z94" s="98">
        <v>0</v>
      </c>
      <c r="AA94" s="98">
        <v>0</v>
      </c>
      <c r="AB94" s="98">
        <v>0</v>
      </c>
      <c r="AC94" s="81"/>
      <c r="AD94" s="82"/>
      <c r="AE94" s="83" t="e">
        <f t="shared" si="7"/>
        <v>#DIV/0!</v>
      </c>
      <c r="AF94" s="152">
        <v>44047</v>
      </c>
      <c r="AG94" s="51">
        <v>0</v>
      </c>
      <c r="AH94" s="51">
        <v>0</v>
      </c>
      <c r="AI94" s="51">
        <v>0</v>
      </c>
      <c r="AJ94" s="98">
        <v>0</v>
      </c>
      <c r="AK94" s="98">
        <v>0</v>
      </c>
      <c r="AL94" s="66">
        <v>44069</v>
      </c>
      <c r="AM94" s="51">
        <f t="shared" si="2"/>
        <v>22</v>
      </c>
      <c r="AN94" s="153">
        <v>0</v>
      </c>
      <c r="AO94" s="98" t="s">
        <v>789</v>
      </c>
      <c r="AP94" s="100" t="s">
        <v>790</v>
      </c>
      <c r="AQ94" s="94">
        <v>0</v>
      </c>
      <c r="AR94" s="51">
        <v>1</v>
      </c>
      <c r="AS94" s="94">
        <v>1</v>
      </c>
      <c r="AT94" s="94">
        <v>1</v>
      </c>
      <c r="AU94" s="94">
        <v>0</v>
      </c>
      <c r="AV94" s="94">
        <v>1</v>
      </c>
      <c r="AW94" s="94">
        <v>0</v>
      </c>
      <c r="AX94" s="51"/>
      <c r="AY94" s="66">
        <v>44054</v>
      </c>
      <c r="AZ94" s="129">
        <v>1.28</v>
      </c>
      <c r="BA94" s="129"/>
      <c r="BB94" s="129">
        <v>236</v>
      </c>
      <c r="BC94" s="128"/>
      <c r="BD94" s="98">
        <v>16.5</v>
      </c>
      <c r="BE94" s="98">
        <v>15.18</v>
      </c>
      <c r="BF94" s="98">
        <v>84.8</v>
      </c>
      <c r="BG94" s="98">
        <v>4.8</v>
      </c>
      <c r="BH94" s="98">
        <v>103</v>
      </c>
      <c r="BI94" s="97"/>
      <c r="BJ94" s="51">
        <v>0</v>
      </c>
      <c r="BK94" s="51">
        <v>0</v>
      </c>
      <c r="BL94" s="51">
        <v>0</v>
      </c>
      <c r="BM94" s="51">
        <v>0</v>
      </c>
      <c r="BN94" s="97">
        <v>0</v>
      </c>
      <c r="BO94" s="51">
        <v>0</v>
      </c>
      <c r="BP94" s="101"/>
      <c r="BR94" s="330">
        <v>6.3007000000000017</v>
      </c>
      <c r="BS94" s="327">
        <v>6.4980000000000002</v>
      </c>
      <c r="BT94" s="327">
        <v>0.19729999999999848</v>
      </c>
      <c r="BU94" s="327">
        <v>3.1313980986239374</v>
      </c>
      <c r="BV94" s="327">
        <v>117</v>
      </c>
      <c r="BW94" s="327">
        <v>21270</v>
      </c>
      <c r="BX94" s="327">
        <v>13246</v>
      </c>
      <c r="BY94" s="327">
        <v>373.24163801187876</v>
      </c>
      <c r="BZ94" s="327">
        <v>2.3640329900527989E-4</v>
      </c>
      <c r="CA94" s="327">
        <v>-10.06233333333333</v>
      </c>
      <c r="CB94" s="327">
        <v>14.539666666666665</v>
      </c>
      <c r="CC94" s="327">
        <v>-24.601999999999993</v>
      </c>
      <c r="CD94" s="327">
        <v>-187.86607111242003</v>
      </c>
      <c r="CE94" s="327">
        <v>272.2168401881745</v>
      </c>
      <c r="CF94" s="327">
        <v>-460.08291130059467</v>
      </c>
      <c r="CG94" s="327">
        <v>-127.88439405155215</v>
      </c>
      <c r="CH94" s="327">
        <v>184.52748701329</v>
      </c>
      <c r="CI94" s="327">
        <v>-312.41188106484219</v>
      </c>
      <c r="CJ94" s="327">
        <v>0.62867202949339018</v>
      </c>
      <c r="CK94" s="320">
        <v>5818.9</v>
      </c>
      <c r="CL94" s="327">
        <v>8.2899999999999991</v>
      </c>
      <c r="CM94" s="327">
        <v>8.15</v>
      </c>
      <c r="CN94" s="327">
        <v>8.6199999999999992</v>
      </c>
      <c r="CO94" s="316">
        <f t="shared" si="8"/>
        <v>8.3533333333333317</v>
      </c>
      <c r="CP94" s="327">
        <v>0.81499999999999995</v>
      </c>
      <c r="CQ94" s="327">
        <v>0.95</v>
      </c>
      <c r="CR94" s="327">
        <v>0.86199999999999999</v>
      </c>
      <c r="CS94" s="316">
        <f t="shared" si="9"/>
        <v>0.87566666666666659</v>
      </c>
      <c r="CT94" s="327">
        <v>1.0069999999999999</v>
      </c>
      <c r="CU94" s="327">
        <v>1.0589999999999999</v>
      </c>
      <c r="CV94" s="327">
        <v>1.0469999999999999</v>
      </c>
      <c r="CW94" s="316">
        <f t="shared" si="10"/>
        <v>1.0376666666666665</v>
      </c>
      <c r="CX94" s="328">
        <v>2.0833333333333333E-3</v>
      </c>
      <c r="CY94" s="318">
        <v>3.472222222222222E-3</v>
      </c>
      <c r="CZ94" s="318">
        <v>1.2499999999999999E-2</v>
      </c>
      <c r="DA94" s="319" t="s">
        <v>791</v>
      </c>
      <c r="DB94" s="319" t="s">
        <v>792</v>
      </c>
      <c r="DC94" s="319" t="s">
        <v>793</v>
      </c>
      <c r="DD94" s="319" t="s">
        <v>794</v>
      </c>
      <c r="DE94" s="319" t="s">
        <v>795</v>
      </c>
      <c r="DF94" s="319" t="s">
        <v>796</v>
      </c>
      <c r="DG94" s="326"/>
      <c r="DH94" s="327">
        <v>3.1313980986239374</v>
      </c>
      <c r="DI94" s="320">
        <v>0.87566666666666659</v>
      </c>
      <c r="DJ94" s="320">
        <v>1.0376666666666665</v>
      </c>
    </row>
    <row r="95" spans="1:114" ht="15.75" customHeight="1">
      <c r="A95" s="76">
        <v>95</v>
      </c>
      <c r="B95" s="159" t="s">
        <v>797</v>
      </c>
      <c r="C95" s="46" t="s">
        <v>798</v>
      </c>
      <c r="D95" s="46">
        <v>2</v>
      </c>
      <c r="E95" s="149">
        <v>15474</v>
      </c>
      <c r="F95" s="44">
        <f t="shared" si="6"/>
        <v>78</v>
      </c>
      <c r="G95" s="78">
        <v>1</v>
      </c>
      <c r="H95" s="46">
        <v>36.6</v>
      </c>
      <c r="I95" s="79">
        <v>97</v>
      </c>
      <c r="J95" s="80">
        <v>0</v>
      </c>
      <c r="K95" s="80">
        <v>0</v>
      </c>
      <c r="L95" s="80">
        <v>0</v>
      </c>
      <c r="M95" s="80">
        <v>0</v>
      </c>
      <c r="N95" s="80">
        <v>0</v>
      </c>
      <c r="O95" s="80">
        <v>0</v>
      </c>
      <c r="P95" s="80">
        <v>0</v>
      </c>
      <c r="Q95" s="80">
        <v>0</v>
      </c>
      <c r="R95" s="80">
        <v>0</v>
      </c>
      <c r="S95" s="80">
        <v>0</v>
      </c>
      <c r="T95" s="80">
        <v>0</v>
      </c>
      <c r="U95" s="80">
        <v>0</v>
      </c>
      <c r="V95" s="80">
        <v>0</v>
      </c>
      <c r="W95" s="80">
        <v>0</v>
      </c>
      <c r="X95" s="80">
        <v>0</v>
      </c>
      <c r="Y95" s="80">
        <v>1</v>
      </c>
      <c r="Z95" s="80">
        <v>0</v>
      </c>
      <c r="AA95" s="80">
        <v>0</v>
      </c>
      <c r="AB95" s="80">
        <v>0</v>
      </c>
      <c r="AC95" s="81">
        <v>76</v>
      </c>
      <c r="AD95" s="82">
        <v>1.59</v>
      </c>
      <c r="AE95" s="83">
        <f t="shared" si="7"/>
        <v>30.062101973814325</v>
      </c>
      <c r="AF95" s="150">
        <v>44046</v>
      </c>
      <c r="AG95" s="58">
        <v>0</v>
      </c>
      <c r="AH95" s="58">
        <v>0</v>
      </c>
      <c r="AI95" s="58">
        <v>0</v>
      </c>
      <c r="AJ95" s="84">
        <v>0</v>
      </c>
      <c r="AK95" s="84">
        <v>0</v>
      </c>
      <c r="AL95" s="60">
        <v>44050</v>
      </c>
      <c r="AM95" s="58">
        <f t="shared" si="2"/>
        <v>4</v>
      </c>
      <c r="AN95" s="123">
        <v>1</v>
      </c>
      <c r="AO95" s="61"/>
      <c r="AP95" s="62" t="s">
        <v>493</v>
      </c>
      <c r="AQ95" s="63">
        <v>1</v>
      </c>
      <c r="AR95" s="64">
        <v>1</v>
      </c>
      <c r="AS95" s="63">
        <v>1</v>
      </c>
      <c r="AT95" s="63">
        <v>1</v>
      </c>
      <c r="AU95" s="63">
        <v>1</v>
      </c>
      <c r="AV95" s="63">
        <v>1</v>
      </c>
      <c r="AW95" s="63">
        <v>0</v>
      </c>
      <c r="AX95" s="64"/>
      <c r="AY95" s="66">
        <v>44046</v>
      </c>
      <c r="AZ95" s="133">
        <v>1.02</v>
      </c>
      <c r="BA95" s="133">
        <v>697</v>
      </c>
      <c r="BB95" s="133">
        <v>89.7</v>
      </c>
      <c r="BC95" s="139">
        <v>1.2E-2</v>
      </c>
      <c r="BD95" s="135">
        <v>11.8</v>
      </c>
      <c r="BE95" s="135">
        <v>2.89</v>
      </c>
      <c r="BF95" s="135">
        <v>54.3</v>
      </c>
      <c r="BG95" s="135">
        <v>34.299999999999997</v>
      </c>
      <c r="BH95" s="135">
        <v>116</v>
      </c>
      <c r="BI95" s="86"/>
      <c r="BJ95" s="64">
        <v>0</v>
      </c>
      <c r="BK95" s="64">
        <v>0</v>
      </c>
      <c r="BL95" s="64">
        <v>0</v>
      </c>
      <c r="BM95" s="64">
        <v>0</v>
      </c>
      <c r="BN95" s="70">
        <v>0</v>
      </c>
      <c r="BO95" s="64">
        <v>1</v>
      </c>
      <c r="BP95" s="71" t="s">
        <v>131</v>
      </c>
      <c r="BR95" s="331">
        <v>3.696109090909093</v>
      </c>
      <c r="BS95" s="320">
        <v>3.7759999999999998</v>
      </c>
      <c r="BT95" s="320">
        <v>7.9890909090906792E-2</v>
      </c>
      <c r="BU95" s="320">
        <v>2.1614867723305444</v>
      </c>
      <c r="BV95" s="320">
        <v>58</v>
      </c>
      <c r="BW95" s="320">
        <v>27769</v>
      </c>
      <c r="BX95" s="320">
        <v>6612</v>
      </c>
      <c r="BY95" s="320">
        <v>304.08839779005518</v>
      </c>
      <c r="BZ95" s="320">
        <v>3.2690362557933218E-4</v>
      </c>
      <c r="CA95" s="320">
        <v>-2.1891666666666669</v>
      </c>
      <c r="CB95" s="320">
        <v>19.763833333333341</v>
      </c>
      <c r="CC95" s="320">
        <v>-21.952999999999999</v>
      </c>
      <c r="CD95" s="320">
        <v>-14.117873973100183</v>
      </c>
      <c r="CE95" s="320">
        <v>127.04809577622609</v>
      </c>
      <c r="CF95" s="320">
        <v>-141.16596974932631</v>
      </c>
      <c r="CG95" s="320">
        <v>-47.331518553654327</v>
      </c>
      <c r="CH95" s="320">
        <v>428.00100343807878</v>
      </c>
      <c r="CI95" s="320">
        <v>-475.33252199173319</v>
      </c>
      <c r="CJ95" s="320">
        <v>0.52619825193088776</v>
      </c>
      <c r="CK95" s="320">
        <v>1362.3</v>
      </c>
      <c r="CL95" s="320"/>
      <c r="CM95" s="320"/>
      <c r="CN95" s="320"/>
      <c r="CO95" s="316"/>
      <c r="CP95" s="320"/>
      <c r="CQ95" s="320"/>
      <c r="CR95" s="320"/>
      <c r="CS95" s="316"/>
      <c r="CT95" s="320"/>
      <c r="CU95" s="320"/>
      <c r="CV95" s="320"/>
      <c r="CW95" s="316"/>
      <c r="CX95" s="329"/>
      <c r="CY95" s="318"/>
      <c r="CZ95" s="318"/>
      <c r="DA95" s="319"/>
      <c r="DB95" s="319"/>
      <c r="DC95" s="319"/>
      <c r="DD95" s="319"/>
      <c r="DE95" s="319"/>
      <c r="DF95" s="319"/>
      <c r="DG95" s="310"/>
      <c r="DH95" s="320">
        <v>2.1614867723305444</v>
      </c>
      <c r="DI95" s="320"/>
      <c r="DJ95" s="320"/>
    </row>
    <row r="96" spans="1:114" ht="15.75" customHeight="1">
      <c r="A96" s="76">
        <v>96</v>
      </c>
      <c r="B96" s="159" t="s">
        <v>799</v>
      </c>
      <c r="C96" s="46" t="s">
        <v>800</v>
      </c>
      <c r="D96" s="46">
        <v>2</v>
      </c>
      <c r="E96" s="149">
        <v>20322</v>
      </c>
      <c r="F96" s="44">
        <f t="shared" si="6"/>
        <v>64</v>
      </c>
      <c r="G96" s="78">
        <v>1</v>
      </c>
      <c r="H96" s="46">
        <v>36</v>
      </c>
      <c r="I96" s="79">
        <v>99</v>
      </c>
      <c r="J96" s="80">
        <v>0</v>
      </c>
      <c r="K96" s="80">
        <v>0</v>
      </c>
      <c r="L96" s="80">
        <v>0</v>
      </c>
      <c r="M96" s="80">
        <v>0</v>
      </c>
      <c r="N96" s="80">
        <v>0</v>
      </c>
      <c r="O96" s="80">
        <v>0</v>
      </c>
      <c r="P96" s="80">
        <v>0</v>
      </c>
      <c r="Q96" s="80">
        <v>0</v>
      </c>
      <c r="R96" s="80">
        <v>0</v>
      </c>
      <c r="S96" s="80">
        <v>0</v>
      </c>
      <c r="T96" s="80">
        <v>0</v>
      </c>
      <c r="U96" s="80">
        <v>0</v>
      </c>
      <c r="V96" s="80">
        <v>0</v>
      </c>
      <c r="W96" s="80">
        <v>0</v>
      </c>
      <c r="X96" s="80">
        <v>0</v>
      </c>
      <c r="Y96" s="80">
        <v>0</v>
      </c>
      <c r="Z96" s="80">
        <v>0</v>
      </c>
      <c r="AA96" s="80">
        <v>0</v>
      </c>
      <c r="AB96" s="80">
        <v>0</v>
      </c>
      <c r="AC96" s="81">
        <v>145</v>
      </c>
      <c r="AD96" s="82">
        <v>1.55</v>
      </c>
      <c r="AE96" s="83">
        <f t="shared" si="7"/>
        <v>60.353798126951084</v>
      </c>
      <c r="AF96" s="150">
        <v>44043</v>
      </c>
      <c r="AG96" s="58">
        <v>1</v>
      </c>
      <c r="AH96" s="58">
        <v>1</v>
      </c>
      <c r="AI96" s="58">
        <v>6</v>
      </c>
      <c r="AJ96" s="84">
        <v>0</v>
      </c>
      <c r="AK96" s="84">
        <v>1</v>
      </c>
      <c r="AL96" s="60">
        <v>44053</v>
      </c>
      <c r="AM96" s="58">
        <f t="shared" si="2"/>
        <v>10</v>
      </c>
      <c r="AN96" s="123">
        <v>1</v>
      </c>
      <c r="AO96" s="61"/>
      <c r="AP96" s="89"/>
      <c r="AQ96" s="63">
        <v>1</v>
      </c>
      <c r="AR96" s="64">
        <v>1</v>
      </c>
      <c r="AS96" s="63">
        <v>1</v>
      </c>
      <c r="AT96" s="63">
        <v>0</v>
      </c>
      <c r="AU96" s="63">
        <v>0</v>
      </c>
      <c r="AV96" s="63">
        <v>1</v>
      </c>
      <c r="AW96" s="63">
        <v>0</v>
      </c>
      <c r="AX96" s="64"/>
      <c r="AY96" s="66">
        <v>44039</v>
      </c>
      <c r="AZ96" s="133">
        <v>0.54</v>
      </c>
      <c r="BA96" s="133"/>
      <c r="BB96" s="133">
        <v>19.7</v>
      </c>
      <c r="BC96" s="144"/>
      <c r="BD96" s="98">
        <v>11.7</v>
      </c>
      <c r="BE96" s="98">
        <v>19.53</v>
      </c>
      <c r="BF96" s="98">
        <v>92.4</v>
      </c>
      <c r="BG96" s="98">
        <v>5.3</v>
      </c>
      <c r="BH96" s="98">
        <v>319</v>
      </c>
      <c r="BI96" s="86"/>
      <c r="BJ96" s="90">
        <v>1</v>
      </c>
      <c r="BK96" s="90">
        <v>0</v>
      </c>
      <c r="BL96" s="90">
        <v>1</v>
      </c>
      <c r="BM96" s="90">
        <v>0</v>
      </c>
      <c r="BN96" s="91">
        <v>0</v>
      </c>
      <c r="BO96" s="90">
        <v>0</v>
      </c>
      <c r="BP96" s="92" t="s">
        <v>131</v>
      </c>
      <c r="BR96" s="331">
        <v>4.1411250000000006</v>
      </c>
      <c r="BS96" s="320">
        <v>4.6790000000000003</v>
      </c>
      <c r="BT96" s="320">
        <v>0.53787499999999966</v>
      </c>
      <c r="BU96" s="320">
        <v>12.988620242083964</v>
      </c>
      <c r="BV96" s="320">
        <v>54</v>
      </c>
      <c r="BW96" s="320">
        <v>25169</v>
      </c>
      <c r="BX96" s="320">
        <v>10307</v>
      </c>
      <c r="BY96" s="320">
        <v>706.87211093990732</v>
      </c>
      <c r="BZ96" s="320">
        <v>1.2601746620824648E-3</v>
      </c>
      <c r="CA96" s="320">
        <v>-11.977833333333331</v>
      </c>
      <c r="CB96" s="320">
        <v>17.577166666666663</v>
      </c>
      <c r="CC96" s="320">
        <v>-29.555000000000007</v>
      </c>
      <c r="CD96" s="320">
        <v>-97.094489746518917</v>
      </c>
      <c r="CE96" s="320">
        <v>141.81196725303278</v>
      </c>
      <c r="CF96" s="320">
        <v>-238.90645699955172</v>
      </c>
      <c r="CG96" s="320">
        <v>-231.14489724900039</v>
      </c>
      <c r="CH96" s="320">
        <v>340.03082197059393</v>
      </c>
      <c r="CI96" s="320">
        <v>-571.17571921959416</v>
      </c>
      <c r="CJ96" s="320">
        <v>0.62683452477584634</v>
      </c>
      <c r="CK96" s="320">
        <v>10715.6</v>
      </c>
      <c r="CL96" s="320">
        <v>7.14</v>
      </c>
      <c r="CM96" s="320">
        <v>6.93</v>
      </c>
      <c r="CN96" s="320">
        <v>7</v>
      </c>
      <c r="CO96" s="316">
        <f t="shared" si="8"/>
        <v>7.0233333333333334</v>
      </c>
      <c r="CP96" s="320">
        <v>0.81200000000000006</v>
      </c>
      <c r="CQ96" s="320">
        <v>0.84499999999999997</v>
      </c>
      <c r="CR96" s="320">
        <v>0.89400000000000002</v>
      </c>
      <c r="CS96" s="316">
        <f t="shared" si="9"/>
        <v>0.85033333333333339</v>
      </c>
      <c r="CT96" s="320">
        <v>1.004</v>
      </c>
      <c r="CU96" s="320">
        <v>1.0589999999999999</v>
      </c>
      <c r="CV96" s="320">
        <v>1.173</v>
      </c>
      <c r="CW96" s="316">
        <f t="shared" si="10"/>
        <v>1.0786666666666667</v>
      </c>
      <c r="CX96" s="329">
        <v>6.9444444444444441E-3</v>
      </c>
      <c r="CY96" s="318">
        <v>3.472222222222222E-3</v>
      </c>
      <c r="CZ96" s="318">
        <v>2.0833333333333333E-3</v>
      </c>
      <c r="DA96" s="319" t="s">
        <v>801</v>
      </c>
      <c r="DB96" s="319" t="s">
        <v>802</v>
      </c>
      <c r="DC96" s="319" t="s">
        <v>803</v>
      </c>
      <c r="DD96" s="319" t="s">
        <v>804</v>
      </c>
      <c r="DE96" s="319" t="s">
        <v>805</v>
      </c>
      <c r="DF96" s="319" t="s">
        <v>806</v>
      </c>
      <c r="DG96" s="310"/>
      <c r="DH96" s="320">
        <v>12.988620242083964</v>
      </c>
      <c r="DI96" s="320">
        <v>0.85033333333333339</v>
      </c>
      <c r="DJ96" s="320">
        <v>1.0786666666666667</v>
      </c>
    </row>
    <row r="97" spans="1:114" ht="15.75" customHeight="1">
      <c r="A97" s="76">
        <v>97</v>
      </c>
      <c r="B97" s="159" t="s">
        <v>807</v>
      </c>
      <c r="C97" s="46">
        <v>91779842</v>
      </c>
      <c r="D97" s="46">
        <v>1</v>
      </c>
      <c r="E97" s="149">
        <v>29812</v>
      </c>
      <c r="F97" s="44">
        <f t="shared" si="6"/>
        <v>38</v>
      </c>
      <c r="G97" s="78">
        <v>1</v>
      </c>
      <c r="H97" s="46">
        <v>37.299999999999997</v>
      </c>
      <c r="I97" s="79">
        <v>97</v>
      </c>
      <c r="J97" s="80">
        <v>0</v>
      </c>
      <c r="K97" s="98">
        <v>1</v>
      </c>
      <c r="L97" s="80">
        <v>0</v>
      </c>
      <c r="M97" s="80">
        <v>1</v>
      </c>
      <c r="N97" s="80">
        <v>0</v>
      </c>
      <c r="O97" s="80">
        <v>0</v>
      </c>
      <c r="P97" s="80">
        <v>0</v>
      </c>
      <c r="Q97" s="80">
        <v>0</v>
      </c>
      <c r="R97" s="80">
        <v>0</v>
      </c>
      <c r="S97" s="80">
        <v>1</v>
      </c>
      <c r="T97" s="80">
        <v>0</v>
      </c>
      <c r="U97" s="80">
        <v>0</v>
      </c>
      <c r="V97" s="80">
        <v>0</v>
      </c>
      <c r="W97" s="80">
        <v>0</v>
      </c>
      <c r="X97" s="80">
        <v>1</v>
      </c>
      <c r="Y97" s="80">
        <v>0</v>
      </c>
      <c r="Z97" s="80">
        <v>1</v>
      </c>
      <c r="AA97" s="80">
        <v>0</v>
      </c>
      <c r="AB97" s="80">
        <v>0</v>
      </c>
      <c r="AC97" s="81">
        <v>67</v>
      </c>
      <c r="AD97" s="82">
        <v>1.75</v>
      </c>
      <c r="AE97" s="83">
        <f t="shared" si="7"/>
        <v>21.877551020408163</v>
      </c>
      <c r="AF97" s="150">
        <v>44048</v>
      </c>
      <c r="AG97" s="58">
        <v>1</v>
      </c>
      <c r="AH97" s="58">
        <v>1</v>
      </c>
      <c r="AI97" s="58">
        <v>5</v>
      </c>
      <c r="AJ97" s="84">
        <v>1</v>
      </c>
      <c r="AK97" s="84">
        <v>1</v>
      </c>
      <c r="AL97" s="60">
        <v>44057</v>
      </c>
      <c r="AM97" s="58">
        <f t="shared" si="2"/>
        <v>9</v>
      </c>
      <c r="AN97" s="123">
        <v>1</v>
      </c>
      <c r="AO97" s="61"/>
      <c r="AP97" s="62" t="s">
        <v>808</v>
      </c>
      <c r="AQ97" s="63">
        <v>1</v>
      </c>
      <c r="AR97" s="64">
        <v>1</v>
      </c>
      <c r="AS97" s="63">
        <v>1</v>
      </c>
      <c r="AT97" s="63">
        <v>0</v>
      </c>
      <c r="AU97" s="63">
        <v>1</v>
      </c>
      <c r="AV97" s="63">
        <v>0</v>
      </c>
      <c r="AW97" s="63">
        <v>0</v>
      </c>
      <c r="AX97" s="64"/>
      <c r="AY97" s="66">
        <v>44048</v>
      </c>
      <c r="AZ97" s="133">
        <v>13.38</v>
      </c>
      <c r="BA97" s="129"/>
      <c r="BB97" s="133">
        <v>96.5</v>
      </c>
      <c r="BC97" s="139">
        <v>0.45200000000000001</v>
      </c>
      <c r="BD97" s="135">
        <v>8.8000000000000007</v>
      </c>
      <c r="BE97" s="135">
        <v>10.19</v>
      </c>
      <c r="BF97" s="135">
        <v>81.099999999999994</v>
      </c>
      <c r="BG97" s="135">
        <v>13.2</v>
      </c>
      <c r="BH97" s="135">
        <v>271</v>
      </c>
      <c r="BI97" s="86"/>
      <c r="BJ97" s="64">
        <v>0</v>
      </c>
      <c r="BK97" s="64">
        <v>0</v>
      </c>
      <c r="BL97" s="64">
        <v>0</v>
      </c>
      <c r="BM97" s="64">
        <v>0</v>
      </c>
      <c r="BN97" s="70">
        <v>0</v>
      </c>
      <c r="BO97" s="64">
        <v>0</v>
      </c>
      <c r="BP97" s="71"/>
      <c r="BR97" s="331">
        <v>5.719961538461539</v>
      </c>
      <c r="BS97" s="320"/>
      <c r="BT97" s="320"/>
      <c r="BU97" s="320"/>
      <c r="BV97" s="320"/>
      <c r="BW97" s="320"/>
      <c r="BX97" s="320"/>
      <c r="BY97" s="320"/>
      <c r="BZ97" s="320"/>
      <c r="CA97" s="320"/>
      <c r="CB97" s="320"/>
      <c r="CC97" s="320"/>
      <c r="CD97" s="320"/>
      <c r="CE97" s="320"/>
      <c r="CF97" s="320"/>
      <c r="CG97" s="320"/>
      <c r="CH97" s="320"/>
      <c r="CI97" s="320"/>
      <c r="CJ97" s="320"/>
      <c r="CK97" s="320"/>
      <c r="CL97" s="320">
        <v>5.65</v>
      </c>
      <c r="CM97" s="320">
        <v>5.69</v>
      </c>
      <c r="CN97" s="320">
        <v>5.85</v>
      </c>
      <c r="CO97" s="316">
        <f t="shared" si="8"/>
        <v>5.7299999999999995</v>
      </c>
      <c r="CP97" s="320">
        <v>0.57499999999999996</v>
      </c>
      <c r="CQ97" s="320">
        <v>0.61699999999999999</v>
      </c>
      <c r="CR97" s="320">
        <v>0.629</v>
      </c>
      <c r="CS97" s="316">
        <f t="shared" si="9"/>
        <v>0.60699999999999998</v>
      </c>
      <c r="CT97" s="320">
        <v>0.755</v>
      </c>
      <c r="CU97" s="320">
        <v>0.752</v>
      </c>
      <c r="CV97" s="320">
        <v>0.79500000000000004</v>
      </c>
      <c r="CW97" s="316">
        <f t="shared" si="10"/>
        <v>0.76733333333333331</v>
      </c>
      <c r="CX97" s="329">
        <v>2.0833333333333333E-3</v>
      </c>
      <c r="CY97" s="318">
        <v>5.5555555555555558E-3</v>
      </c>
      <c r="CZ97" s="318">
        <v>4.1666666666666666E-3</v>
      </c>
      <c r="DA97" s="319" t="s">
        <v>809</v>
      </c>
      <c r="DB97" s="319" t="s">
        <v>810</v>
      </c>
      <c r="DC97" s="319" t="s">
        <v>811</v>
      </c>
      <c r="DD97" s="319" t="s">
        <v>812</v>
      </c>
      <c r="DE97" s="319" t="s">
        <v>813</v>
      </c>
      <c r="DF97" s="319" t="s">
        <v>814</v>
      </c>
      <c r="DG97" s="310"/>
      <c r="DH97" s="320"/>
      <c r="DI97" s="320">
        <v>0.60699999999999998</v>
      </c>
      <c r="DJ97" s="320">
        <v>0.76733333333333331</v>
      </c>
    </row>
    <row r="98" spans="1:114" ht="15.75" customHeight="1">
      <c r="A98" s="76">
        <v>98</v>
      </c>
      <c r="B98" s="159" t="s">
        <v>815</v>
      </c>
      <c r="C98" s="46">
        <v>91780077</v>
      </c>
      <c r="D98" s="46">
        <v>2</v>
      </c>
      <c r="E98" s="149">
        <v>19397</v>
      </c>
      <c r="F98" s="44">
        <f t="shared" si="6"/>
        <v>67</v>
      </c>
      <c r="G98" s="78">
        <v>3</v>
      </c>
      <c r="H98" s="46">
        <v>36.200000000000003</v>
      </c>
      <c r="I98" s="79">
        <v>95</v>
      </c>
      <c r="J98" s="80">
        <v>0</v>
      </c>
      <c r="K98" s="80">
        <v>0</v>
      </c>
      <c r="L98" s="80">
        <v>0</v>
      </c>
      <c r="M98" s="80">
        <v>0</v>
      </c>
      <c r="N98" s="80">
        <v>1</v>
      </c>
      <c r="O98" s="80">
        <v>0</v>
      </c>
      <c r="P98" s="80">
        <v>0</v>
      </c>
      <c r="Q98" s="80">
        <v>0</v>
      </c>
      <c r="R98" s="80">
        <v>0</v>
      </c>
      <c r="S98" s="80">
        <v>0</v>
      </c>
      <c r="T98" s="80">
        <v>0</v>
      </c>
      <c r="U98" s="80">
        <v>0</v>
      </c>
      <c r="V98" s="80">
        <v>0</v>
      </c>
      <c r="W98" s="80">
        <v>0</v>
      </c>
      <c r="X98" s="80">
        <v>1</v>
      </c>
      <c r="Y98" s="80">
        <v>0</v>
      </c>
      <c r="Z98" s="80">
        <v>1</v>
      </c>
      <c r="AA98" s="80">
        <v>0</v>
      </c>
      <c r="AB98" s="80">
        <v>0</v>
      </c>
      <c r="AC98" s="81">
        <v>67</v>
      </c>
      <c r="AD98" s="82">
        <v>1.55</v>
      </c>
      <c r="AE98" s="83">
        <f t="shared" si="7"/>
        <v>27.887617065556707</v>
      </c>
      <c r="AF98" s="150">
        <v>44049</v>
      </c>
      <c r="AG98" s="58">
        <v>0</v>
      </c>
      <c r="AH98" s="58">
        <v>0</v>
      </c>
      <c r="AI98" s="58">
        <v>0</v>
      </c>
      <c r="AJ98" s="84">
        <v>0</v>
      </c>
      <c r="AK98" s="84">
        <v>0</v>
      </c>
      <c r="AL98" s="60">
        <v>44056</v>
      </c>
      <c r="AM98" s="58">
        <f t="shared" si="2"/>
        <v>7</v>
      </c>
      <c r="AN98" s="123">
        <v>1</v>
      </c>
      <c r="AO98" s="61"/>
      <c r="AP98" s="62"/>
      <c r="AQ98" s="63">
        <v>1</v>
      </c>
      <c r="AR98" s="64">
        <v>1</v>
      </c>
      <c r="AS98" s="63">
        <v>0</v>
      </c>
      <c r="AT98" s="63">
        <v>0</v>
      </c>
      <c r="AU98" s="63">
        <v>0</v>
      </c>
      <c r="AV98" s="63">
        <v>1</v>
      </c>
      <c r="AW98" s="63">
        <v>0</v>
      </c>
      <c r="AX98" s="64"/>
      <c r="AY98" s="66">
        <v>44050</v>
      </c>
      <c r="AZ98" s="133">
        <v>0.45</v>
      </c>
      <c r="BA98" s="133">
        <v>949</v>
      </c>
      <c r="BB98" s="133">
        <v>4.4000000000000004</v>
      </c>
      <c r="BC98" s="139">
        <v>1.0999999999999999E-2</v>
      </c>
      <c r="BD98" s="135">
        <v>11.7</v>
      </c>
      <c r="BE98" s="135">
        <v>8.42</v>
      </c>
      <c r="BF98" s="135">
        <v>78.599999999999994</v>
      </c>
      <c r="BG98" s="135">
        <v>15.1</v>
      </c>
      <c r="BH98" s="135">
        <v>230</v>
      </c>
      <c r="BI98" s="86"/>
      <c r="BJ98" s="64">
        <v>0</v>
      </c>
      <c r="BK98" s="64">
        <v>0</v>
      </c>
      <c r="BL98" s="64">
        <v>0</v>
      </c>
      <c r="BM98" s="64">
        <v>0</v>
      </c>
      <c r="BN98" s="70">
        <v>0</v>
      </c>
      <c r="BO98" s="64">
        <v>0</v>
      </c>
      <c r="BP98" s="71"/>
      <c r="BR98" s="331"/>
      <c r="BS98" s="320"/>
      <c r="BT98" s="320"/>
      <c r="BU98" s="320"/>
      <c r="BV98" s="320"/>
      <c r="BW98" s="320"/>
      <c r="BX98" s="320"/>
      <c r="BY98" s="320"/>
      <c r="BZ98" s="320"/>
      <c r="CA98" s="320"/>
      <c r="CB98" s="320"/>
      <c r="CC98" s="320"/>
      <c r="CD98" s="320"/>
      <c r="CE98" s="320"/>
      <c r="CF98" s="320"/>
      <c r="CG98" s="320"/>
      <c r="CH98" s="320"/>
      <c r="CI98" s="320"/>
      <c r="CJ98" s="320"/>
      <c r="CK98" s="320"/>
      <c r="CL98" s="320">
        <v>7.18</v>
      </c>
      <c r="CM98" s="320">
        <v>7.46</v>
      </c>
      <c r="CN98" s="320">
        <v>7.17</v>
      </c>
      <c r="CO98" s="316">
        <f t="shared" si="8"/>
        <v>7.2700000000000005</v>
      </c>
      <c r="CP98" s="320">
        <v>0.68500000000000005</v>
      </c>
      <c r="CQ98" s="320">
        <v>0.63</v>
      </c>
      <c r="CR98" s="320">
        <v>0.66200000000000003</v>
      </c>
      <c r="CS98" s="316">
        <f t="shared" si="9"/>
        <v>0.65899999999999992</v>
      </c>
      <c r="CT98" s="320">
        <v>0.96199999999999997</v>
      </c>
      <c r="CU98" s="320">
        <v>0.91200000000000003</v>
      </c>
      <c r="CV98" s="320">
        <v>0.89800000000000002</v>
      </c>
      <c r="CW98" s="316">
        <f t="shared" si="10"/>
        <v>0.92400000000000004</v>
      </c>
      <c r="CX98" s="329">
        <v>2.0833333333333333E-3</v>
      </c>
      <c r="CY98" s="318">
        <v>2.7777777777777779E-3</v>
      </c>
      <c r="CZ98" s="318">
        <v>6.9444444444444441E-3</v>
      </c>
      <c r="DA98" s="319" t="s">
        <v>816</v>
      </c>
      <c r="DB98" s="319" t="s">
        <v>817</v>
      </c>
      <c r="DC98" s="319" t="s">
        <v>818</v>
      </c>
      <c r="DD98" s="319" t="s">
        <v>819</v>
      </c>
      <c r="DE98" s="319" t="s">
        <v>820</v>
      </c>
      <c r="DF98" s="319" t="s">
        <v>821</v>
      </c>
      <c r="DG98" s="310"/>
      <c r="DH98" s="320"/>
      <c r="DI98" s="320">
        <v>0.65899999999999992</v>
      </c>
      <c r="DJ98" s="320">
        <v>0.92400000000000004</v>
      </c>
    </row>
    <row r="99" spans="1:114" ht="15.75" customHeight="1">
      <c r="A99" s="103">
        <v>99</v>
      </c>
      <c r="B99" s="126" t="s">
        <v>822</v>
      </c>
      <c r="C99" s="104">
        <v>91780816</v>
      </c>
      <c r="D99" s="104">
        <v>2</v>
      </c>
      <c r="E99" s="146">
        <v>13982</v>
      </c>
      <c r="F99" s="44">
        <f t="shared" si="6"/>
        <v>82</v>
      </c>
      <c r="G99" s="103">
        <v>2</v>
      </c>
      <c r="H99" s="104">
        <v>35.799999999999997</v>
      </c>
      <c r="I99" s="107">
        <v>99</v>
      </c>
      <c r="J99" s="108">
        <v>0</v>
      </c>
      <c r="K99" s="108">
        <v>1</v>
      </c>
      <c r="L99" s="108">
        <v>0</v>
      </c>
      <c r="M99" s="98">
        <v>0</v>
      </c>
      <c r="N99" s="108">
        <v>0</v>
      </c>
      <c r="O99" s="108">
        <v>0</v>
      </c>
      <c r="P99" s="108">
        <v>0</v>
      </c>
      <c r="Q99" s="108">
        <v>0</v>
      </c>
      <c r="R99" s="108">
        <v>0</v>
      </c>
      <c r="S99" s="108">
        <v>0</v>
      </c>
      <c r="T99" s="108">
        <v>0</v>
      </c>
      <c r="U99" s="108">
        <v>0</v>
      </c>
      <c r="V99" s="108">
        <v>0</v>
      </c>
      <c r="W99" s="108">
        <v>0</v>
      </c>
      <c r="X99" s="108">
        <v>1</v>
      </c>
      <c r="Y99" s="108">
        <v>1</v>
      </c>
      <c r="Z99" s="108">
        <v>1</v>
      </c>
      <c r="AA99" s="108">
        <v>0</v>
      </c>
      <c r="AB99" s="108">
        <v>0</v>
      </c>
      <c r="AC99" s="81">
        <v>66.599999999999994</v>
      </c>
      <c r="AD99" s="82">
        <v>1.56</v>
      </c>
      <c r="AE99" s="83">
        <f t="shared" si="7"/>
        <v>27.366863905325438</v>
      </c>
      <c r="AF99" s="147">
        <v>44053</v>
      </c>
      <c r="AG99" s="104">
        <v>1</v>
      </c>
      <c r="AH99" s="104">
        <v>0</v>
      </c>
      <c r="AI99" s="104">
        <v>3</v>
      </c>
      <c r="AJ99" s="108">
        <v>0</v>
      </c>
      <c r="AK99" s="108">
        <v>1</v>
      </c>
      <c r="AL99" s="110">
        <v>44085</v>
      </c>
      <c r="AM99" s="104">
        <f t="shared" si="2"/>
        <v>32</v>
      </c>
      <c r="AN99" s="126">
        <v>0</v>
      </c>
      <c r="AO99" s="108"/>
      <c r="AP99" s="116" t="s">
        <v>823</v>
      </c>
      <c r="AQ99" s="94">
        <v>0</v>
      </c>
      <c r="AR99" s="104">
        <v>1</v>
      </c>
      <c r="AS99" s="103">
        <v>1</v>
      </c>
      <c r="AT99" s="103">
        <v>1</v>
      </c>
      <c r="AU99" s="103">
        <v>1</v>
      </c>
      <c r="AV99" s="103">
        <v>1</v>
      </c>
      <c r="AW99" s="103">
        <v>0</v>
      </c>
      <c r="AX99" s="104"/>
      <c r="AY99" s="110">
        <v>44053</v>
      </c>
      <c r="AZ99" s="113">
        <v>0.96</v>
      </c>
      <c r="BA99" s="113">
        <v>2127</v>
      </c>
      <c r="BB99" s="113">
        <v>23.3</v>
      </c>
      <c r="BC99" s="148">
        <v>1.7000000000000001E-2</v>
      </c>
      <c r="BD99" s="108">
        <v>12.4</v>
      </c>
      <c r="BE99" s="108">
        <v>9.3000000000000007</v>
      </c>
      <c r="BF99" s="108">
        <v>82.6</v>
      </c>
      <c r="BG99" s="108">
        <v>10.5</v>
      </c>
      <c r="BH99" s="108">
        <v>306</v>
      </c>
      <c r="BI99" s="107"/>
      <c r="BJ99" s="104">
        <v>0</v>
      </c>
      <c r="BK99" s="104">
        <v>0</v>
      </c>
      <c r="BL99" s="104">
        <v>0</v>
      </c>
      <c r="BM99" s="104">
        <v>0</v>
      </c>
      <c r="BN99" s="107">
        <v>0</v>
      </c>
      <c r="BO99" s="104">
        <v>0</v>
      </c>
      <c r="BP99" s="112"/>
      <c r="BR99" s="330">
        <v>2.6850344827586201</v>
      </c>
      <c r="BS99" s="327">
        <v>2.8610000000000002</v>
      </c>
      <c r="BT99" s="327">
        <v>0.1759655172413801</v>
      </c>
      <c r="BU99" s="327">
        <v>6.5535663832738607</v>
      </c>
      <c r="BV99" s="327">
        <v>50</v>
      </c>
      <c r="BW99" s="327">
        <v>44885</v>
      </c>
      <c r="BX99" s="327">
        <v>11785</v>
      </c>
      <c r="BY99" s="327">
        <v>-162.00357781753132</v>
      </c>
      <c r="BZ99" s="327">
        <v>5.5609388063418419E-4</v>
      </c>
      <c r="CA99" s="327">
        <v>-9.2815000000000012</v>
      </c>
      <c r="CB99" s="327">
        <v>7.758</v>
      </c>
      <c r="CC99" s="327">
        <v>-17.039499999999997</v>
      </c>
      <c r="CD99" s="327">
        <v>-31.550748542584294</v>
      </c>
      <c r="CE99" s="327">
        <v>26.38121079689499</v>
      </c>
      <c r="CF99" s="327">
        <v>-57.931959339479278</v>
      </c>
      <c r="CG99" s="327">
        <v>-276.51766005794587</v>
      </c>
      <c r="CH99" s="327">
        <v>231.08546220551494</v>
      </c>
      <c r="CI99" s="327">
        <v>-507.60312226346088</v>
      </c>
      <c r="CJ99" s="327">
        <v>0.68716795268788899</v>
      </c>
      <c r="CK99" s="320">
        <v>1846.2</v>
      </c>
      <c r="CL99" s="327"/>
      <c r="CM99" s="327"/>
      <c r="CN99" s="327"/>
      <c r="CO99" s="316"/>
      <c r="CP99" s="327"/>
      <c r="CQ99" s="327"/>
      <c r="CR99" s="327"/>
      <c r="CS99" s="316"/>
      <c r="CT99" s="327"/>
      <c r="CU99" s="327"/>
      <c r="CV99" s="327"/>
      <c r="CW99" s="316"/>
      <c r="CX99" s="328"/>
      <c r="CY99" s="318"/>
      <c r="CZ99" s="318"/>
      <c r="DA99" s="319"/>
      <c r="DB99" s="319"/>
      <c r="DC99" s="319"/>
      <c r="DD99" s="319"/>
      <c r="DE99" s="319"/>
      <c r="DF99" s="319"/>
      <c r="DG99" s="326"/>
      <c r="DH99" s="327">
        <v>6.5535663832738607</v>
      </c>
      <c r="DI99" s="320"/>
      <c r="DJ99" s="320"/>
    </row>
    <row r="100" spans="1:114" ht="15.75" customHeight="1">
      <c r="A100" s="94">
        <v>100</v>
      </c>
      <c r="B100" s="153" t="s">
        <v>824</v>
      </c>
      <c r="C100" s="51" t="s">
        <v>825</v>
      </c>
      <c r="D100" s="51">
        <v>2</v>
      </c>
      <c r="E100" s="151">
        <v>30127</v>
      </c>
      <c r="F100" s="44">
        <f t="shared" si="6"/>
        <v>38</v>
      </c>
      <c r="G100" s="94">
        <v>1</v>
      </c>
      <c r="H100" s="51">
        <v>36</v>
      </c>
      <c r="I100" s="97">
        <v>96</v>
      </c>
      <c r="J100" s="98">
        <v>0</v>
      </c>
      <c r="K100" s="98">
        <v>0</v>
      </c>
      <c r="L100" s="98">
        <v>0</v>
      </c>
      <c r="M100" s="98">
        <v>0</v>
      </c>
      <c r="N100" s="98">
        <v>0</v>
      </c>
      <c r="O100" s="98">
        <v>0</v>
      </c>
      <c r="P100" s="98">
        <v>0</v>
      </c>
      <c r="Q100" s="98">
        <v>0</v>
      </c>
      <c r="R100" s="98">
        <v>0</v>
      </c>
      <c r="S100" s="98">
        <v>0</v>
      </c>
      <c r="T100" s="98">
        <v>1</v>
      </c>
      <c r="U100" s="98">
        <v>1</v>
      </c>
      <c r="V100" s="98">
        <v>0</v>
      </c>
      <c r="W100" s="98">
        <v>0</v>
      </c>
      <c r="X100" s="98">
        <v>0</v>
      </c>
      <c r="Y100" s="98">
        <v>0</v>
      </c>
      <c r="Z100" s="98">
        <v>0</v>
      </c>
      <c r="AA100" s="98">
        <v>0</v>
      </c>
      <c r="AB100" s="98">
        <v>0</v>
      </c>
      <c r="AC100" s="81"/>
      <c r="AD100" s="82"/>
      <c r="AE100" s="83" t="e">
        <f t="shared" si="7"/>
        <v>#DIV/0!</v>
      </c>
      <c r="AF100" s="152">
        <v>44054</v>
      </c>
      <c r="AG100" s="51">
        <v>0</v>
      </c>
      <c r="AH100" s="51">
        <v>0</v>
      </c>
      <c r="AI100" s="51">
        <v>0</v>
      </c>
      <c r="AJ100" s="98">
        <v>0</v>
      </c>
      <c r="AK100" s="98">
        <v>0</v>
      </c>
      <c r="AL100" s="66">
        <v>44054</v>
      </c>
      <c r="AM100" s="51">
        <f t="shared" si="2"/>
        <v>0</v>
      </c>
      <c r="AN100" s="153">
        <v>0</v>
      </c>
      <c r="AO100" s="98" t="s">
        <v>647</v>
      </c>
      <c r="AP100" s="100" t="s">
        <v>826</v>
      </c>
      <c r="AQ100" s="94">
        <v>0</v>
      </c>
      <c r="AR100" s="51">
        <v>0</v>
      </c>
      <c r="AS100" s="94">
        <v>0</v>
      </c>
      <c r="AT100" s="94">
        <v>0</v>
      </c>
      <c r="AU100" s="94">
        <v>0</v>
      </c>
      <c r="AV100" s="94">
        <v>0</v>
      </c>
      <c r="AW100" s="94">
        <v>0</v>
      </c>
      <c r="AX100" s="51"/>
      <c r="AY100" s="66">
        <v>44054</v>
      </c>
      <c r="AZ100" s="129"/>
      <c r="BA100" s="129"/>
      <c r="BB100" s="129">
        <v>8.3000000000000007</v>
      </c>
      <c r="BC100" s="128"/>
      <c r="BD100" s="98">
        <v>15.3</v>
      </c>
      <c r="BE100" s="98">
        <v>6.93</v>
      </c>
      <c r="BF100" s="98">
        <v>53.7</v>
      </c>
      <c r="BG100" s="98">
        <v>33.9</v>
      </c>
      <c r="BH100" s="98">
        <v>0.73</v>
      </c>
      <c r="BI100" s="97"/>
      <c r="BJ100" s="51">
        <v>0</v>
      </c>
      <c r="BK100" s="51">
        <v>0</v>
      </c>
      <c r="BL100" s="51">
        <v>0</v>
      </c>
      <c r="BM100" s="51">
        <v>0</v>
      </c>
      <c r="BN100" s="97">
        <v>0</v>
      </c>
      <c r="BO100" s="51">
        <v>0</v>
      </c>
      <c r="BP100" s="101"/>
      <c r="BR100" s="330">
        <v>3.6306153846153841</v>
      </c>
      <c r="BS100" s="327">
        <v>4.0380000000000003</v>
      </c>
      <c r="BT100" s="327">
        <v>0.40738461538461612</v>
      </c>
      <c r="BU100" s="327">
        <v>11.220814441289907</v>
      </c>
      <c r="BV100" s="327">
        <v>52</v>
      </c>
      <c r="BW100" s="327">
        <v>53560</v>
      </c>
      <c r="BX100" s="327">
        <v>44574</v>
      </c>
      <c r="BY100" s="327">
        <v>2045.0373532550693</v>
      </c>
      <c r="BZ100" s="327">
        <v>2.5173451880670136E-4</v>
      </c>
      <c r="CA100" s="327">
        <v>-3.5550000000000002</v>
      </c>
      <c r="CB100" s="327">
        <v>10.237166666666669</v>
      </c>
      <c r="CC100" s="327">
        <v>-13.792166666666667</v>
      </c>
      <c r="CD100" s="327">
        <v>-21.879252430993724</v>
      </c>
      <c r="CE100" s="327">
        <v>63.786019365806297</v>
      </c>
      <c r="CF100" s="327">
        <v>-85.665271796799999</v>
      </c>
      <c r="CG100" s="327">
        <v>-78.150621017177841</v>
      </c>
      <c r="CH100" s="327">
        <v>225.81686458201605</v>
      </c>
      <c r="CI100" s="327">
        <v>-303.96748559919382</v>
      </c>
      <c r="CJ100" s="327">
        <v>0.57375701168829052</v>
      </c>
      <c r="CK100" s="320">
        <v>24251.8</v>
      </c>
      <c r="CL100" s="327">
        <v>6.46</v>
      </c>
      <c r="CM100" s="327">
        <v>6.81</v>
      </c>
      <c r="CN100" s="327">
        <v>6.62</v>
      </c>
      <c r="CO100" s="316">
        <f t="shared" si="8"/>
        <v>6.63</v>
      </c>
      <c r="CP100" s="327">
        <v>0.55300000000000005</v>
      </c>
      <c r="CQ100" s="327">
        <v>0.57499999999999996</v>
      </c>
      <c r="CR100" s="327">
        <v>0.56499999999999995</v>
      </c>
      <c r="CS100" s="316">
        <f t="shared" si="9"/>
        <v>0.56433333333333335</v>
      </c>
      <c r="CT100" s="327">
        <v>0.67</v>
      </c>
      <c r="CU100" s="327">
        <v>0.72499999999999998</v>
      </c>
      <c r="CV100" s="327">
        <v>0.66900000000000004</v>
      </c>
      <c r="CW100" s="316">
        <f t="shared" si="10"/>
        <v>0.68800000000000006</v>
      </c>
      <c r="CX100" s="328">
        <v>6.9444444444444447E-4</v>
      </c>
      <c r="CY100" s="318">
        <v>2.0833333333333333E-3</v>
      </c>
      <c r="CZ100" s="318">
        <v>6.9444444444444441E-3</v>
      </c>
      <c r="DA100" s="319" t="s">
        <v>827</v>
      </c>
      <c r="DB100" s="319" t="s">
        <v>531</v>
      </c>
      <c r="DC100" s="319" t="s">
        <v>828</v>
      </c>
      <c r="DD100" s="319" t="s">
        <v>829</v>
      </c>
      <c r="DE100" s="319" t="s">
        <v>830</v>
      </c>
      <c r="DF100" s="319" t="s">
        <v>831</v>
      </c>
      <c r="DG100" s="326"/>
      <c r="DH100" s="327">
        <v>11.220814441289907</v>
      </c>
      <c r="DI100" s="320">
        <v>0.56433333333333335</v>
      </c>
      <c r="DJ100" s="320">
        <v>0.68800000000000006</v>
      </c>
    </row>
    <row r="101" spans="1:114" ht="15.75" customHeight="1">
      <c r="A101" s="76">
        <v>101</v>
      </c>
      <c r="B101" s="159" t="s">
        <v>832</v>
      </c>
      <c r="C101" s="46">
        <v>91780956</v>
      </c>
      <c r="D101" s="46">
        <v>2</v>
      </c>
      <c r="E101" s="149">
        <v>25083</v>
      </c>
      <c r="F101" s="44">
        <f t="shared" ref="F101:F164" si="11">INT((AF101-E101)/365.25)</f>
        <v>51</v>
      </c>
      <c r="G101" s="78">
        <v>1</v>
      </c>
      <c r="H101" s="46">
        <v>36</v>
      </c>
      <c r="I101" s="79">
        <v>92</v>
      </c>
      <c r="J101" s="80">
        <v>0</v>
      </c>
      <c r="K101" s="80">
        <v>0</v>
      </c>
      <c r="L101" s="80">
        <v>0</v>
      </c>
      <c r="M101" s="80">
        <v>0</v>
      </c>
      <c r="N101" s="80">
        <v>0</v>
      </c>
      <c r="O101" s="80">
        <v>0</v>
      </c>
      <c r="P101" s="80">
        <v>0</v>
      </c>
      <c r="Q101" s="80">
        <v>0</v>
      </c>
      <c r="R101" s="80">
        <v>0</v>
      </c>
      <c r="S101" s="80">
        <v>0</v>
      </c>
      <c r="T101" s="80">
        <v>0</v>
      </c>
      <c r="U101" s="80">
        <v>0</v>
      </c>
      <c r="V101" s="80">
        <v>0</v>
      </c>
      <c r="W101" s="80">
        <v>0</v>
      </c>
      <c r="X101" s="80">
        <v>0</v>
      </c>
      <c r="Y101" s="80">
        <v>1</v>
      </c>
      <c r="Z101" s="80">
        <v>0</v>
      </c>
      <c r="AA101" s="80">
        <v>1</v>
      </c>
      <c r="AB101" s="80">
        <v>1</v>
      </c>
      <c r="AC101" s="81">
        <v>100</v>
      </c>
      <c r="AD101" s="82">
        <v>1.5</v>
      </c>
      <c r="AE101" s="83">
        <f t="shared" si="7"/>
        <v>44.444444444444443</v>
      </c>
      <c r="AF101" s="150">
        <v>44054</v>
      </c>
      <c r="AG101" s="58">
        <v>0</v>
      </c>
      <c r="AH101" s="58">
        <v>0</v>
      </c>
      <c r="AI101" s="58">
        <v>0</v>
      </c>
      <c r="AJ101" s="84">
        <v>0</v>
      </c>
      <c r="AK101" s="84">
        <v>0</v>
      </c>
      <c r="AL101" s="60">
        <v>44059</v>
      </c>
      <c r="AM101" s="58">
        <f t="shared" si="2"/>
        <v>5</v>
      </c>
      <c r="AN101" s="123">
        <v>1</v>
      </c>
      <c r="AO101" s="61"/>
      <c r="AP101" s="62"/>
      <c r="AQ101" s="63">
        <v>1</v>
      </c>
      <c r="AR101" s="64">
        <v>0</v>
      </c>
      <c r="AS101" s="63">
        <v>1</v>
      </c>
      <c r="AT101" s="63">
        <v>1</v>
      </c>
      <c r="AU101" s="63">
        <v>1</v>
      </c>
      <c r="AV101" s="63">
        <v>1</v>
      </c>
      <c r="AW101" s="63">
        <v>0</v>
      </c>
      <c r="AX101" s="64"/>
      <c r="AY101" s="66">
        <v>44056</v>
      </c>
      <c r="AZ101" s="133">
        <v>0.93</v>
      </c>
      <c r="BA101" s="133">
        <v>305</v>
      </c>
      <c r="BB101" s="129">
        <v>90.5</v>
      </c>
      <c r="BC101" s="139">
        <v>4.0000000000000001E-3</v>
      </c>
      <c r="BD101" s="135">
        <v>12.7</v>
      </c>
      <c r="BE101" s="135">
        <v>6.4</v>
      </c>
      <c r="BF101" s="135">
        <v>78.099999999999994</v>
      </c>
      <c r="BG101" s="135">
        <v>14.4</v>
      </c>
      <c r="BH101" s="135">
        <v>216</v>
      </c>
      <c r="BI101" s="86"/>
      <c r="BJ101" s="64">
        <v>0</v>
      </c>
      <c r="BK101" s="64">
        <v>0</v>
      </c>
      <c r="BL101" s="64">
        <v>0</v>
      </c>
      <c r="BM101" s="64">
        <v>0</v>
      </c>
      <c r="BN101" s="70">
        <v>0</v>
      </c>
      <c r="BO101" s="64">
        <v>0</v>
      </c>
      <c r="BP101" s="71"/>
      <c r="BR101" s="331">
        <v>4.5943137254901956</v>
      </c>
      <c r="BS101" s="320"/>
      <c r="BT101" s="320"/>
      <c r="BU101" s="320"/>
      <c r="BV101" s="320"/>
      <c r="BW101" s="320"/>
      <c r="BX101" s="320"/>
      <c r="BY101" s="320"/>
      <c r="BZ101" s="320"/>
      <c r="CA101" s="320"/>
      <c r="CB101" s="320"/>
      <c r="CC101" s="320"/>
      <c r="CD101" s="320"/>
      <c r="CE101" s="320"/>
      <c r="CF101" s="320"/>
      <c r="CG101" s="320"/>
      <c r="CH101" s="320"/>
      <c r="CI101" s="320"/>
      <c r="CJ101" s="320"/>
      <c r="CK101" s="320"/>
      <c r="CL101" s="320"/>
      <c r="CM101" s="320"/>
      <c r="CN101" s="320"/>
      <c r="CO101" s="316"/>
      <c r="CP101" s="320"/>
      <c r="CQ101" s="320"/>
      <c r="CR101" s="320"/>
      <c r="CS101" s="316"/>
      <c r="CT101" s="320"/>
      <c r="CU101" s="320"/>
      <c r="CV101" s="320"/>
      <c r="CW101" s="316"/>
      <c r="CX101" s="329"/>
      <c r="CY101" s="318"/>
      <c r="CZ101" s="318"/>
      <c r="DA101" s="319"/>
      <c r="DB101" s="319"/>
      <c r="DC101" s="319"/>
      <c r="DD101" s="319"/>
      <c r="DE101" s="319"/>
      <c r="DF101" s="319"/>
      <c r="DG101" s="310"/>
      <c r="DH101" s="320"/>
      <c r="DI101" s="320"/>
      <c r="DJ101" s="320"/>
    </row>
    <row r="102" spans="1:114" ht="15.75" customHeight="1">
      <c r="A102" s="76">
        <v>102</v>
      </c>
      <c r="B102" s="159" t="s">
        <v>833</v>
      </c>
      <c r="C102" s="46">
        <v>13628509</v>
      </c>
      <c r="D102" s="46">
        <v>2</v>
      </c>
      <c r="E102" s="149">
        <v>10570</v>
      </c>
      <c r="F102" s="44">
        <f t="shared" si="11"/>
        <v>91</v>
      </c>
      <c r="G102" s="78">
        <v>1</v>
      </c>
      <c r="H102" s="46">
        <v>35.700000000000003</v>
      </c>
      <c r="I102" s="79">
        <v>91</v>
      </c>
      <c r="J102" s="80">
        <v>0</v>
      </c>
      <c r="K102" s="80">
        <v>1</v>
      </c>
      <c r="L102" s="80">
        <v>0</v>
      </c>
      <c r="M102" s="80">
        <v>0</v>
      </c>
      <c r="N102" s="80">
        <v>0</v>
      </c>
      <c r="O102" s="80">
        <v>0</v>
      </c>
      <c r="P102" s="80">
        <v>0</v>
      </c>
      <c r="Q102" s="80">
        <v>0</v>
      </c>
      <c r="R102" s="80">
        <v>0</v>
      </c>
      <c r="S102" s="80">
        <v>0</v>
      </c>
      <c r="T102" s="80">
        <v>1</v>
      </c>
      <c r="U102" s="80">
        <v>1</v>
      </c>
      <c r="V102" s="80">
        <v>0</v>
      </c>
      <c r="W102" s="80">
        <v>0</v>
      </c>
      <c r="X102" s="80">
        <v>1</v>
      </c>
      <c r="Y102" s="80">
        <v>1</v>
      </c>
      <c r="Z102" s="80">
        <v>1</v>
      </c>
      <c r="AA102" s="80">
        <v>0</v>
      </c>
      <c r="AB102" s="80">
        <v>0</v>
      </c>
      <c r="AC102" s="81">
        <v>86</v>
      </c>
      <c r="AD102" s="82">
        <v>1.52</v>
      </c>
      <c r="AE102" s="83">
        <f t="shared" si="7"/>
        <v>37.222991689750693</v>
      </c>
      <c r="AF102" s="150">
        <v>44055</v>
      </c>
      <c r="AG102" s="58">
        <v>1</v>
      </c>
      <c r="AH102" s="51">
        <v>1</v>
      </c>
      <c r="AI102" s="58">
        <v>7</v>
      </c>
      <c r="AJ102" s="84">
        <v>1</v>
      </c>
      <c r="AK102" s="84">
        <v>1</v>
      </c>
      <c r="AL102" s="60">
        <v>44063</v>
      </c>
      <c r="AM102" s="58">
        <f t="shared" si="2"/>
        <v>8</v>
      </c>
      <c r="AN102" s="123">
        <v>1</v>
      </c>
      <c r="AO102" s="61"/>
      <c r="AP102" s="89" t="s">
        <v>834</v>
      </c>
      <c r="AQ102" s="76">
        <v>1</v>
      </c>
      <c r="AR102" s="64">
        <v>1</v>
      </c>
      <c r="AS102" s="63">
        <v>1</v>
      </c>
      <c r="AT102" s="63">
        <v>1</v>
      </c>
      <c r="AU102" s="63">
        <v>1</v>
      </c>
      <c r="AV102" s="63">
        <v>1</v>
      </c>
      <c r="AW102" s="63">
        <v>0</v>
      </c>
      <c r="AX102" s="64"/>
      <c r="AY102" s="66">
        <v>44055</v>
      </c>
      <c r="AZ102" s="133">
        <v>1.1000000000000001</v>
      </c>
      <c r="BA102" s="129">
        <v>906</v>
      </c>
      <c r="BB102" s="133">
        <v>102.9</v>
      </c>
      <c r="BC102" s="139">
        <v>4.7E-2</v>
      </c>
      <c r="BD102" s="135">
        <v>10.8</v>
      </c>
      <c r="BE102" s="98">
        <v>6.86</v>
      </c>
      <c r="BF102" s="135">
        <v>81.099999999999994</v>
      </c>
      <c r="BG102" s="135">
        <v>14.7</v>
      </c>
      <c r="BH102" s="135">
        <v>140</v>
      </c>
      <c r="BI102" s="86"/>
      <c r="BJ102" s="90">
        <v>0</v>
      </c>
      <c r="BK102" s="90">
        <v>0</v>
      </c>
      <c r="BL102" s="90">
        <v>0</v>
      </c>
      <c r="BM102" s="90">
        <v>0</v>
      </c>
      <c r="BN102" s="91">
        <v>0</v>
      </c>
      <c r="BO102" s="90">
        <v>0</v>
      </c>
      <c r="BP102" s="92" t="s">
        <v>131</v>
      </c>
      <c r="BR102" s="331">
        <v>4.2433199999999998</v>
      </c>
      <c r="BS102" s="320">
        <v>4.2889999999999997</v>
      </c>
      <c r="BT102" s="320">
        <v>4.5679999999999943E-2</v>
      </c>
      <c r="BU102" s="320">
        <v>1.0765155585720603</v>
      </c>
      <c r="BV102" s="320">
        <v>39</v>
      </c>
      <c r="BW102" s="320">
        <v>11895</v>
      </c>
      <c r="BX102" s="320">
        <v>8912</v>
      </c>
      <c r="BY102" s="320">
        <v>512.02729599090151</v>
      </c>
      <c r="BZ102" s="320">
        <v>1.2079393610548252E-4</v>
      </c>
      <c r="CA102" s="320">
        <v>-4.1698333333333331</v>
      </c>
      <c r="CB102" s="320">
        <v>18.123666666666669</v>
      </c>
      <c r="CC102" s="320">
        <v>-22.293499999999995</v>
      </c>
      <c r="CD102" s="320">
        <v>-35.158244573138305</v>
      </c>
      <c r="CE102" s="320">
        <v>153.66651528485855</v>
      </c>
      <c r="CF102" s="320">
        <v>-188.82475985799678</v>
      </c>
      <c r="CG102" s="320">
        <v>-79.356239116097171</v>
      </c>
      <c r="CH102" s="320">
        <v>343.91797595358906</v>
      </c>
      <c r="CI102" s="320">
        <v>-423.27421506968602</v>
      </c>
      <c r="CJ102" s="320">
        <v>0.55171861760626906</v>
      </c>
      <c r="CK102" s="320">
        <v>6517.6</v>
      </c>
      <c r="CL102" s="320"/>
      <c r="CM102" s="320"/>
      <c r="CN102" s="320"/>
      <c r="CO102" s="316"/>
      <c r="CP102" s="320"/>
      <c r="CQ102" s="320"/>
      <c r="CR102" s="320"/>
      <c r="CS102" s="316"/>
      <c r="CT102" s="320"/>
      <c r="CU102" s="320"/>
      <c r="CV102" s="320"/>
      <c r="CW102" s="316"/>
      <c r="CX102" s="329"/>
      <c r="CY102" s="318"/>
      <c r="CZ102" s="318"/>
      <c r="DA102" s="319"/>
      <c r="DB102" s="319"/>
      <c r="DC102" s="319"/>
      <c r="DD102" s="319"/>
      <c r="DE102" s="319"/>
      <c r="DF102" s="319"/>
      <c r="DG102" s="310"/>
      <c r="DH102" s="320">
        <v>1.0765155585720603</v>
      </c>
      <c r="DI102" s="320"/>
      <c r="DJ102" s="320"/>
    </row>
    <row r="103" spans="1:114" ht="15.75" customHeight="1">
      <c r="A103" s="76">
        <v>103</v>
      </c>
      <c r="B103" s="159" t="s">
        <v>835</v>
      </c>
      <c r="C103" s="46">
        <v>91781235</v>
      </c>
      <c r="D103" s="46">
        <v>2</v>
      </c>
      <c r="E103" s="149">
        <v>19037</v>
      </c>
      <c r="F103" s="44">
        <f t="shared" si="11"/>
        <v>68</v>
      </c>
      <c r="G103" s="78">
        <v>2</v>
      </c>
      <c r="H103" s="46">
        <v>35.299999999999997</v>
      </c>
      <c r="I103" s="79">
        <v>92</v>
      </c>
      <c r="J103" s="80">
        <v>0</v>
      </c>
      <c r="K103" s="80">
        <v>1</v>
      </c>
      <c r="L103" s="80">
        <v>0</v>
      </c>
      <c r="M103" s="80">
        <v>0</v>
      </c>
      <c r="N103" s="80">
        <v>0</v>
      </c>
      <c r="O103" s="80">
        <v>0</v>
      </c>
      <c r="P103" s="80">
        <v>0</v>
      </c>
      <c r="Q103" s="80">
        <v>0</v>
      </c>
      <c r="R103" s="80">
        <v>0</v>
      </c>
      <c r="S103" s="80">
        <v>0</v>
      </c>
      <c r="T103" s="80">
        <v>1</v>
      </c>
      <c r="U103" s="80">
        <v>1</v>
      </c>
      <c r="V103" s="80">
        <v>0</v>
      </c>
      <c r="W103" s="80">
        <v>0</v>
      </c>
      <c r="X103" s="80">
        <v>1</v>
      </c>
      <c r="Y103" s="80">
        <v>0</v>
      </c>
      <c r="Z103" s="80">
        <v>1</v>
      </c>
      <c r="AA103" s="80">
        <v>0</v>
      </c>
      <c r="AB103" s="80">
        <v>0</v>
      </c>
      <c r="AC103" s="81"/>
      <c r="AD103" s="82"/>
      <c r="AE103" s="83" t="e">
        <f t="shared" si="7"/>
        <v>#DIV/0!</v>
      </c>
      <c r="AF103" s="150">
        <v>44055</v>
      </c>
      <c r="AG103" s="58">
        <v>0</v>
      </c>
      <c r="AH103" s="58">
        <v>0</v>
      </c>
      <c r="AI103" s="58">
        <v>0</v>
      </c>
      <c r="AJ103" s="84">
        <v>0</v>
      </c>
      <c r="AK103" s="84">
        <v>0</v>
      </c>
      <c r="AL103" s="60">
        <v>44063</v>
      </c>
      <c r="AM103" s="58">
        <f t="shared" si="2"/>
        <v>8</v>
      </c>
      <c r="AN103" s="123">
        <v>1</v>
      </c>
      <c r="AO103" s="61"/>
      <c r="AP103" s="62" t="s">
        <v>202</v>
      </c>
      <c r="AQ103" s="63">
        <v>1</v>
      </c>
      <c r="AR103" s="64">
        <v>1</v>
      </c>
      <c r="AS103" s="63">
        <v>1</v>
      </c>
      <c r="AT103" s="63">
        <v>0</v>
      </c>
      <c r="AU103" s="63">
        <v>0</v>
      </c>
      <c r="AV103" s="63">
        <v>1</v>
      </c>
      <c r="AW103" s="63">
        <v>0</v>
      </c>
      <c r="AX103" s="64"/>
      <c r="AY103" s="66">
        <v>44055</v>
      </c>
      <c r="AZ103" s="133">
        <v>0.47</v>
      </c>
      <c r="BA103" s="133">
        <v>3664</v>
      </c>
      <c r="BB103" s="133">
        <v>3.4</v>
      </c>
      <c r="BC103" s="139">
        <v>2.9000000000000001E-2</v>
      </c>
      <c r="BD103" s="135">
        <v>9.1</v>
      </c>
      <c r="BE103" s="135">
        <v>5.7</v>
      </c>
      <c r="BF103" s="135">
        <v>79.599999999999994</v>
      </c>
      <c r="BG103" s="135">
        <v>16</v>
      </c>
      <c r="BH103" s="135">
        <v>238</v>
      </c>
      <c r="BI103" s="86"/>
      <c r="BJ103" s="64">
        <v>0</v>
      </c>
      <c r="BK103" s="64">
        <v>0</v>
      </c>
      <c r="BL103" s="64">
        <v>0</v>
      </c>
      <c r="BM103" s="64">
        <v>0</v>
      </c>
      <c r="BN103" s="70">
        <v>0</v>
      </c>
      <c r="BO103" s="64">
        <v>1</v>
      </c>
      <c r="BP103" s="71" t="s">
        <v>131</v>
      </c>
      <c r="BR103" s="331">
        <v>3.9741333333333335</v>
      </c>
      <c r="BS103" s="320">
        <v>4.3369999999999997</v>
      </c>
      <c r="BT103" s="320">
        <v>0.36286666666666623</v>
      </c>
      <c r="BU103" s="320">
        <v>9.1307119371938423</v>
      </c>
      <c r="BV103" s="320">
        <v>71</v>
      </c>
      <c r="BW103" s="320">
        <v>34656</v>
      </c>
      <c r="BX103" s="320">
        <v>14759</v>
      </c>
      <c r="BY103" s="320">
        <v>906.15345657128387</v>
      </c>
      <c r="BZ103" s="320">
        <v>6.1865383408048257E-4</v>
      </c>
      <c r="CA103" s="320">
        <v>-7.5346666666666646</v>
      </c>
      <c r="CB103" s="320">
        <v>12.230000000000006</v>
      </c>
      <c r="CC103" s="320">
        <v>-19.764666666666667</v>
      </c>
      <c r="CD103" s="320">
        <v>-56.149773582777996</v>
      </c>
      <c r="CE103" s="320">
        <v>91.057356113798477</v>
      </c>
      <c r="CF103" s="320">
        <v>-147.20712969657652</v>
      </c>
      <c r="CG103" s="320">
        <v>-151.76372460065366</v>
      </c>
      <c r="CH103" s="320">
        <v>246.41878463376423</v>
      </c>
      <c r="CI103" s="320">
        <v>-398.18250923441803</v>
      </c>
      <c r="CJ103" s="320">
        <v>0.61771906606790705</v>
      </c>
      <c r="CK103" s="320">
        <v>11148.6</v>
      </c>
      <c r="CL103" s="320">
        <v>7.77</v>
      </c>
      <c r="CM103" s="320">
        <v>7.61</v>
      </c>
      <c r="CN103" s="320">
        <v>7.8</v>
      </c>
      <c r="CO103" s="316">
        <f t="shared" si="8"/>
        <v>7.7266666666666666</v>
      </c>
      <c r="CP103" s="320">
        <v>0.55100000000000005</v>
      </c>
      <c r="CQ103" s="320">
        <v>0.58199999999999996</v>
      </c>
      <c r="CR103" s="320">
        <v>0.54500000000000004</v>
      </c>
      <c r="CS103" s="316">
        <f t="shared" si="9"/>
        <v>0.55933333333333335</v>
      </c>
      <c r="CT103" s="320">
        <v>0.78200000000000003</v>
      </c>
      <c r="CU103" s="320">
        <v>0.72399999999999998</v>
      </c>
      <c r="CV103" s="320">
        <v>0.74199999999999999</v>
      </c>
      <c r="CW103" s="316">
        <f t="shared" si="10"/>
        <v>0.74933333333333341</v>
      </c>
      <c r="CX103" s="329">
        <v>6.9444444444444447E-4</v>
      </c>
      <c r="CY103" s="318">
        <v>2.7777777777777779E-3</v>
      </c>
      <c r="CZ103" s="318">
        <v>9.0277777777777787E-3</v>
      </c>
      <c r="DA103" s="319" t="s">
        <v>836</v>
      </c>
      <c r="DB103" s="319" t="s">
        <v>837</v>
      </c>
      <c r="DC103" s="319" t="s">
        <v>838</v>
      </c>
      <c r="DD103" s="319" t="s">
        <v>839</v>
      </c>
      <c r="DE103" s="319" t="s">
        <v>840</v>
      </c>
      <c r="DF103" s="319" t="s">
        <v>841</v>
      </c>
      <c r="DG103" s="310"/>
      <c r="DH103" s="320">
        <v>9.1307119371938423</v>
      </c>
      <c r="DI103" s="320">
        <v>0.55933333333333335</v>
      </c>
      <c r="DJ103" s="320">
        <v>0.74933333333333341</v>
      </c>
    </row>
    <row r="104" spans="1:114" ht="15.75" customHeight="1">
      <c r="A104" s="76">
        <v>104</v>
      </c>
      <c r="B104" s="159" t="s">
        <v>842</v>
      </c>
      <c r="C104" s="46">
        <v>91781294</v>
      </c>
      <c r="D104" s="46">
        <v>2</v>
      </c>
      <c r="E104" s="149">
        <v>31689</v>
      </c>
      <c r="F104" s="44">
        <f t="shared" si="11"/>
        <v>33</v>
      </c>
      <c r="G104" s="78">
        <v>3</v>
      </c>
      <c r="H104" s="46">
        <v>36.1</v>
      </c>
      <c r="I104" s="79">
        <v>91</v>
      </c>
      <c r="J104" s="80">
        <v>0</v>
      </c>
      <c r="K104" s="80">
        <v>1</v>
      </c>
      <c r="L104" s="80">
        <v>0</v>
      </c>
      <c r="M104" s="80">
        <v>0</v>
      </c>
      <c r="N104" s="80">
        <v>0</v>
      </c>
      <c r="O104" s="80">
        <v>0</v>
      </c>
      <c r="P104" s="80">
        <v>0</v>
      </c>
      <c r="Q104" s="80">
        <v>0</v>
      </c>
      <c r="R104" s="80">
        <v>0</v>
      </c>
      <c r="S104" s="80">
        <v>0</v>
      </c>
      <c r="T104" s="80">
        <v>0</v>
      </c>
      <c r="U104" s="80">
        <v>0</v>
      </c>
      <c r="V104" s="80">
        <v>0</v>
      </c>
      <c r="W104" s="80">
        <v>0</v>
      </c>
      <c r="X104" s="80">
        <v>1</v>
      </c>
      <c r="Y104" s="80">
        <v>1</v>
      </c>
      <c r="Z104" s="80">
        <v>1</v>
      </c>
      <c r="AA104" s="80">
        <v>0</v>
      </c>
      <c r="AB104" s="98">
        <v>0</v>
      </c>
      <c r="AC104" s="81">
        <v>95</v>
      </c>
      <c r="AD104" s="82">
        <v>1.67</v>
      </c>
      <c r="AE104" s="83">
        <f t="shared" si="7"/>
        <v>34.063609308329447</v>
      </c>
      <c r="AF104" s="150">
        <v>44055</v>
      </c>
      <c r="AG104" s="58">
        <v>0</v>
      </c>
      <c r="AH104" s="58">
        <v>0</v>
      </c>
      <c r="AI104" s="58">
        <v>0</v>
      </c>
      <c r="AJ104" s="84">
        <v>0</v>
      </c>
      <c r="AK104" s="84">
        <v>0</v>
      </c>
      <c r="AL104" s="60">
        <v>44068</v>
      </c>
      <c r="AM104" s="58">
        <f t="shared" si="2"/>
        <v>13</v>
      </c>
      <c r="AN104" s="123">
        <v>1</v>
      </c>
      <c r="AO104" s="61"/>
      <c r="AP104" s="62" t="s">
        <v>843</v>
      </c>
      <c r="AQ104" s="63">
        <v>1</v>
      </c>
      <c r="AR104" s="64">
        <v>1</v>
      </c>
      <c r="AS104" s="63">
        <v>1</v>
      </c>
      <c r="AT104" s="63">
        <v>0</v>
      </c>
      <c r="AU104" s="63">
        <v>0</v>
      </c>
      <c r="AV104" s="63">
        <v>1</v>
      </c>
      <c r="AW104" s="63">
        <v>0</v>
      </c>
      <c r="AX104" s="64"/>
      <c r="AY104" s="66">
        <v>44055</v>
      </c>
      <c r="AZ104" s="133">
        <v>0.88</v>
      </c>
      <c r="BA104" s="133">
        <v>412</v>
      </c>
      <c r="BB104" s="133">
        <v>68.8</v>
      </c>
      <c r="BC104" s="139">
        <v>1.2E-2</v>
      </c>
      <c r="BD104" s="135">
        <v>10.1</v>
      </c>
      <c r="BE104" s="135">
        <v>8</v>
      </c>
      <c r="BF104" s="135">
        <v>72.5</v>
      </c>
      <c r="BG104" s="135">
        <v>24.5</v>
      </c>
      <c r="BH104" s="135">
        <v>279</v>
      </c>
      <c r="BI104" s="86"/>
      <c r="BJ104" s="64">
        <v>0</v>
      </c>
      <c r="BK104" s="64">
        <v>0</v>
      </c>
      <c r="BL104" s="64">
        <v>0</v>
      </c>
      <c r="BM104" s="64">
        <v>0</v>
      </c>
      <c r="BN104" s="70">
        <v>0</v>
      </c>
      <c r="BO104" s="64">
        <v>1</v>
      </c>
      <c r="BP104" s="71" t="s">
        <v>131</v>
      </c>
      <c r="BR104" s="331">
        <v>4.2392586206896539</v>
      </c>
      <c r="BS104" s="320">
        <v>4.3760000000000003</v>
      </c>
      <c r="BT104" s="320">
        <v>0.13674137931034647</v>
      </c>
      <c r="BU104" s="320">
        <v>3.2255965381064913</v>
      </c>
      <c r="BV104" s="320">
        <v>91</v>
      </c>
      <c r="BW104" s="320">
        <v>43953</v>
      </c>
      <c r="BX104" s="320">
        <v>19566</v>
      </c>
      <c r="BY104" s="320">
        <v>481.42924306535025</v>
      </c>
      <c r="BZ104" s="320">
        <v>1.6485722876962545E-4</v>
      </c>
      <c r="CA104" s="320">
        <v>-13.362166666666667</v>
      </c>
      <c r="CB104" s="320">
        <v>8.5570000000000039</v>
      </c>
      <c r="CC104" s="320">
        <v>-21.919166666666666</v>
      </c>
      <c r="CD104" s="320">
        <v>-113.21910885818959</v>
      </c>
      <c r="CE104" s="320">
        <v>72.429728247413493</v>
      </c>
      <c r="CF104" s="320">
        <v>-185.64883710560304</v>
      </c>
      <c r="CG104" s="320">
        <v>-252.12243607960906</v>
      </c>
      <c r="CH104" s="320">
        <v>161.54109510109984</v>
      </c>
      <c r="CI104" s="320">
        <v>-413.66353118070896</v>
      </c>
      <c r="CJ104" s="320">
        <v>0.71915890846476538</v>
      </c>
      <c r="CK104" s="320">
        <v>8007.9</v>
      </c>
      <c r="CL104" s="320">
        <v>7.31</v>
      </c>
      <c r="CM104" s="320">
        <v>7.06</v>
      </c>
      <c r="CN104" s="320">
        <v>7.14</v>
      </c>
      <c r="CO104" s="316">
        <f t="shared" si="8"/>
        <v>7.169999999999999</v>
      </c>
      <c r="CP104" s="320">
        <v>0.56200000000000006</v>
      </c>
      <c r="CQ104" s="320">
        <v>0.50600000000000001</v>
      </c>
      <c r="CR104" s="320">
        <v>0.58099999999999996</v>
      </c>
      <c r="CS104" s="316">
        <f t="shared" si="9"/>
        <v>0.54966666666666664</v>
      </c>
      <c r="CT104" s="320">
        <v>0.73099999999999998</v>
      </c>
      <c r="CU104" s="320">
        <v>0.73199999999999998</v>
      </c>
      <c r="CV104" s="320">
        <v>0.73099999999999998</v>
      </c>
      <c r="CW104" s="316">
        <f t="shared" si="10"/>
        <v>0.73133333333333328</v>
      </c>
      <c r="CX104" s="329">
        <v>3.472222222222222E-3</v>
      </c>
      <c r="CY104" s="318">
        <v>5.5555555555555558E-3</v>
      </c>
      <c r="CZ104" s="318">
        <v>6.9444444444444441E-3</v>
      </c>
      <c r="DA104" s="319" t="s">
        <v>844</v>
      </c>
      <c r="DB104" s="319" t="s">
        <v>845</v>
      </c>
      <c r="DC104" s="319" t="s">
        <v>846</v>
      </c>
      <c r="DD104" s="319" t="s">
        <v>847</v>
      </c>
      <c r="DE104" s="319" t="s">
        <v>848</v>
      </c>
      <c r="DF104" s="319" t="s">
        <v>849</v>
      </c>
      <c r="DG104" s="310"/>
      <c r="DH104" s="320">
        <v>3.2255965381064913</v>
      </c>
      <c r="DI104" s="320">
        <v>0.54966666666666664</v>
      </c>
      <c r="DJ104" s="320">
        <v>0.73133333333333328</v>
      </c>
    </row>
    <row r="105" spans="1:114" ht="15.75" customHeight="1">
      <c r="A105" s="76">
        <v>105</v>
      </c>
      <c r="B105" s="159" t="s">
        <v>850</v>
      </c>
      <c r="C105" s="46">
        <v>14011852</v>
      </c>
      <c r="D105" s="46">
        <v>2</v>
      </c>
      <c r="E105" s="149">
        <v>33707</v>
      </c>
      <c r="F105" s="44">
        <f t="shared" si="11"/>
        <v>28</v>
      </c>
      <c r="G105" s="78">
        <v>2</v>
      </c>
      <c r="H105" s="46">
        <v>36</v>
      </c>
      <c r="I105" s="79">
        <v>96</v>
      </c>
      <c r="J105" s="80">
        <v>0</v>
      </c>
      <c r="K105" s="80">
        <v>0</v>
      </c>
      <c r="L105" s="80">
        <v>0</v>
      </c>
      <c r="M105" s="80">
        <v>0</v>
      </c>
      <c r="N105" s="80">
        <v>0</v>
      </c>
      <c r="O105" s="80">
        <v>0</v>
      </c>
      <c r="P105" s="80">
        <v>0</v>
      </c>
      <c r="Q105" s="80">
        <v>0</v>
      </c>
      <c r="R105" s="80">
        <v>0</v>
      </c>
      <c r="S105" s="80">
        <v>0</v>
      </c>
      <c r="T105" s="80">
        <v>0</v>
      </c>
      <c r="U105" s="80">
        <v>0</v>
      </c>
      <c r="V105" s="80">
        <v>0</v>
      </c>
      <c r="W105" s="80">
        <v>0</v>
      </c>
      <c r="X105" s="80">
        <v>0</v>
      </c>
      <c r="Y105" s="80">
        <v>0</v>
      </c>
      <c r="Z105" s="80">
        <v>0</v>
      </c>
      <c r="AA105" s="80">
        <v>0</v>
      </c>
      <c r="AB105" s="80">
        <v>0</v>
      </c>
      <c r="AC105" s="81"/>
      <c r="AD105" s="82"/>
      <c r="AE105" s="83" t="e">
        <f t="shared" si="7"/>
        <v>#DIV/0!</v>
      </c>
      <c r="AF105" s="150">
        <v>44056</v>
      </c>
      <c r="AG105" s="58">
        <v>0</v>
      </c>
      <c r="AH105" s="58">
        <v>0</v>
      </c>
      <c r="AI105" s="58">
        <v>0</v>
      </c>
      <c r="AJ105" s="84">
        <v>0</v>
      </c>
      <c r="AK105" s="84">
        <v>0</v>
      </c>
      <c r="AL105" s="60">
        <v>44057</v>
      </c>
      <c r="AM105" s="58">
        <f t="shared" si="2"/>
        <v>1</v>
      </c>
      <c r="AN105" s="123">
        <v>1</v>
      </c>
      <c r="AO105" s="61"/>
      <c r="AP105" s="62" t="s">
        <v>851</v>
      </c>
      <c r="AQ105" s="63">
        <v>1</v>
      </c>
      <c r="AR105" s="64">
        <v>1</v>
      </c>
      <c r="AS105" s="63">
        <v>0</v>
      </c>
      <c r="AT105" s="63">
        <v>1</v>
      </c>
      <c r="AU105" s="63">
        <v>1</v>
      </c>
      <c r="AV105" s="63">
        <v>1</v>
      </c>
      <c r="AW105" s="63">
        <v>0</v>
      </c>
      <c r="AX105" s="64"/>
      <c r="AY105" s="66">
        <v>44056</v>
      </c>
      <c r="AZ105" s="129">
        <v>0.54</v>
      </c>
      <c r="BA105" s="133">
        <v>7304</v>
      </c>
      <c r="BB105" s="133">
        <v>6</v>
      </c>
      <c r="BC105" s="139">
        <v>3.0000000000000001E-3</v>
      </c>
      <c r="BD105" s="135">
        <v>7.1</v>
      </c>
      <c r="BE105" s="135">
        <v>14.54</v>
      </c>
      <c r="BF105" s="135">
        <v>82.9</v>
      </c>
      <c r="BG105" s="135">
        <v>7.8</v>
      </c>
      <c r="BH105" s="135">
        <v>232</v>
      </c>
      <c r="BI105" s="86"/>
      <c r="BJ105" s="64">
        <v>0</v>
      </c>
      <c r="BK105" s="64">
        <v>0</v>
      </c>
      <c r="BL105" s="64">
        <v>0</v>
      </c>
      <c r="BM105" s="64">
        <v>0</v>
      </c>
      <c r="BN105" s="70">
        <v>0</v>
      </c>
      <c r="BO105" s="64">
        <v>0</v>
      </c>
      <c r="BP105" s="71" t="s">
        <v>131</v>
      </c>
      <c r="BR105" s="331">
        <v>3.8701000000000003</v>
      </c>
      <c r="BS105" s="320">
        <v>4.0090000000000003</v>
      </c>
      <c r="BT105" s="320">
        <v>0.13890000000000002</v>
      </c>
      <c r="BU105" s="320">
        <v>3.5890545463941508</v>
      </c>
      <c r="BV105" s="320">
        <v>45</v>
      </c>
      <c r="BW105" s="320">
        <v>79847</v>
      </c>
      <c r="BX105" s="320">
        <v>51247</v>
      </c>
      <c r="BY105" s="320">
        <v>1727.8911564625848</v>
      </c>
      <c r="BZ105" s="320">
        <v>7.0034432189087186E-5</v>
      </c>
      <c r="CA105" s="320">
        <v>10.626999999999999</v>
      </c>
      <c r="CB105" s="320">
        <v>22.019166666666663</v>
      </c>
      <c r="CC105" s="320">
        <v>-11.392166666666665</v>
      </c>
      <c r="CD105" s="320">
        <v>74.906348949726492</v>
      </c>
      <c r="CE105" s="320">
        <v>155.214224207201</v>
      </c>
      <c r="CF105" s="320">
        <v>-80.307875257474478</v>
      </c>
      <c r="CG105" s="320">
        <v>220.0124604570739</v>
      </c>
      <c r="CH105" s="320">
        <v>455.83962682135649</v>
      </c>
      <c r="CI105" s="320">
        <v>-235.82716636428262</v>
      </c>
      <c r="CJ105" s="320">
        <v>0.34095487695473053</v>
      </c>
      <c r="CK105" s="320">
        <v>19282.2</v>
      </c>
      <c r="CL105" s="320">
        <v>8.15</v>
      </c>
      <c r="CM105" s="320">
        <v>8.4</v>
      </c>
      <c r="CN105" s="320">
        <v>8.49</v>
      </c>
      <c r="CO105" s="316">
        <f t="shared" si="8"/>
        <v>8.3466666666666658</v>
      </c>
      <c r="CP105" s="320">
        <v>0.502</v>
      </c>
      <c r="CQ105" s="320">
        <v>0.496</v>
      </c>
      <c r="CR105" s="320">
        <v>0.50900000000000001</v>
      </c>
      <c r="CS105" s="316">
        <f t="shared" si="9"/>
        <v>0.50233333333333341</v>
      </c>
      <c r="CT105" s="320">
        <v>0.61899999999999999</v>
      </c>
      <c r="CU105" s="320">
        <v>0.62</v>
      </c>
      <c r="CV105" s="320">
        <v>0.625</v>
      </c>
      <c r="CW105" s="316">
        <f t="shared" si="10"/>
        <v>0.62133333333333329</v>
      </c>
      <c r="CX105" s="329">
        <v>2.7777777777777779E-3</v>
      </c>
      <c r="CY105" s="318">
        <v>6.2499999999999995E-3</v>
      </c>
      <c r="CZ105" s="318">
        <v>2.7777777777777779E-3</v>
      </c>
      <c r="DA105" s="319" t="s">
        <v>852</v>
      </c>
      <c r="DB105" s="319" t="s">
        <v>853</v>
      </c>
      <c r="DC105" s="319" t="s">
        <v>854</v>
      </c>
      <c r="DD105" s="319" t="s">
        <v>855</v>
      </c>
      <c r="DE105" s="319" t="s">
        <v>856</v>
      </c>
      <c r="DF105" s="319" t="s">
        <v>857</v>
      </c>
      <c r="DG105" s="310"/>
      <c r="DH105" s="320">
        <v>3.5890545463941508</v>
      </c>
      <c r="DI105" s="320">
        <v>0.50233333333333341</v>
      </c>
      <c r="DJ105" s="320">
        <v>0.62133333333333329</v>
      </c>
    </row>
    <row r="106" spans="1:114" ht="15.75" customHeight="1">
      <c r="A106" s="103">
        <v>106</v>
      </c>
      <c r="B106" s="126" t="s">
        <v>858</v>
      </c>
      <c r="C106" s="104">
        <v>91781790</v>
      </c>
      <c r="D106" s="104">
        <v>2</v>
      </c>
      <c r="E106" s="146">
        <v>22767</v>
      </c>
      <c r="F106" s="44">
        <f t="shared" si="11"/>
        <v>58</v>
      </c>
      <c r="G106" s="103">
        <v>1</v>
      </c>
      <c r="H106" s="104">
        <v>36.1</v>
      </c>
      <c r="I106" s="107">
        <v>95</v>
      </c>
      <c r="J106" s="108">
        <v>0</v>
      </c>
      <c r="K106" s="108">
        <v>0</v>
      </c>
      <c r="L106" s="108">
        <v>0</v>
      </c>
      <c r="M106" s="108">
        <v>1</v>
      </c>
      <c r="N106" s="108">
        <v>0</v>
      </c>
      <c r="O106" s="108">
        <v>0</v>
      </c>
      <c r="P106" s="108">
        <v>0</v>
      </c>
      <c r="Q106" s="108">
        <v>0</v>
      </c>
      <c r="R106" s="108">
        <v>0</v>
      </c>
      <c r="S106" s="108">
        <v>0</v>
      </c>
      <c r="T106" s="108">
        <v>0</v>
      </c>
      <c r="U106" s="108">
        <v>0</v>
      </c>
      <c r="V106" s="108">
        <v>0</v>
      </c>
      <c r="W106" s="108">
        <v>0</v>
      </c>
      <c r="X106" s="108">
        <v>1</v>
      </c>
      <c r="Y106" s="108">
        <v>0</v>
      </c>
      <c r="Z106" s="108">
        <v>0</v>
      </c>
      <c r="AA106" s="108">
        <v>0</v>
      </c>
      <c r="AB106" s="108">
        <v>0</v>
      </c>
      <c r="AC106" s="81"/>
      <c r="AD106" s="82"/>
      <c r="AE106" s="83" t="e">
        <f t="shared" si="7"/>
        <v>#DIV/0!</v>
      </c>
      <c r="AF106" s="147">
        <v>44056</v>
      </c>
      <c r="AG106" s="104">
        <v>1</v>
      </c>
      <c r="AH106" s="104">
        <v>0</v>
      </c>
      <c r="AI106" s="104">
        <v>11</v>
      </c>
      <c r="AJ106" s="108">
        <v>0</v>
      </c>
      <c r="AK106" s="108">
        <v>1</v>
      </c>
      <c r="AL106" s="110">
        <v>44130</v>
      </c>
      <c r="AM106" s="104">
        <f t="shared" si="2"/>
        <v>74</v>
      </c>
      <c r="AN106" s="126">
        <v>0</v>
      </c>
      <c r="AO106" s="108"/>
      <c r="AP106" s="116" t="s">
        <v>859</v>
      </c>
      <c r="AQ106" s="94">
        <v>0</v>
      </c>
      <c r="AR106" s="104">
        <v>1</v>
      </c>
      <c r="AS106" s="103">
        <v>0</v>
      </c>
      <c r="AT106" s="103">
        <v>0</v>
      </c>
      <c r="AU106" s="103">
        <v>0</v>
      </c>
      <c r="AV106" s="103">
        <v>1</v>
      </c>
      <c r="AW106" s="103">
        <v>0</v>
      </c>
      <c r="AX106" s="104">
        <v>1</v>
      </c>
      <c r="AY106" s="110">
        <v>44086</v>
      </c>
      <c r="AZ106" s="129">
        <v>5.58</v>
      </c>
      <c r="BA106" s="113">
        <v>2173</v>
      </c>
      <c r="BB106" s="113">
        <v>3.57</v>
      </c>
      <c r="BC106" s="148"/>
      <c r="BD106" s="98">
        <v>9.5</v>
      </c>
      <c r="BE106" s="98">
        <v>3.42</v>
      </c>
      <c r="BF106" s="98">
        <v>90.7</v>
      </c>
      <c r="BG106" s="98">
        <v>6.1</v>
      </c>
      <c r="BH106" s="98">
        <v>68</v>
      </c>
      <c r="BI106" s="107"/>
      <c r="BJ106" s="104">
        <v>0</v>
      </c>
      <c r="BK106" s="104">
        <v>0</v>
      </c>
      <c r="BL106" s="104">
        <v>0</v>
      </c>
      <c r="BM106" s="104">
        <v>0</v>
      </c>
      <c r="BN106" s="107">
        <v>0</v>
      </c>
      <c r="BO106" s="104">
        <v>0</v>
      </c>
      <c r="BP106" s="112"/>
      <c r="BR106" s="330">
        <v>4.395999999999999</v>
      </c>
      <c r="BS106" s="327">
        <v>4.806</v>
      </c>
      <c r="BT106" s="327">
        <v>0.41000000000000103</v>
      </c>
      <c r="BU106" s="327">
        <v>9.326660600545976</v>
      </c>
      <c r="BV106" s="327">
        <v>26</v>
      </c>
      <c r="BW106" s="327">
        <v>34955</v>
      </c>
      <c r="BX106" s="327">
        <v>4871</v>
      </c>
      <c r="BY106" s="327">
        <v>451.65217391304338</v>
      </c>
      <c r="BZ106" s="327">
        <v>1.9147322111570471E-3</v>
      </c>
      <c r="CA106" s="327">
        <v>-8.2331666666666674</v>
      </c>
      <c r="CB106" s="327">
        <v>14.148833333333329</v>
      </c>
      <c r="CC106" s="327">
        <v>-22.381999999999998</v>
      </c>
      <c r="CD106" s="327">
        <v>-74.795544899845027</v>
      </c>
      <c r="CE106" s="327">
        <v>129.23466278299105</v>
      </c>
      <c r="CF106" s="327">
        <v>-204.03020768283596</v>
      </c>
      <c r="CG106" s="327">
        <v>-150.23893374451504</v>
      </c>
      <c r="CH106" s="327">
        <v>257.46128574344755</v>
      </c>
      <c r="CI106" s="327">
        <v>-407.70021948796244</v>
      </c>
      <c r="CJ106" s="327">
        <v>0.61293417655930538</v>
      </c>
      <c r="CK106" s="320">
        <v>3961.8</v>
      </c>
      <c r="CL106" s="327">
        <v>8.2899999999999991</v>
      </c>
      <c r="CM106" s="327">
        <v>8</v>
      </c>
      <c r="CN106" s="327">
        <v>8.3699999999999992</v>
      </c>
      <c r="CO106" s="316">
        <f t="shared" si="8"/>
        <v>8.2199999999999989</v>
      </c>
      <c r="CP106" s="327">
        <v>0.64400000000000002</v>
      </c>
      <c r="CQ106" s="327">
        <v>0.65700000000000003</v>
      </c>
      <c r="CR106" s="327">
        <v>0.61099999999999999</v>
      </c>
      <c r="CS106" s="316">
        <f t="shared" si="9"/>
        <v>0.63733333333333342</v>
      </c>
      <c r="CT106" s="327">
        <v>0.74</v>
      </c>
      <c r="CU106" s="327">
        <v>0.78700000000000003</v>
      </c>
      <c r="CV106" s="327">
        <v>0.78900000000000003</v>
      </c>
      <c r="CW106" s="316">
        <f t="shared" si="10"/>
        <v>0.77200000000000013</v>
      </c>
      <c r="CX106" s="328">
        <v>1.3888888888888889E-3</v>
      </c>
      <c r="CY106" s="318">
        <v>4.8611111111111112E-3</v>
      </c>
      <c r="CZ106" s="318">
        <v>5.5555555555555558E-3</v>
      </c>
      <c r="DA106" s="319" t="s">
        <v>860</v>
      </c>
      <c r="DB106" s="319" t="s">
        <v>861</v>
      </c>
      <c r="DC106" s="319" t="s">
        <v>862</v>
      </c>
      <c r="DD106" s="319" t="s">
        <v>863</v>
      </c>
      <c r="DE106" s="319" t="s">
        <v>864</v>
      </c>
      <c r="DF106" s="319" t="s">
        <v>865</v>
      </c>
      <c r="DG106" s="326"/>
      <c r="DH106" s="327">
        <v>9.326660600545976</v>
      </c>
      <c r="DI106" s="320">
        <v>0.63733333333333342</v>
      </c>
      <c r="DJ106" s="320">
        <v>0.77200000000000013</v>
      </c>
    </row>
    <row r="107" spans="1:114" ht="15.75" customHeight="1">
      <c r="A107" s="103">
        <v>107</v>
      </c>
      <c r="B107" s="126" t="s">
        <v>866</v>
      </c>
      <c r="C107" s="104">
        <v>91781936</v>
      </c>
      <c r="D107" s="104">
        <v>2</v>
      </c>
      <c r="E107" s="146">
        <v>22931</v>
      </c>
      <c r="F107" s="44">
        <f t="shared" si="11"/>
        <v>57</v>
      </c>
      <c r="G107" s="103">
        <v>1</v>
      </c>
      <c r="H107" s="104">
        <v>36</v>
      </c>
      <c r="I107" s="107">
        <v>94</v>
      </c>
      <c r="J107" s="108">
        <v>0</v>
      </c>
      <c r="K107" s="108">
        <v>1</v>
      </c>
      <c r="L107" s="108">
        <v>0</v>
      </c>
      <c r="M107" s="108">
        <v>0</v>
      </c>
      <c r="N107" s="108">
        <v>0</v>
      </c>
      <c r="O107" s="108">
        <v>0</v>
      </c>
      <c r="P107" s="108">
        <v>0</v>
      </c>
      <c r="Q107" s="108">
        <v>0</v>
      </c>
      <c r="R107" s="108">
        <v>0</v>
      </c>
      <c r="S107" s="108">
        <v>0</v>
      </c>
      <c r="T107" s="108">
        <v>0</v>
      </c>
      <c r="U107" s="108">
        <v>0</v>
      </c>
      <c r="V107" s="108">
        <v>0</v>
      </c>
      <c r="W107" s="108">
        <v>0</v>
      </c>
      <c r="X107" s="108">
        <v>1</v>
      </c>
      <c r="Y107" s="108">
        <v>0</v>
      </c>
      <c r="Z107" s="108">
        <v>0</v>
      </c>
      <c r="AA107" s="108">
        <v>0</v>
      </c>
      <c r="AB107" s="108">
        <v>0</v>
      </c>
      <c r="AC107" s="81"/>
      <c r="AD107" s="82"/>
      <c r="AE107" s="83" t="e">
        <f t="shared" si="7"/>
        <v>#DIV/0!</v>
      </c>
      <c r="AF107" s="147">
        <v>44057</v>
      </c>
      <c r="AG107" s="104">
        <v>0</v>
      </c>
      <c r="AH107" s="104">
        <v>0</v>
      </c>
      <c r="AI107" s="104">
        <v>0</v>
      </c>
      <c r="AJ107" s="108">
        <v>0</v>
      </c>
      <c r="AK107" s="108">
        <v>0</v>
      </c>
      <c r="AL107" s="110">
        <v>44067</v>
      </c>
      <c r="AM107" s="104">
        <f t="shared" si="2"/>
        <v>10</v>
      </c>
      <c r="AN107" s="126">
        <v>0</v>
      </c>
      <c r="AO107" s="108"/>
      <c r="AP107" s="116" t="s">
        <v>867</v>
      </c>
      <c r="AQ107" s="94">
        <v>0</v>
      </c>
      <c r="AR107" s="104">
        <v>1</v>
      </c>
      <c r="AS107" s="103">
        <v>1</v>
      </c>
      <c r="AT107" s="103">
        <v>0</v>
      </c>
      <c r="AU107" s="103">
        <v>0</v>
      </c>
      <c r="AV107" s="103">
        <v>1</v>
      </c>
      <c r="AW107" s="103">
        <v>0</v>
      </c>
      <c r="AX107" s="104"/>
      <c r="AY107" s="110">
        <v>44057</v>
      </c>
      <c r="AZ107" s="113">
        <v>0.59</v>
      </c>
      <c r="BA107" s="113">
        <v>708</v>
      </c>
      <c r="BB107" s="113">
        <v>3.3</v>
      </c>
      <c r="BC107" s="148">
        <v>0.02</v>
      </c>
      <c r="BD107" s="108">
        <v>10.6</v>
      </c>
      <c r="BE107" s="108">
        <v>4.43</v>
      </c>
      <c r="BF107" s="108">
        <v>70.2</v>
      </c>
      <c r="BG107" s="108">
        <v>17.399999999999999</v>
      </c>
      <c r="BH107" s="108">
        <v>265</v>
      </c>
      <c r="BI107" s="107"/>
      <c r="BJ107" s="104">
        <v>0</v>
      </c>
      <c r="BK107" s="104">
        <v>0</v>
      </c>
      <c r="BL107" s="104">
        <v>0</v>
      </c>
      <c r="BM107" s="104">
        <v>0</v>
      </c>
      <c r="BN107" s="107">
        <v>0</v>
      </c>
      <c r="BO107" s="104">
        <v>0</v>
      </c>
      <c r="BP107" s="112"/>
      <c r="BR107" s="330"/>
      <c r="BS107" s="327"/>
      <c r="BT107" s="327"/>
      <c r="BU107" s="327"/>
      <c r="BV107" s="327"/>
      <c r="BW107" s="327"/>
      <c r="BX107" s="327"/>
      <c r="BY107" s="327"/>
      <c r="BZ107" s="327"/>
      <c r="CA107" s="327"/>
      <c r="CB107" s="327"/>
      <c r="CC107" s="327"/>
      <c r="CD107" s="327"/>
      <c r="CE107" s="327"/>
      <c r="CF107" s="327"/>
      <c r="CG107" s="327"/>
      <c r="CH107" s="327"/>
      <c r="CI107" s="327"/>
      <c r="CJ107" s="327"/>
      <c r="CK107" s="320"/>
      <c r="CL107" s="327">
        <v>6.26</v>
      </c>
      <c r="CM107" s="327">
        <v>6.45</v>
      </c>
      <c r="CN107" s="327">
        <v>6.31</v>
      </c>
      <c r="CO107" s="316">
        <f t="shared" si="8"/>
        <v>6.34</v>
      </c>
      <c r="CP107" s="327">
        <v>0.85299999999999998</v>
      </c>
      <c r="CQ107" s="327">
        <v>0.89300000000000002</v>
      </c>
      <c r="CR107" s="327">
        <v>0.85899999999999999</v>
      </c>
      <c r="CS107" s="316">
        <f t="shared" si="9"/>
        <v>0.86833333333333329</v>
      </c>
      <c r="CT107" s="327">
        <v>1.022</v>
      </c>
      <c r="CU107" s="327">
        <v>1.073</v>
      </c>
      <c r="CV107" s="327">
        <v>1.0149999999999999</v>
      </c>
      <c r="CW107" s="316">
        <f t="shared" si="10"/>
        <v>1.0366666666666664</v>
      </c>
      <c r="CX107" s="328">
        <v>1.3888888888888889E-3</v>
      </c>
      <c r="CY107" s="318">
        <v>9.0277777777777787E-3</v>
      </c>
      <c r="CZ107" s="318">
        <v>6.9444444444444441E-3</v>
      </c>
      <c r="DA107" s="319" t="s">
        <v>868</v>
      </c>
      <c r="DB107" s="319" t="s">
        <v>869</v>
      </c>
      <c r="DC107" s="319" t="s">
        <v>870</v>
      </c>
      <c r="DD107" s="319" t="s">
        <v>871</v>
      </c>
      <c r="DE107" s="319" t="s">
        <v>872</v>
      </c>
      <c r="DF107" s="319" t="s">
        <v>873</v>
      </c>
      <c r="DG107" s="326"/>
      <c r="DH107" s="327"/>
      <c r="DI107" s="320">
        <v>0.86833333333333329</v>
      </c>
      <c r="DJ107" s="320">
        <v>1.0366666666666664</v>
      </c>
    </row>
    <row r="108" spans="1:114" ht="15.75" customHeight="1">
      <c r="A108" s="162">
        <v>108</v>
      </c>
      <c r="B108" s="159" t="s">
        <v>874</v>
      </c>
      <c r="C108" s="46" t="s">
        <v>875</v>
      </c>
      <c r="D108" s="46">
        <v>2</v>
      </c>
      <c r="E108" s="149">
        <v>23668</v>
      </c>
      <c r="F108" s="44">
        <f t="shared" si="11"/>
        <v>55</v>
      </c>
      <c r="G108" s="78">
        <v>1</v>
      </c>
      <c r="H108" s="46">
        <v>35.700000000000003</v>
      </c>
      <c r="I108" s="79">
        <v>96</v>
      </c>
      <c r="J108" s="80">
        <v>0</v>
      </c>
      <c r="K108" s="80">
        <v>0</v>
      </c>
      <c r="L108" s="80">
        <v>0</v>
      </c>
      <c r="M108" s="80">
        <v>0</v>
      </c>
      <c r="N108" s="80">
        <v>1</v>
      </c>
      <c r="O108" s="80">
        <v>0</v>
      </c>
      <c r="P108" s="80">
        <v>0</v>
      </c>
      <c r="Q108" s="80">
        <v>0</v>
      </c>
      <c r="R108" s="80">
        <v>0</v>
      </c>
      <c r="S108" s="80">
        <v>0</v>
      </c>
      <c r="T108" s="80">
        <v>0</v>
      </c>
      <c r="U108" s="80">
        <v>0</v>
      </c>
      <c r="V108" s="80">
        <v>0</v>
      </c>
      <c r="W108" s="80">
        <v>0</v>
      </c>
      <c r="X108" s="80">
        <v>1</v>
      </c>
      <c r="Y108" s="80">
        <v>0</v>
      </c>
      <c r="Z108" s="80">
        <v>1</v>
      </c>
      <c r="AA108" s="80">
        <v>0</v>
      </c>
      <c r="AB108" s="80">
        <v>0</v>
      </c>
      <c r="AC108" s="81"/>
      <c r="AD108" s="82"/>
      <c r="AE108" s="83" t="e">
        <f t="shared" si="7"/>
        <v>#DIV/0!</v>
      </c>
      <c r="AF108" s="150">
        <v>44058</v>
      </c>
      <c r="AG108" s="58">
        <v>0</v>
      </c>
      <c r="AH108" s="58">
        <v>0</v>
      </c>
      <c r="AI108" s="58">
        <v>0</v>
      </c>
      <c r="AJ108" s="84">
        <v>0</v>
      </c>
      <c r="AK108" s="84">
        <v>0</v>
      </c>
      <c r="AL108" s="60">
        <v>44068</v>
      </c>
      <c r="AM108" s="58">
        <f t="shared" si="2"/>
        <v>10</v>
      </c>
      <c r="AN108" s="123">
        <v>1</v>
      </c>
      <c r="AO108" s="61"/>
      <c r="AP108" s="62" t="s">
        <v>561</v>
      </c>
      <c r="AQ108" s="63">
        <v>1</v>
      </c>
      <c r="AR108" s="64">
        <v>1</v>
      </c>
      <c r="AS108" s="63">
        <v>1</v>
      </c>
      <c r="AT108" s="63">
        <v>0</v>
      </c>
      <c r="AU108" s="63">
        <v>1</v>
      </c>
      <c r="AV108" s="63">
        <v>1</v>
      </c>
      <c r="AW108" s="63">
        <v>0</v>
      </c>
      <c r="AX108" s="64"/>
      <c r="AY108" s="66">
        <v>44057</v>
      </c>
      <c r="AZ108" s="133">
        <v>0.67</v>
      </c>
      <c r="BA108" s="133">
        <v>401</v>
      </c>
      <c r="BB108" s="133">
        <v>53.3</v>
      </c>
      <c r="BC108" s="139">
        <v>6.0000000000000001E-3</v>
      </c>
      <c r="BD108" s="98">
        <v>14</v>
      </c>
      <c r="BE108" s="98">
        <v>11.71</v>
      </c>
      <c r="BF108" s="98">
        <v>83.7</v>
      </c>
      <c r="BG108" s="98">
        <v>12.5</v>
      </c>
      <c r="BH108" s="98">
        <v>55</v>
      </c>
      <c r="BI108" s="86"/>
      <c r="BJ108" s="64">
        <v>0</v>
      </c>
      <c r="BK108" s="64">
        <v>0</v>
      </c>
      <c r="BL108" s="64">
        <v>0</v>
      </c>
      <c r="BM108" s="64">
        <v>0</v>
      </c>
      <c r="BN108" s="70">
        <v>0</v>
      </c>
      <c r="BO108" s="64">
        <v>1</v>
      </c>
      <c r="BP108" s="71" t="s">
        <v>131</v>
      </c>
      <c r="BR108" s="331">
        <v>3.6784655172413796</v>
      </c>
      <c r="BS108" s="320">
        <v>3.802</v>
      </c>
      <c r="BT108" s="320">
        <v>0.12353448275862045</v>
      </c>
      <c r="BU108" s="320">
        <v>3.358315639486098</v>
      </c>
      <c r="BV108" s="320">
        <v>30</v>
      </c>
      <c r="BW108" s="320">
        <v>22082</v>
      </c>
      <c r="BX108" s="320">
        <v>13003</v>
      </c>
      <c r="BY108" s="320">
        <v>635.6194690265487</v>
      </c>
      <c r="BZ108" s="320">
        <v>2.5827237095178788E-4</v>
      </c>
      <c r="CA108" s="320">
        <v>-2.7805084745762714</v>
      </c>
      <c r="CB108" s="320">
        <v>25.969209039548016</v>
      </c>
      <c r="CC108" s="320">
        <v>-28.749717514124285</v>
      </c>
      <c r="CD108" s="320">
        <v>-17.684797874671304</v>
      </c>
      <c r="CE108" s="320">
        <v>165.49156528401531</v>
      </c>
      <c r="CF108" s="320">
        <v>-183.17636315868666</v>
      </c>
      <c r="CG108" s="320">
        <v>-60.534801977491114</v>
      </c>
      <c r="CH108" s="320">
        <v>564.83419854089266</v>
      </c>
      <c r="CI108" s="320">
        <v>-625.36900051838359</v>
      </c>
      <c r="CJ108" s="320">
        <v>0.52543044835761521</v>
      </c>
      <c r="CK108" s="320">
        <v>8960.7999999999993</v>
      </c>
      <c r="CL108" s="320">
        <v>6.04</v>
      </c>
      <c r="CM108" s="320">
        <v>6.04</v>
      </c>
      <c r="CN108" s="320">
        <v>6.23</v>
      </c>
      <c r="CO108" s="316">
        <f t="shared" si="8"/>
        <v>6.1033333333333344</v>
      </c>
      <c r="CP108" s="320">
        <v>0.63</v>
      </c>
      <c r="CQ108" s="320">
        <v>0.63300000000000001</v>
      </c>
      <c r="CR108" s="320">
        <v>0.66800000000000004</v>
      </c>
      <c r="CS108" s="316">
        <f t="shared" si="9"/>
        <v>0.64366666666666672</v>
      </c>
      <c r="CT108" s="320">
        <v>0.74199999999999999</v>
      </c>
      <c r="CU108" s="320">
        <v>0.745</v>
      </c>
      <c r="CV108" s="320">
        <v>0.79300000000000004</v>
      </c>
      <c r="CW108" s="316">
        <f t="shared" si="10"/>
        <v>0.76000000000000012</v>
      </c>
      <c r="CX108" s="329">
        <v>1.3888888888888889E-3</v>
      </c>
      <c r="CY108" s="318">
        <v>6.9444444444444447E-4</v>
      </c>
      <c r="CZ108" s="318">
        <v>9.0277777777777787E-3</v>
      </c>
      <c r="DA108" s="319" t="s">
        <v>876</v>
      </c>
      <c r="DB108" s="319" t="s">
        <v>877</v>
      </c>
      <c r="DC108" s="319" t="s">
        <v>878</v>
      </c>
      <c r="DD108" s="319" t="s">
        <v>879</v>
      </c>
      <c r="DE108" s="319" t="s">
        <v>880</v>
      </c>
      <c r="DF108" s="319" t="s">
        <v>881</v>
      </c>
      <c r="DG108" s="310"/>
      <c r="DH108" s="320">
        <v>3.358315639486098</v>
      </c>
      <c r="DI108" s="320">
        <v>0.64366666666666672</v>
      </c>
      <c r="DJ108" s="320">
        <v>0.76000000000000012</v>
      </c>
    </row>
    <row r="109" spans="1:114" ht="15.75" customHeight="1">
      <c r="A109" s="76">
        <v>109</v>
      </c>
      <c r="B109" s="159" t="s">
        <v>882</v>
      </c>
      <c r="C109" s="46">
        <v>13770406</v>
      </c>
      <c r="D109" s="46">
        <v>1</v>
      </c>
      <c r="E109" s="149">
        <v>19765</v>
      </c>
      <c r="F109" s="44">
        <f t="shared" si="11"/>
        <v>66</v>
      </c>
      <c r="G109" s="78">
        <v>1</v>
      </c>
      <c r="H109" s="46">
        <v>36.6</v>
      </c>
      <c r="I109" s="79">
        <v>93</v>
      </c>
      <c r="J109" s="80">
        <v>0</v>
      </c>
      <c r="K109" s="80">
        <v>1</v>
      </c>
      <c r="L109" s="80">
        <v>0</v>
      </c>
      <c r="M109" s="80">
        <v>0</v>
      </c>
      <c r="N109" s="80">
        <v>0</v>
      </c>
      <c r="O109" s="80">
        <v>0</v>
      </c>
      <c r="P109" s="80">
        <v>0</v>
      </c>
      <c r="Q109" s="80">
        <v>0</v>
      </c>
      <c r="R109" s="80">
        <v>0</v>
      </c>
      <c r="S109" s="80">
        <v>0</v>
      </c>
      <c r="T109" s="80">
        <v>0</v>
      </c>
      <c r="U109" s="80">
        <v>0</v>
      </c>
      <c r="V109" s="80">
        <v>0</v>
      </c>
      <c r="W109" s="80">
        <v>0</v>
      </c>
      <c r="X109" s="80">
        <v>1</v>
      </c>
      <c r="Y109" s="98">
        <v>1</v>
      </c>
      <c r="Z109" s="80">
        <v>1</v>
      </c>
      <c r="AA109" s="80">
        <v>0</v>
      </c>
      <c r="AB109" s="80">
        <v>0</v>
      </c>
      <c r="AC109" s="81"/>
      <c r="AD109" s="82"/>
      <c r="AE109" s="83" t="e">
        <f t="shared" si="7"/>
        <v>#DIV/0!</v>
      </c>
      <c r="AF109" s="150">
        <v>44057</v>
      </c>
      <c r="AG109" s="58">
        <v>0</v>
      </c>
      <c r="AH109" s="58">
        <v>0</v>
      </c>
      <c r="AI109" s="58">
        <v>0</v>
      </c>
      <c r="AJ109" s="84">
        <v>0</v>
      </c>
      <c r="AK109" s="84">
        <v>0</v>
      </c>
      <c r="AL109" s="60">
        <v>44063</v>
      </c>
      <c r="AM109" s="58">
        <f t="shared" si="2"/>
        <v>6</v>
      </c>
      <c r="AN109" s="123">
        <v>1</v>
      </c>
      <c r="AO109" s="61"/>
      <c r="AP109" s="62"/>
      <c r="AQ109" s="63">
        <v>1</v>
      </c>
      <c r="AR109" s="64">
        <v>1</v>
      </c>
      <c r="AS109" s="63">
        <v>1</v>
      </c>
      <c r="AT109" s="63">
        <v>1</v>
      </c>
      <c r="AU109" s="63">
        <v>1</v>
      </c>
      <c r="AV109" s="63">
        <v>1</v>
      </c>
      <c r="AW109" s="63">
        <v>0</v>
      </c>
      <c r="AX109" s="64"/>
      <c r="AY109" s="66">
        <v>44056</v>
      </c>
      <c r="AZ109" s="133">
        <v>1.35</v>
      </c>
      <c r="BA109" s="133">
        <v>435</v>
      </c>
      <c r="BB109" s="133">
        <v>159.4</v>
      </c>
      <c r="BC109" s="139">
        <v>2.3E-2</v>
      </c>
      <c r="BD109" s="135">
        <v>14.6</v>
      </c>
      <c r="BE109" s="135">
        <v>6.65</v>
      </c>
      <c r="BF109" s="135">
        <v>83.6</v>
      </c>
      <c r="BG109" s="135">
        <v>13.5</v>
      </c>
      <c r="BH109" s="135">
        <v>220</v>
      </c>
      <c r="BI109" s="86"/>
      <c r="BJ109" s="64">
        <v>0</v>
      </c>
      <c r="BK109" s="64">
        <v>0</v>
      </c>
      <c r="BL109" s="64">
        <v>0</v>
      </c>
      <c r="BM109" s="64">
        <v>0</v>
      </c>
      <c r="BN109" s="70">
        <v>0</v>
      </c>
      <c r="BO109" s="64">
        <v>1</v>
      </c>
      <c r="BP109" s="71" t="s">
        <v>131</v>
      </c>
      <c r="BR109" s="331">
        <v>5.0164666666666653</v>
      </c>
      <c r="BS109" s="320">
        <v>5.1379999999999999</v>
      </c>
      <c r="BT109" s="320">
        <v>0.1215333333333346</v>
      </c>
      <c r="BU109" s="320">
        <v>2.4226879476922929</v>
      </c>
      <c r="BV109" s="320">
        <v>102</v>
      </c>
      <c r="BW109" s="320">
        <v>60830</v>
      </c>
      <c r="BX109" s="320">
        <v>41409</v>
      </c>
      <c r="BY109" s="320">
        <v>783.72329603255343</v>
      </c>
      <c r="BZ109" s="320">
        <v>5.850631378908674E-5</v>
      </c>
      <c r="CA109" s="320">
        <v>13.997499999999999</v>
      </c>
      <c r="CB109" s="320">
        <v>24.455333333333332</v>
      </c>
      <c r="CC109" s="320">
        <v>-10.457833333333333</v>
      </c>
      <c r="CD109" s="320">
        <v>165.88345159881996</v>
      </c>
      <c r="CE109" s="320">
        <v>289.92154248745254</v>
      </c>
      <c r="CF109" s="320">
        <v>-124.0380908886325</v>
      </c>
      <c r="CG109" s="320">
        <v>223.28870158168141</v>
      </c>
      <c r="CH109" s="320">
        <v>390.0438912619598</v>
      </c>
      <c r="CI109" s="320">
        <v>-166.75518968027825</v>
      </c>
      <c r="CJ109" s="320">
        <v>0.29948898155163678</v>
      </c>
      <c r="CK109" s="320">
        <v>8680.1</v>
      </c>
      <c r="CL109" s="320">
        <v>7.65</v>
      </c>
      <c r="CM109" s="320">
        <v>7.76</v>
      </c>
      <c r="CN109" s="320">
        <v>7.81</v>
      </c>
      <c r="CO109" s="316">
        <f t="shared" si="8"/>
        <v>7.7399999999999993</v>
      </c>
      <c r="CP109" s="320">
        <v>0.94899999999999995</v>
      </c>
      <c r="CQ109" s="320">
        <v>0.94699999999999995</v>
      </c>
      <c r="CR109" s="320">
        <v>0.98799999999999999</v>
      </c>
      <c r="CS109" s="316">
        <f t="shared" si="9"/>
        <v>0.96133333333333326</v>
      </c>
      <c r="CT109" s="320">
        <v>1.083</v>
      </c>
      <c r="CU109" s="320">
        <v>1.0820000000000001</v>
      </c>
      <c r="CV109" s="320">
        <v>1.081</v>
      </c>
      <c r="CW109" s="316">
        <f t="shared" si="10"/>
        <v>1.0820000000000001</v>
      </c>
      <c r="CX109" s="329">
        <v>2.0833333333333333E-3</v>
      </c>
      <c r="CY109" s="318">
        <v>1.3888888888888889E-3</v>
      </c>
      <c r="CZ109" s="318">
        <v>3.472222222222222E-3</v>
      </c>
      <c r="DA109" s="319" t="s">
        <v>883</v>
      </c>
      <c r="DB109" s="319" t="s">
        <v>884</v>
      </c>
      <c r="DC109" s="319" t="s">
        <v>885</v>
      </c>
      <c r="DD109" s="319" t="s">
        <v>886</v>
      </c>
      <c r="DE109" s="319" t="s">
        <v>887</v>
      </c>
      <c r="DF109" s="319" t="s">
        <v>888</v>
      </c>
      <c r="DG109" s="310"/>
      <c r="DH109" s="320">
        <v>2.4226879476922929</v>
      </c>
      <c r="DI109" s="320">
        <v>0.96133333333333326</v>
      </c>
      <c r="DJ109" s="320">
        <v>1.0820000000000001</v>
      </c>
    </row>
    <row r="110" spans="1:114" ht="15.75" customHeight="1">
      <c r="A110" s="94">
        <v>110</v>
      </c>
      <c r="B110" s="153" t="s">
        <v>889</v>
      </c>
      <c r="C110" s="51">
        <v>2357132</v>
      </c>
      <c r="D110" s="51">
        <v>1</v>
      </c>
      <c r="E110" s="151">
        <v>21018</v>
      </c>
      <c r="F110" s="44">
        <f t="shared" si="11"/>
        <v>63</v>
      </c>
      <c r="G110" s="94">
        <v>2</v>
      </c>
      <c r="H110" s="51">
        <v>36.6</v>
      </c>
      <c r="I110" s="97">
        <v>95</v>
      </c>
      <c r="J110" s="98">
        <v>0</v>
      </c>
      <c r="K110" s="98">
        <v>1</v>
      </c>
      <c r="L110" s="98">
        <v>0</v>
      </c>
      <c r="M110" s="98">
        <v>0</v>
      </c>
      <c r="N110" s="98">
        <v>0</v>
      </c>
      <c r="O110" s="98">
        <v>0</v>
      </c>
      <c r="P110" s="98">
        <v>0</v>
      </c>
      <c r="Q110" s="98">
        <v>0</v>
      </c>
      <c r="R110" s="98">
        <v>0</v>
      </c>
      <c r="S110" s="98">
        <v>0</v>
      </c>
      <c r="T110" s="98">
        <v>1</v>
      </c>
      <c r="U110" s="98">
        <v>1</v>
      </c>
      <c r="V110" s="98">
        <v>0</v>
      </c>
      <c r="W110" s="98">
        <v>0</v>
      </c>
      <c r="X110" s="98">
        <v>1</v>
      </c>
      <c r="Y110" s="98">
        <v>0</v>
      </c>
      <c r="Z110" s="98">
        <v>1</v>
      </c>
      <c r="AA110" s="98">
        <v>0</v>
      </c>
      <c r="AB110" s="98">
        <v>0</v>
      </c>
      <c r="AC110" s="81">
        <v>85</v>
      </c>
      <c r="AD110" s="82">
        <v>1.73</v>
      </c>
      <c r="AE110" s="83">
        <f t="shared" si="7"/>
        <v>28.400547963513649</v>
      </c>
      <c r="AF110" s="152">
        <v>44059</v>
      </c>
      <c r="AG110" s="51">
        <v>1</v>
      </c>
      <c r="AH110" s="51">
        <v>1</v>
      </c>
      <c r="AI110" s="51">
        <v>8</v>
      </c>
      <c r="AJ110" s="98">
        <v>1</v>
      </c>
      <c r="AK110" s="98">
        <v>1</v>
      </c>
      <c r="AL110" s="66">
        <v>44067</v>
      </c>
      <c r="AM110" s="51">
        <f t="shared" si="2"/>
        <v>8</v>
      </c>
      <c r="AN110" s="153">
        <v>1</v>
      </c>
      <c r="AO110" s="98"/>
      <c r="AP110" s="100" t="s">
        <v>890</v>
      </c>
      <c r="AQ110" s="63">
        <v>1</v>
      </c>
      <c r="AR110" s="51">
        <v>1</v>
      </c>
      <c r="AS110" s="94">
        <v>0</v>
      </c>
      <c r="AT110" s="94">
        <v>0</v>
      </c>
      <c r="AU110" s="94">
        <v>1</v>
      </c>
      <c r="AV110" s="94">
        <v>1</v>
      </c>
      <c r="AW110" s="94">
        <v>0</v>
      </c>
      <c r="AX110" s="51"/>
      <c r="AY110" s="66">
        <v>44059</v>
      </c>
      <c r="AZ110" s="129">
        <v>1.7</v>
      </c>
      <c r="BA110" s="129">
        <v>876</v>
      </c>
      <c r="BB110" s="129">
        <v>89.3</v>
      </c>
      <c r="BC110" s="128">
        <v>1.1100000000000001</v>
      </c>
      <c r="BD110" s="98">
        <v>13.1</v>
      </c>
      <c r="BE110" s="98">
        <v>17.170000000000002</v>
      </c>
      <c r="BF110" s="98">
        <v>81.599999999999994</v>
      </c>
      <c r="BG110" s="98">
        <v>9.8000000000000007</v>
      </c>
      <c r="BH110" s="98">
        <v>327</v>
      </c>
      <c r="BI110" s="97"/>
      <c r="BJ110" s="51">
        <v>1</v>
      </c>
      <c r="BK110" s="51">
        <v>0</v>
      </c>
      <c r="BL110" s="51">
        <v>0</v>
      </c>
      <c r="BM110" s="51">
        <v>1</v>
      </c>
      <c r="BN110" s="97">
        <v>0</v>
      </c>
      <c r="BO110" s="51">
        <v>1</v>
      </c>
      <c r="BP110" s="101" t="s">
        <v>131</v>
      </c>
      <c r="BR110" s="331">
        <v>5.2301964285714302</v>
      </c>
      <c r="BS110" s="320">
        <v>5.5990000000000002</v>
      </c>
      <c r="BT110" s="320">
        <v>0.36880357142857001</v>
      </c>
      <c r="BU110" s="320">
        <v>7.0514286884881798</v>
      </c>
      <c r="BV110" s="320">
        <v>45</v>
      </c>
      <c r="BW110" s="320">
        <v>26765</v>
      </c>
      <c r="BX110" s="320">
        <v>7007</v>
      </c>
      <c r="BY110" s="320">
        <v>264.79601255307358</v>
      </c>
      <c r="BZ110" s="320">
        <v>1.0063406148834279E-3</v>
      </c>
      <c r="CA110" s="320">
        <v>-10.608833333333333</v>
      </c>
      <c r="CB110" s="320">
        <v>8.5114999999999998</v>
      </c>
      <c r="CC110" s="320">
        <v>-19.120333333333342</v>
      </c>
      <c r="CD110" s="320">
        <v>-138.59228836559453</v>
      </c>
      <c r="CE110" s="320">
        <v>110.94093326455517</v>
      </c>
      <c r="CF110" s="320">
        <v>-249.5332216301498</v>
      </c>
      <c r="CG110" s="320">
        <v>-162.53690609977431</v>
      </c>
      <c r="CH110" s="320">
        <v>130.64896881147587</v>
      </c>
      <c r="CI110" s="320">
        <v>-293.18587491125032</v>
      </c>
      <c r="CJ110" s="320">
        <v>0.69174556847679392</v>
      </c>
      <c r="CK110" s="320">
        <v>9788</v>
      </c>
      <c r="CL110" s="320">
        <v>8.86</v>
      </c>
      <c r="CM110" s="320">
        <v>8.83</v>
      </c>
      <c r="CN110" s="320">
        <v>8.99</v>
      </c>
      <c r="CO110" s="316">
        <f t="shared" si="8"/>
        <v>8.8933333333333326</v>
      </c>
      <c r="CP110" s="320">
        <v>0.9</v>
      </c>
      <c r="CQ110" s="320">
        <v>0.91500000000000004</v>
      </c>
      <c r="CR110" s="320">
        <v>0.94699999999999995</v>
      </c>
      <c r="CS110" s="316">
        <f t="shared" si="9"/>
        <v>0.92066666666666663</v>
      </c>
      <c r="CT110" s="320">
        <v>1.024</v>
      </c>
      <c r="CU110" s="320">
        <v>1.073</v>
      </c>
      <c r="CV110" s="320">
        <v>1.071</v>
      </c>
      <c r="CW110" s="316">
        <f t="shared" si="10"/>
        <v>1.056</v>
      </c>
      <c r="CX110" s="329">
        <v>1.3888888888888889E-3</v>
      </c>
      <c r="CY110" s="318">
        <v>4.1666666666666666E-3</v>
      </c>
      <c r="CZ110" s="318">
        <v>5.5555555555555558E-3</v>
      </c>
      <c r="DA110" s="319" t="s">
        <v>891</v>
      </c>
      <c r="DB110" s="319" t="s">
        <v>892</v>
      </c>
      <c r="DC110" s="319" t="s">
        <v>893</v>
      </c>
      <c r="DD110" s="319" t="s">
        <v>894</v>
      </c>
      <c r="DE110" s="319" t="s">
        <v>895</v>
      </c>
      <c r="DF110" s="319" t="s">
        <v>896</v>
      </c>
      <c r="DG110" s="310"/>
      <c r="DH110" s="320">
        <v>7.0514286884881798</v>
      </c>
      <c r="DI110" s="320">
        <v>0.92066666666666663</v>
      </c>
      <c r="DJ110" s="320">
        <v>1.056</v>
      </c>
    </row>
    <row r="111" spans="1:114" ht="15.75" customHeight="1">
      <c r="A111" s="76">
        <v>111</v>
      </c>
      <c r="B111" s="159" t="s">
        <v>897</v>
      </c>
      <c r="C111" s="46">
        <v>91782410</v>
      </c>
      <c r="D111" s="46">
        <v>1</v>
      </c>
      <c r="E111" s="149">
        <v>15654</v>
      </c>
      <c r="F111" s="44">
        <f t="shared" si="11"/>
        <v>77</v>
      </c>
      <c r="G111" s="78">
        <v>1</v>
      </c>
      <c r="H111" s="46">
        <v>36.299999999999997</v>
      </c>
      <c r="I111" s="79">
        <v>95</v>
      </c>
      <c r="J111" s="80">
        <v>0</v>
      </c>
      <c r="K111" s="80">
        <v>1</v>
      </c>
      <c r="L111" s="80">
        <v>0</v>
      </c>
      <c r="M111" s="80">
        <v>0</v>
      </c>
      <c r="N111" s="80">
        <v>0</v>
      </c>
      <c r="O111" s="80">
        <v>0</v>
      </c>
      <c r="P111" s="80">
        <v>0</v>
      </c>
      <c r="Q111" s="80">
        <v>0</v>
      </c>
      <c r="R111" s="80">
        <v>0</v>
      </c>
      <c r="S111" s="80">
        <v>0</v>
      </c>
      <c r="T111" s="80">
        <v>0</v>
      </c>
      <c r="U111" s="80">
        <v>0</v>
      </c>
      <c r="V111" s="80">
        <v>0</v>
      </c>
      <c r="W111" s="80">
        <v>0</v>
      </c>
      <c r="X111" s="80">
        <v>1</v>
      </c>
      <c r="Y111" s="80">
        <v>0</v>
      </c>
      <c r="Z111" s="80">
        <v>1</v>
      </c>
      <c r="AA111" s="80">
        <v>0</v>
      </c>
      <c r="AB111" s="80">
        <v>0</v>
      </c>
      <c r="AC111" s="81">
        <v>75</v>
      </c>
      <c r="AD111" s="82">
        <v>1.72</v>
      </c>
      <c r="AE111" s="83">
        <f t="shared" si="7"/>
        <v>25.351541373715524</v>
      </c>
      <c r="AF111" s="150">
        <v>44059</v>
      </c>
      <c r="AG111" s="58">
        <v>0</v>
      </c>
      <c r="AH111" s="58">
        <v>0</v>
      </c>
      <c r="AI111" s="58">
        <v>0</v>
      </c>
      <c r="AJ111" s="84">
        <v>0</v>
      </c>
      <c r="AK111" s="84">
        <v>0</v>
      </c>
      <c r="AL111" s="60">
        <v>44064</v>
      </c>
      <c r="AM111" s="58">
        <f t="shared" si="2"/>
        <v>5</v>
      </c>
      <c r="AN111" s="123">
        <v>1</v>
      </c>
      <c r="AO111" s="61"/>
      <c r="AP111" s="62"/>
      <c r="AQ111" s="63">
        <v>1</v>
      </c>
      <c r="AR111" s="64">
        <v>1</v>
      </c>
      <c r="AS111" s="63">
        <v>1</v>
      </c>
      <c r="AT111" s="63">
        <v>0</v>
      </c>
      <c r="AU111" s="63">
        <v>0</v>
      </c>
      <c r="AV111" s="63">
        <v>1</v>
      </c>
      <c r="AW111" s="63">
        <v>0</v>
      </c>
      <c r="AX111" s="64"/>
      <c r="AY111" s="66">
        <v>44060</v>
      </c>
      <c r="AZ111" s="133">
        <v>0.96</v>
      </c>
      <c r="BA111" s="133">
        <v>496</v>
      </c>
      <c r="BB111" s="143"/>
      <c r="BC111" s="139">
        <v>0.187</v>
      </c>
      <c r="BD111" s="135">
        <v>14.5</v>
      </c>
      <c r="BE111" s="135">
        <v>16.12</v>
      </c>
      <c r="BF111" s="135">
        <v>75</v>
      </c>
      <c r="BG111" s="135">
        <v>8</v>
      </c>
      <c r="BH111" s="135">
        <v>391</v>
      </c>
      <c r="BI111" s="86"/>
      <c r="BJ111" s="64">
        <v>0</v>
      </c>
      <c r="BK111" s="64">
        <v>0</v>
      </c>
      <c r="BL111" s="64">
        <v>0</v>
      </c>
      <c r="BM111" s="64">
        <v>0</v>
      </c>
      <c r="BN111" s="70">
        <v>0</v>
      </c>
      <c r="BO111" s="64">
        <v>1</v>
      </c>
      <c r="BP111" s="71" t="s">
        <v>131</v>
      </c>
      <c r="BR111" s="331">
        <v>4.7702166666666663</v>
      </c>
      <c r="BS111" s="320">
        <v>4.8949999999999996</v>
      </c>
      <c r="BT111" s="320">
        <v>0.12478333333333325</v>
      </c>
      <c r="BU111" s="320">
        <v>2.6158839745224696</v>
      </c>
      <c r="BV111" s="320">
        <v>137</v>
      </c>
      <c r="BW111" s="320">
        <v>66777</v>
      </c>
      <c r="BX111" s="320">
        <v>49794</v>
      </c>
      <c r="BY111" s="320">
        <v>-30.438378825475638</v>
      </c>
      <c r="BZ111" s="320">
        <v>5.2534120065117674E-5</v>
      </c>
      <c r="CA111" s="320">
        <v>-22.326833333333337</v>
      </c>
      <c r="CB111" s="320">
        <v>6.5010000000000003</v>
      </c>
      <c r="CC111" s="320">
        <v>-28.82783333333332</v>
      </c>
      <c r="CD111" s="320">
        <v>-239.23931650592348</v>
      </c>
      <c r="CE111" s="320">
        <v>69.740017081042481</v>
      </c>
      <c r="CF111" s="320">
        <v>-308.97933358696605</v>
      </c>
      <c r="CG111" s="320">
        <v>-374.64362560232752</v>
      </c>
      <c r="CH111" s="320">
        <v>109.02207822262973</v>
      </c>
      <c r="CI111" s="320">
        <v>-483.66570382495712</v>
      </c>
      <c r="CJ111" s="320">
        <v>0.81605479052396535</v>
      </c>
      <c r="CK111" s="320">
        <v>2577.3000000000002</v>
      </c>
      <c r="CL111" s="320">
        <v>8.44</v>
      </c>
      <c r="CM111" s="320">
        <v>8.5</v>
      </c>
      <c r="CN111" s="320">
        <v>8.6300000000000008</v>
      </c>
      <c r="CO111" s="316">
        <f t="shared" si="8"/>
        <v>8.5233333333333334</v>
      </c>
      <c r="CP111" s="320">
        <v>1.0409999999999999</v>
      </c>
      <c r="CQ111" s="320">
        <v>1.0029999999999999</v>
      </c>
      <c r="CR111" s="320">
        <v>1.024</v>
      </c>
      <c r="CS111" s="316">
        <f t="shared" si="9"/>
        <v>1.0226666666666666</v>
      </c>
      <c r="CT111" s="320">
        <v>1.1930000000000001</v>
      </c>
      <c r="CU111" s="320">
        <v>1.0820000000000001</v>
      </c>
      <c r="CV111" s="320">
        <v>1.1379999999999999</v>
      </c>
      <c r="CW111" s="316">
        <f t="shared" si="10"/>
        <v>1.1376666666666668</v>
      </c>
      <c r="CX111" s="329">
        <v>2.0833333333333333E-3</v>
      </c>
      <c r="CY111" s="318">
        <v>1.0416666666666666E-2</v>
      </c>
      <c r="CZ111" s="318">
        <v>2.361111111111111E-2</v>
      </c>
      <c r="DA111" s="319" t="s">
        <v>898</v>
      </c>
      <c r="DB111" s="319" t="s">
        <v>899</v>
      </c>
      <c r="DC111" s="319" t="s">
        <v>900</v>
      </c>
      <c r="DD111" s="319" t="s">
        <v>901</v>
      </c>
      <c r="DE111" s="319" t="s">
        <v>902</v>
      </c>
      <c r="DF111" s="319" t="s">
        <v>903</v>
      </c>
      <c r="DG111" s="310"/>
      <c r="DH111" s="320">
        <v>2.6158839745224696</v>
      </c>
      <c r="DI111" s="320">
        <v>1.0226666666666666</v>
      </c>
      <c r="DJ111" s="320">
        <v>1.1376666666666668</v>
      </c>
    </row>
    <row r="112" spans="1:114" ht="15.75" customHeight="1">
      <c r="A112" s="103">
        <v>112</v>
      </c>
      <c r="B112" s="159" t="s">
        <v>904</v>
      </c>
      <c r="C112" s="46">
        <v>2609334</v>
      </c>
      <c r="D112" s="46">
        <v>2</v>
      </c>
      <c r="E112" s="149">
        <v>22608</v>
      </c>
      <c r="F112" s="44">
        <f t="shared" si="11"/>
        <v>58</v>
      </c>
      <c r="G112" s="78">
        <v>2</v>
      </c>
      <c r="H112" s="46">
        <v>35.6</v>
      </c>
      <c r="I112" s="79">
        <v>95</v>
      </c>
      <c r="J112" s="80">
        <v>0</v>
      </c>
      <c r="K112" s="80">
        <v>1</v>
      </c>
      <c r="L112" s="80">
        <v>0</v>
      </c>
      <c r="M112" s="80">
        <v>0</v>
      </c>
      <c r="N112" s="80">
        <v>0</v>
      </c>
      <c r="O112" s="80">
        <v>0</v>
      </c>
      <c r="P112" s="80">
        <v>0</v>
      </c>
      <c r="Q112" s="80">
        <v>0</v>
      </c>
      <c r="R112" s="80">
        <v>0</v>
      </c>
      <c r="S112" s="80">
        <v>0</v>
      </c>
      <c r="T112" s="80">
        <v>0</v>
      </c>
      <c r="U112" s="80">
        <v>0</v>
      </c>
      <c r="V112" s="80">
        <v>0</v>
      </c>
      <c r="W112" s="80">
        <v>0</v>
      </c>
      <c r="X112" s="80">
        <v>1</v>
      </c>
      <c r="Y112" s="80">
        <v>0</v>
      </c>
      <c r="Z112" s="80">
        <v>1</v>
      </c>
      <c r="AA112" s="80">
        <v>0</v>
      </c>
      <c r="AB112" s="80">
        <v>0</v>
      </c>
      <c r="AC112" s="81">
        <v>66</v>
      </c>
      <c r="AD112" s="82">
        <v>1.54</v>
      </c>
      <c r="AE112" s="83">
        <f t="shared" si="7"/>
        <v>27.829313543599259</v>
      </c>
      <c r="AF112" s="150">
        <v>44060</v>
      </c>
      <c r="AG112" s="58">
        <v>0</v>
      </c>
      <c r="AH112" s="58">
        <v>0</v>
      </c>
      <c r="AI112" s="58">
        <v>0</v>
      </c>
      <c r="AJ112" s="84">
        <v>0</v>
      </c>
      <c r="AK112" s="84">
        <v>0</v>
      </c>
      <c r="AL112" s="60">
        <v>44061</v>
      </c>
      <c r="AM112" s="58">
        <f t="shared" si="2"/>
        <v>1</v>
      </c>
      <c r="AN112" s="123">
        <v>1</v>
      </c>
      <c r="AO112" s="61"/>
      <c r="AP112" s="62"/>
      <c r="AQ112" s="63">
        <v>1</v>
      </c>
      <c r="AR112" s="64">
        <v>1</v>
      </c>
      <c r="AS112" s="63">
        <v>1</v>
      </c>
      <c r="AT112" s="63">
        <v>0</v>
      </c>
      <c r="AU112" s="63">
        <v>0</v>
      </c>
      <c r="AV112" s="63">
        <v>0</v>
      </c>
      <c r="AW112" s="63">
        <v>0</v>
      </c>
      <c r="AX112" s="64">
        <v>1</v>
      </c>
      <c r="AY112" s="66"/>
      <c r="AZ112" s="133">
        <v>0.78</v>
      </c>
      <c r="BA112" s="143">
        <v>822</v>
      </c>
      <c r="BB112" s="143"/>
      <c r="BC112" s="144">
        <v>8.0000000000000002E-3</v>
      </c>
      <c r="BD112" s="135">
        <v>13.6</v>
      </c>
      <c r="BE112" s="135">
        <v>11.4</v>
      </c>
      <c r="BF112" s="135">
        <v>80.599999999999994</v>
      </c>
      <c r="BG112" s="135">
        <v>12.9</v>
      </c>
      <c r="BH112" s="135">
        <v>315</v>
      </c>
      <c r="BI112" s="86"/>
      <c r="BJ112" s="64">
        <v>0</v>
      </c>
      <c r="BK112" s="64">
        <v>0</v>
      </c>
      <c r="BL112" s="64">
        <v>0</v>
      </c>
      <c r="BM112" s="64">
        <v>0</v>
      </c>
      <c r="BN112" s="70">
        <v>0</v>
      </c>
      <c r="BO112" s="64">
        <v>0</v>
      </c>
      <c r="BP112" s="71" t="s">
        <v>131</v>
      </c>
      <c r="BR112" s="331">
        <v>3.7299833333333328</v>
      </c>
      <c r="BS112" s="320">
        <v>4.1189999999999998</v>
      </c>
      <c r="BT112" s="320">
        <v>0.38901666666666701</v>
      </c>
      <c r="BU112" s="320">
        <v>10.429447852760747</v>
      </c>
      <c r="BV112" s="320">
        <v>166</v>
      </c>
      <c r="BW112" s="320">
        <v>33536</v>
      </c>
      <c r="BX112" s="320">
        <v>30736</v>
      </c>
      <c r="BY112" s="320">
        <v>488.22409573021486</v>
      </c>
      <c r="BZ112" s="320">
        <v>3.3932352462131529E-4</v>
      </c>
      <c r="CA112" s="320">
        <v>-8.2678333333333374</v>
      </c>
      <c r="CB112" s="320">
        <v>12.53383333333333</v>
      </c>
      <c r="CC112" s="320">
        <v>-20.801666666666669</v>
      </c>
      <c r="CD112" s="320">
        <v>-54.127583567204013</v>
      </c>
      <c r="CE112" s="320">
        <v>82.19726452166401</v>
      </c>
      <c r="CF112" s="320">
        <v>-136.32484808886804</v>
      </c>
      <c r="CG112" s="320">
        <v>-177.47331550718846</v>
      </c>
      <c r="CH112" s="320">
        <v>268.79892281328267</v>
      </c>
      <c r="CI112" s="320">
        <v>-446.2722383204711</v>
      </c>
      <c r="CJ112" s="320">
        <v>0.62409486296846484</v>
      </c>
      <c r="CK112" s="320">
        <v>10389.299999999999</v>
      </c>
      <c r="CL112" s="320">
        <v>7.25</v>
      </c>
      <c r="CM112" s="320">
        <v>6.82</v>
      </c>
      <c r="CN112" s="320">
        <v>7.21</v>
      </c>
      <c r="CO112" s="316">
        <f t="shared" si="8"/>
        <v>7.0933333333333337</v>
      </c>
      <c r="CP112" s="320">
        <v>0.56100000000000005</v>
      </c>
      <c r="CQ112" s="320">
        <v>0.74399999999999999</v>
      </c>
      <c r="CR112" s="320">
        <v>0.67400000000000004</v>
      </c>
      <c r="CS112" s="316">
        <f t="shared" si="9"/>
        <v>0.65966666666666673</v>
      </c>
      <c r="CT112" s="320">
        <v>0.73399999999999999</v>
      </c>
      <c r="CU112" s="320">
        <v>0.90800000000000003</v>
      </c>
      <c r="CV112" s="320">
        <v>0.90700000000000003</v>
      </c>
      <c r="CW112" s="316">
        <f t="shared" si="10"/>
        <v>0.84966666666666668</v>
      </c>
      <c r="CX112" s="329">
        <v>4.8611111111111112E-3</v>
      </c>
      <c r="CY112" s="318">
        <v>6.2499999999999995E-3</v>
      </c>
      <c r="CZ112" s="318">
        <v>1.0416666666666666E-2</v>
      </c>
      <c r="DA112" s="319" t="s">
        <v>905</v>
      </c>
      <c r="DB112" s="319" t="s">
        <v>906</v>
      </c>
      <c r="DC112" s="319" t="s">
        <v>907</v>
      </c>
      <c r="DD112" s="319" t="s">
        <v>908</v>
      </c>
      <c r="DE112" s="319" t="s">
        <v>909</v>
      </c>
      <c r="DF112" s="319" t="s">
        <v>910</v>
      </c>
      <c r="DG112" s="310"/>
      <c r="DH112" s="320">
        <v>10.429447852760747</v>
      </c>
      <c r="DI112" s="320">
        <v>0.65966666666666673</v>
      </c>
      <c r="DJ112" s="320">
        <v>0.84966666666666668</v>
      </c>
    </row>
    <row r="113" spans="1:114" ht="18" customHeight="1">
      <c r="A113" s="94">
        <v>113</v>
      </c>
      <c r="B113" s="153" t="s">
        <v>911</v>
      </c>
      <c r="C113" s="51">
        <v>2609415</v>
      </c>
      <c r="D113" s="51">
        <v>2</v>
      </c>
      <c r="E113" s="151">
        <v>29472</v>
      </c>
      <c r="F113" s="44">
        <f t="shared" si="11"/>
        <v>39</v>
      </c>
      <c r="G113" s="94">
        <v>1</v>
      </c>
      <c r="H113" s="51">
        <v>35.5</v>
      </c>
      <c r="I113" s="97">
        <v>98</v>
      </c>
      <c r="J113" s="98">
        <v>0</v>
      </c>
      <c r="K113" s="98">
        <v>0</v>
      </c>
      <c r="L113" s="98">
        <v>0</v>
      </c>
      <c r="M113" s="98">
        <v>0</v>
      </c>
      <c r="N113" s="98"/>
      <c r="O113" s="98"/>
      <c r="P113" s="98"/>
      <c r="Q113" s="98"/>
      <c r="R113" s="98"/>
      <c r="S113" s="98"/>
      <c r="T113" s="98"/>
      <c r="U113" s="98"/>
      <c r="V113" s="98">
        <v>0</v>
      </c>
      <c r="W113" s="98">
        <v>0</v>
      </c>
      <c r="X113" s="98">
        <v>0</v>
      </c>
      <c r="Y113" s="98">
        <v>0</v>
      </c>
      <c r="Z113" s="98">
        <v>0</v>
      </c>
      <c r="AA113" s="98">
        <v>0</v>
      </c>
      <c r="AB113" s="98">
        <v>0</v>
      </c>
      <c r="AC113" s="81"/>
      <c r="AD113" s="82"/>
      <c r="AE113" s="83" t="e">
        <f t="shared" si="7"/>
        <v>#DIV/0!</v>
      </c>
      <c r="AF113" s="152">
        <v>44060</v>
      </c>
      <c r="AG113" s="51">
        <v>0</v>
      </c>
      <c r="AH113" s="51">
        <v>0</v>
      </c>
      <c r="AI113" s="51">
        <v>0</v>
      </c>
      <c r="AJ113" s="98">
        <v>0</v>
      </c>
      <c r="AK113" s="98">
        <v>0</v>
      </c>
      <c r="AL113" s="66">
        <v>44060</v>
      </c>
      <c r="AM113" s="51">
        <f t="shared" si="2"/>
        <v>0</v>
      </c>
      <c r="AN113" s="153"/>
      <c r="AO113" s="98" t="s">
        <v>647</v>
      </c>
      <c r="AP113" s="100" t="s">
        <v>912</v>
      </c>
      <c r="AQ113" s="94">
        <v>0</v>
      </c>
      <c r="AR113" s="51">
        <v>0</v>
      </c>
      <c r="AS113" s="94"/>
      <c r="AT113" s="94"/>
      <c r="AU113" s="94"/>
      <c r="AV113" s="94"/>
      <c r="AW113" s="94"/>
      <c r="AX113" s="51"/>
      <c r="AY113" s="66">
        <v>44060</v>
      </c>
      <c r="AZ113" s="129"/>
      <c r="BA113" s="129"/>
      <c r="BB113" s="129"/>
      <c r="BC113" s="128"/>
      <c r="BD113" s="98"/>
      <c r="BE113" s="98"/>
      <c r="BF113" s="98"/>
      <c r="BG113" s="98"/>
      <c r="BH113" s="98"/>
      <c r="BI113" s="97"/>
      <c r="BJ113" s="51">
        <v>0</v>
      </c>
      <c r="BK113" s="51">
        <v>0</v>
      </c>
      <c r="BL113" s="51">
        <v>0</v>
      </c>
      <c r="BM113" s="51">
        <v>0</v>
      </c>
      <c r="BN113" s="97">
        <v>0</v>
      </c>
      <c r="BO113" s="51">
        <v>0</v>
      </c>
      <c r="BP113" s="101"/>
      <c r="BR113" s="330">
        <v>3.7970833333333336</v>
      </c>
      <c r="BS113" s="327">
        <v>4.0780000000000003</v>
      </c>
      <c r="BT113" s="327">
        <v>0.2809166666666667</v>
      </c>
      <c r="BU113" s="327">
        <v>7.3982223197629757</v>
      </c>
      <c r="BV113" s="327">
        <v>60</v>
      </c>
      <c r="BW113" s="327">
        <v>51768</v>
      </c>
      <c r="BX113" s="327">
        <v>19040</v>
      </c>
      <c r="BY113" s="327">
        <v>987.51618751618741</v>
      </c>
      <c r="BZ113" s="327">
        <v>3.8856209662620672E-4</v>
      </c>
      <c r="CA113" s="327">
        <v>-9.966666666666665</v>
      </c>
      <c r="CB113" s="327">
        <v>10.58866666666667</v>
      </c>
      <c r="CC113" s="327">
        <v>-20.555333333333341</v>
      </c>
      <c r="CD113" s="327">
        <v>-67.564103178345505</v>
      </c>
      <c r="CE113" s="327">
        <v>72.034507676895046</v>
      </c>
      <c r="CF113" s="327">
        <v>-139.59861085524051</v>
      </c>
      <c r="CG113" s="327">
        <v>-210.2097721808903</v>
      </c>
      <c r="CH113" s="327">
        <v>222.94168887094423</v>
      </c>
      <c r="CI113" s="327">
        <v>-433.15146105183436</v>
      </c>
      <c r="CJ113" s="327">
        <v>0.66019811531764316</v>
      </c>
      <c r="CK113" s="320">
        <v>14018.8</v>
      </c>
      <c r="CL113" s="327">
        <v>6.39</v>
      </c>
      <c r="CM113" s="327">
        <v>6.51</v>
      </c>
      <c r="CN113" s="327">
        <v>6.21</v>
      </c>
      <c r="CO113" s="316">
        <f t="shared" si="8"/>
        <v>6.37</v>
      </c>
      <c r="CP113" s="327">
        <v>0.53200000000000003</v>
      </c>
      <c r="CQ113" s="327">
        <v>0.54300000000000004</v>
      </c>
      <c r="CR113" s="327">
        <v>0.52800000000000002</v>
      </c>
      <c r="CS113" s="316">
        <f t="shared" si="9"/>
        <v>0.53433333333333344</v>
      </c>
      <c r="CT113" s="327">
        <v>0.622</v>
      </c>
      <c r="CU113" s="327">
        <v>0.621</v>
      </c>
      <c r="CV113" s="327">
        <v>0.62</v>
      </c>
      <c r="CW113" s="316">
        <f t="shared" si="10"/>
        <v>0.621</v>
      </c>
      <c r="CX113" s="328">
        <v>2.0833333333333333E-3</v>
      </c>
      <c r="CY113" s="318">
        <v>3.472222222222222E-3</v>
      </c>
      <c r="CZ113" s="318">
        <v>6.2499999999999995E-3</v>
      </c>
      <c r="DA113" s="319" t="s">
        <v>913</v>
      </c>
      <c r="DB113" s="319" t="s">
        <v>671</v>
      </c>
      <c r="DC113" s="319" t="s">
        <v>914</v>
      </c>
      <c r="DD113" s="319" t="s">
        <v>915</v>
      </c>
      <c r="DE113" s="319" t="s">
        <v>916</v>
      </c>
      <c r="DF113" s="319" t="s">
        <v>917</v>
      </c>
      <c r="DG113" s="326"/>
      <c r="DH113" s="327">
        <v>7.3982223197629757</v>
      </c>
      <c r="DI113" s="320">
        <v>0.53433333333333344</v>
      </c>
      <c r="DJ113" s="320">
        <v>0.621</v>
      </c>
    </row>
    <row r="114" spans="1:114" ht="15.75" customHeight="1">
      <c r="A114" s="103">
        <v>114</v>
      </c>
      <c r="B114" s="126" t="s">
        <v>918</v>
      </c>
      <c r="C114" s="104" t="s">
        <v>919</v>
      </c>
      <c r="D114" s="104">
        <v>1</v>
      </c>
      <c r="E114" s="146">
        <v>27395</v>
      </c>
      <c r="F114" s="44">
        <f t="shared" si="11"/>
        <v>45</v>
      </c>
      <c r="G114" s="103">
        <v>1</v>
      </c>
      <c r="H114" s="104">
        <v>36.200000000000003</v>
      </c>
      <c r="I114" s="107">
        <v>88</v>
      </c>
      <c r="J114" s="108">
        <v>0</v>
      </c>
      <c r="K114" s="108">
        <v>0</v>
      </c>
      <c r="L114" s="108">
        <v>0</v>
      </c>
      <c r="M114" s="108">
        <v>0</v>
      </c>
      <c r="N114" s="108">
        <v>0</v>
      </c>
      <c r="O114" s="108">
        <v>0</v>
      </c>
      <c r="P114" s="108">
        <v>0</v>
      </c>
      <c r="Q114" s="108">
        <v>0</v>
      </c>
      <c r="R114" s="108">
        <v>0</v>
      </c>
      <c r="S114" s="108">
        <v>0</v>
      </c>
      <c r="T114" s="108">
        <v>0</v>
      </c>
      <c r="U114" s="108">
        <v>0</v>
      </c>
      <c r="V114" s="108">
        <v>0</v>
      </c>
      <c r="W114" s="108">
        <v>0</v>
      </c>
      <c r="X114" s="108">
        <v>1</v>
      </c>
      <c r="Y114" s="108">
        <v>1</v>
      </c>
      <c r="Z114" s="108">
        <v>1</v>
      </c>
      <c r="AA114" s="108">
        <v>0</v>
      </c>
      <c r="AB114" s="108">
        <v>0</v>
      </c>
      <c r="AC114" s="81"/>
      <c r="AD114" s="82"/>
      <c r="AE114" s="83" t="e">
        <f t="shared" si="7"/>
        <v>#DIV/0!</v>
      </c>
      <c r="AF114" s="147">
        <v>44060</v>
      </c>
      <c r="AG114" s="104">
        <v>0</v>
      </c>
      <c r="AH114" s="104">
        <v>0</v>
      </c>
      <c r="AI114" s="104">
        <v>0</v>
      </c>
      <c r="AJ114" s="108">
        <v>0</v>
      </c>
      <c r="AK114" s="108">
        <v>0</v>
      </c>
      <c r="AL114" s="110">
        <v>44062</v>
      </c>
      <c r="AM114" s="104">
        <f t="shared" si="2"/>
        <v>2</v>
      </c>
      <c r="AN114" s="126">
        <v>0</v>
      </c>
      <c r="AO114" s="108" t="s">
        <v>313</v>
      </c>
      <c r="AP114" s="116" t="s">
        <v>920</v>
      </c>
      <c r="AQ114" s="94">
        <v>0</v>
      </c>
      <c r="AR114" s="104">
        <v>1</v>
      </c>
      <c r="AS114" s="103">
        <v>0</v>
      </c>
      <c r="AT114" s="103"/>
      <c r="AU114" s="103"/>
      <c r="AV114" s="103"/>
      <c r="AW114" s="103"/>
      <c r="AX114" s="104"/>
      <c r="AY114" s="110">
        <v>44060</v>
      </c>
      <c r="AZ114" s="113">
        <v>0.71</v>
      </c>
      <c r="BA114" s="113">
        <v>2457</v>
      </c>
      <c r="BB114" s="113">
        <v>13.4</v>
      </c>
      <c r="BC114" s="148">
        <v>1.2999999999999999E-2</v>
      </c>
      <c r="BD114" s="108">
        <v>9.6</v>
      </c>
      <c r="BE114" s="108">
        <v>9.6</v>
      </c>
      <c r="BF114" s="108">
        <v>35.6</v>
      </c>
      <c r="BG114" s="108">
        <v>49.6</v>
      </c>
      <c r="BH114" s="108">
        <v>435</v>
      </c>
      <c r="BI114" s="107"/>
      <c r="BJ114" s="104">
        <v>0</v>
      </c>
      <c r="BK114" s="104">
        <v>0</v>
      </c>
      <c r="BL114" s="104">
        <v>0</v>
      </c>
      <c r="BM114" s="104">
        <v>0</v>
      </c>
      <c r="BN114" s="107">
        <v>0</v>
      </c>
      <c r="BO114" s="104">
        <v>0</v>
      </c>
      <c r="BP114" s="112"/>
      <c r="BR114" s="330">
        <v>6.1425102040816331</v>
      </c>
      <c r="BS114" s="327">
        <v>6.1829999999999998</v>
      </c>
      <c r="BT114" s="327">
        <v>4.0489795918366767E-2</v>
      </c>
      <c r="BU114" s="327">
        <v>0.65917344168938818</v>
      </c>
      <c r="BV114" s="327">
        <v>42</v>
      </c>
      <c r="BW114" s="327">
        <v>31902</v>
      </c>
      <c r="BX114" s="327">
        <v>5226</v>
      </c>
      <c r="BY114" s="327">
        <v>179.84607123679967</v>
      </c>
      <c r="BZ114" s="327">
        <v>1.2613345612119941E-4</v>
      </c>
      <c r="CA114" s="327">
        <v>-18.273500000000002</v>
      </c>
      <c r="CB114" s="327">
        <v>2.5701666666666676</v>
      </c>
      <c r="CC114" s="327">
        <v>-20.843666666666653</v>
      </c>
      <c r="CD114" s="327">
        <v>-324.85144690384891</v>
      </c>
      <c r="CE114" s="327">
        <v>45.677012516481483</v>
      </c>
      <c r="CF114" s="327">
        <v>-370.52845942033036</v>
      </c>
      <c r="CG114" s="327">
        <v>-238.02801655725241</v>
      </c>
      <c r="CH114" s="327">
        <v>33.483074079608045</v>
      </c>
      <c r="CI114" s="327">
        <v>-271.51109063686039</v>
      </c>
      <c r="CJ114" s="327">
        <v>0.89021732887665272</v>
      </c>
      <c r="CK114" s="320">
        <v>4829.8999999999996</v>
      </c>
      <c r="CL114" s="327">
        <v>8.83</v>
      </c>
      <c r="CM114" s="327">
        <v>9.27</v>
      </c>
      <c r="CN114" s="327">
        <v>9.0399999999999991</v>
      </c>
      <c r="CO114" s="316">
        <f t="shared" si="8"/>
        <v>9.0466666666666669</v>
      </c>
      <c r="CP114" s="327">
        <v>0.623</v>
      </c>
      <c r="CQ114" s="327">
        <v>0.62</v>
      </c>
      <c r="CR114" s="327">
        <v>0.60899999999999999</v>
      </c>
      <c r="CS114" s="316">
        <f t="shared" si="9"/>
        <v>0.61733333333333329</v>
      </c>
      <c r="CT114" s="327">
        <v>0.79300000000000004</v>
      </c>
      <c r="CU114" s="327">
        <v>0.79</v>
      </c>
      <c r="CV114" s="327">
        <v>0.79</v>
      </c>
      <c r="CW114" s="316">
        <f t="shared" si="10"/>
        <v>0.79100000000000004</v>
      </c>
      <c r="CX114" s="328">
        <v>6.9444444444444447E-4</v>
      </c>
      <c r="CY114" s="318">
        <v>2.7777777777777779E-3</v>
      </c>
      <c r="CZ114" s="318">
        <v>1.1805555555555555E-2</v>
      </c>
      <c r="DA114" s="319" t="s">
        <v>921</v>
      </c>
      <c r="DB114" s="319" t="s">
        <v>922</v>
      </c>
      <c r="DC114" s="319" t="s">
        <v>923</v>
      </c>
      <c r="DD114" s="319" t="s">
        <v>924</v>
      </c>
      <c r="DE114" s="319" t="s">
        <v>925</v>
      </c>
      <c r="DF114" s="319" t="s">
        <v>926</v>
      </c>
      <c r="DG114" s="326"/>
      <c r="DH114" s="327">
        <v>0.65917344168938818</v>
      </c>
      <c r="DI114" s="320">
        <v>0.61733333333333329</v>
      </c>
      <c r="DJ114" s="320">
        <v>0.79100000000000004</v>
      </c>
    </row>
    <row r="115" spans="1:114" ht="15.75" customHeight="1">
      <c r="A115" s="94">
        <v>115</v>
      </c>
      <c r="B115" s="153" t="s">
        <v>927</v>
      </c>
      <c r="C115" s="51">
        <v>18676882</v>
      </c>
      <c r="D115" s="51">
        <v>1</v>
      </c>
      <c r="E115" s="151">
        <v>24239</v>
      </c>
      <c r="F115" s="44">
        <f t="shared" si="11"/>
        <v>54</v>
      </c>
      <c r="G115" s="94">
        <v>1</v>
      </c>
      <c r="H115" s="51">
        <v>36.799999999999997</v>
      </c>
      <c r="I115" s="97">
        <v>97</v>
      </c>
      <c r="J115" s="98">
        <v>0</v>
      </c>
      <c r="K115" s="98">
        <v>0</v>
      </c>
      <c r="L115" s="98">
        <v>0</v>
      </c>
      <c r="M115" s="98">
        <v>0</v>
      </c>
      <c r="N115" s="98"/>
      <c r="O115" s="98"/>
      <c r="P115" s="98"/>
      <c r="Q115" s="98"/>
      <c r="R115" s="98"/>
      <c r="S115" s="98"/>
      <c r="T115" s="98"/>
      <c r="U115" s="98"/>
      <c r="V115" s="98">
        <v>0</v>
      </c>
      <c r="W115" s="98">
        <v>0</v>
      </c>
      <c r="X115" s="98">
        <v>0</v>
      </c>
      <c r="Y115" s="98">
        <v>0</v>
      </c>
      <c r="Z115" s="98">
        <v>0</v>
      </c>
      <c r="AA115" s="98">
        <v>0</v>
      </c>
      <c r="AB115" s="98">
        <v>0</v>
      </c>
      <c r="AC115" s="81">
        <v>61</v>
      </c>
      <c r="AD115" s="82">
        <v>1.64</v>
      </c>
      <c r="AE115" s="83">
        <f t="shared" si="7"/>
        <v>22.679952409280194</v>
      </c>
      <c r="AF115" s="152">
        <v>44062</v>
      </c>
      <c r="AG115" s="51">
        <v>1</v>
      </c>
      <c r="AH115" s="51">
        <v>0</v>
      </c>
      <c r="AI115" s="51">
        <v>19</v>
      </c>
      <c r="AJ115" s="98">
        <v>1</v>
      </c>
      <c r="AK115" s="98">
        <v>1</v>
      </c>
      <c r="AL115" s="66">
        <v>44081</v>
      </c>
      <c r="AM115" s="51">
        <f t="shared" si="2"/>
        <v>19</v>
      </c>
      <c r="AN115" s="153">
        <v>0</v>
      </c>
      <c r="AO115" s="98" t="s">
        <v>313</v>
      </c>
      <c r="AP115" s="100" t="s">
        <v>928</v>
      </c>
      <c r="AQ115" s="94">
        <v>0</v>
      </c>
      <c r="AR115" s="51">
        <v>1</v>
      </c>
      <c r="AS115" s="94">
        <v>0</v>
      </c>
      <c r="AT115" s="94">
        <v>0</v>
      </c>
      <c r="AU115" s="94">
        <v>0</v>
      </c>
      <c r="AV115" s="94">
        <v>0</v>
      </c>
      <c r="AW115" s="94">
        <v>0</v>
      </c>
      <c r="AX115" s="51"/>
      <c r="AY115" s="66">
        <v>44123</v>
      </c>
      <c r="AZ115" s="129">
        <v>0.89</v>
      </c>
      <c r="BA115" s="129"/>
      <c r="BB115" s="129">
        <v>33.299999999999997</v>
      </c>
      <c r="BC115" s="128"/>
      <c r="BD115" s="98">
        <v>5.5</v>
      </c>
      <c r="BE115" s="98">
        <v>4.74</v>
      </c>
      <c r="BF115" s="98">
        <v>79.8</v>
      </c>
      <c r="BG115" s="98">
        <v>12.2</v>
      </c>
      <c r="BH115" s="98">
        <v>16</v>
      </c>
      <c r="BI115" s="97"/>
      <c r="BJ115" s="51">
        <v>0</v>
      </c>
      <c r="BK115" s="51">
        <v>0</v>
      </c>
      <c r="BL115" s="51">
        <v>0</v>
      </c>
      <c r="BM115" s="51">
        <v>0</v>
      </c>
      <c r="BN115" s="97">
        <v>0</v>
      </c>
      <c r="BO115" s="51">
        <v>0</v>
      </c>
      <c r="BP115" s="101"/>
      <c r="BR115" s="334"/>
      <c r="BS115" s="335"/>
      <c r="BT115" s="335"/>
      <c r="BU115" s="335"/>
      <c r="BV115" s="335"/>
      <c r="BW115" s="335"/>
      <c r="BX115" s="335"/>
      <c r="BY115" s="335"/>
      <c r="BZ115" s="335"/>
      <c r="CA115" s="335"/>
      <c r="CB115" s="335"/>
      <c r="CC115" s="335"/>
      <c r="CD115" s="335"/>
      <c r="CE115" s="335"/>
      <c r="CF115" s="335"/>
      <c r="CG115" s="335"/>
      <c r="CH115" s="335"/>
      <c r="CI115" s="335"/>
      <c r="CJ115" s="335"/>
      <c r="CK115" s="320"/>
      <c r="CL115" s="327">
        <v>6.36</v>
      </c>
      <c r="CM115" s="327">
        <v>6.42</v>
      </c>
      <c r="CN115" s="327">
        <v>6.42</v>
      </c>
      <c r="CO115" s="316">
        <f t="shared" si="8"/>
        <v>6.4000000000000012</v>
      </c>
      <c r="CP115" s="327">
        <v>0.54400000000000004</v>
      </c>
      <c r="CQ115" s="327">
        <v>0.54300000000000004</v>
      </c>
      <c r="CR115" s="327">
        <v>0.52500000000000002</v>
      </c>
      <c r="CS115" s="316">
        <f t="shared" si="9"/>
        <v>0.53733333333333333</v>
      </c>
      <c r="CT115" s="327">
        <v>0.68600000000000005</v>
      </c>
      <c r="CU115" s="327">
        <v>0.68300000000000005</v>
      </c>
      <c r="CV115" s="327">
        <v>0.68500000000000005</v>
      </c>
      <c r="CW115" s="316">
        <f t="shared" si="10"/>
        <v>0.68466666666666676</v>
      </c>
      <c r="CX115" s="328">
        <v>2.7777777777777779E-3</v>
      </c>
      <c r="CY115" s="318">
        <v>3.472222222222222E-3</v>
      </c>
      <c r="CZ115" s="318">
        <v>9.0277777777777787E-3</v>
      </c>
      <c r="DA115" s="319" t="s">
        <v>929</v>
      </c>
      <c r="DB115" s="319" t="s">
        <v>930</v>
      </c>
      <c r="DC115" s="319" t="s">
        <v>931</v>
      </c>
      <c r="DD115" s="319" t="s">
        <v>932</v>
      </c>
      <c r="DE115" s="319" t="s">
        <v>933</v>
      </c>
      <c r="DF115" s="319" t="s">
        <v>934</v>
      </c>
      <c r="DG115" s="326"/>
      <c r="DH115" s="335"/>
      <c r="DI115" s="320">
        <v>0.53733333333333333</v>
      </c>
      <c r="DJ115" s="320">
        <v>0.68466666666666676</v>
      </c>
    </row>
    <row r="116" spans="1:114" ht="14.25" customHeight="1">
      <c r="A116" s="94">
        <v>116</v>
      </c>
      <c r="B116" s="153" t="s">
        <v>935</v>
      </c>
      <c r="C116" s="51">
        <v>3378889</v>
      </c>
      <c r="D116" s="51">
        <v>1</v>
      </c>
      <c r="E116" s="151">
        <v>20607</v>
      </c>
      <c r="F116" s="44">
        <f t="shared" si="11"/>
        <v>64</v>
      </c>
      <c r="G116" s="94">
        <v>1</v>
      </c>
      <c r="H116" s="51">
        <v>36</v>
      </c>
      <c r="I116" s="97">
        <v>98</v>
      </c>
      <c r="J116" s="98">
        <v>0</v>
      </c>
      <c r="K116" s="98">
        <v>1</v>
      </c>
      <c r="L116" s="98">
        <v>0</v>
      </c>
      <c r="M116" s="98">
        <v>1</v>
      </c>
      <c r="N116" s="98"/>
      <c r="O116" s="98"/>
      <c r="P116" s="98"/>
      <c r="Q116" s="98"/>
      <c r="R116" s="98"/>
      <c r="S116" s="98"/>
      <c r="T116" s="98"/>
      <c r="U116" s="98"/>
      <c r="V116" s="98">
        <v>0</v>
      </c>
      <c r="W116" s="98">
        <v>0</v>
      </c>
      <c r="X116" s="98">
        <v>1</v>
      </c>
      <c r="Y116" s="98">
        <v>0</v>
      </c>
      <c r="Z116" s="98">
        <v>1</v>
      </c>
      <c r="AA116" s="98">
        <v>0</v>
      </c>
      <c r="AB116" s="98">
        <v>0</v>
      </c>
      <c r="AC116" s="81"/>
      <c r="AD116" s="82"/>
      <c r="AE116" s="83" t="e">
        <f t="shared" si="7"/>
        <v>#DIV/0!</v>
      </c>
      <c r="AF116" s="152">
        <v>44064</v>
      </c>
      <c r="AG116" s="51">
        <v>0</v>
      </c>
      <c r="AH116" s="51">
        <v>0</v>
      </c>
      <c r="AI116" s="51">
        <v>0</v>
      </c>
      <c r="AJ116" s="98">
        <v>0</v>
      </c>
      <c r="AK116" s="98">
        <v>0</v>
      </c>
      <c r="AL116" s="66">
        <v>44068</v>
      </c>
      <c r="AM116" s="51">
        <f t="shared" si="2"/>
        <v>4</v>
      </c>
      <c r="AN116" s="153">
        <v>0</v>
      </c>
      <c r="AO116" s="98" t="s">
        <v>313</v>
      </c>
      <c r="AP116" s="100" t="s">
        <v>936</v>
      </c>
      <c r="AQ116" s="94">
        <v>0</v>
      </c>
      <c r="AR116" s="51">
        <v>0</v>
      </c>
      <c r="AS116" s="94">
        <v>0</v>
      </c>
      <c r="AT116" s="94">
        <v>0</v>
      </c>
      <c r="AU116" s="94">
        <v>0</v>
      </c>
      <c r="AV116" s="94">
        <v>0</v>
      </c>
      <c r="AW116" s="94">
        <v>0</v>
      </c>
      <c r="AX116" s="51"/>
      <c r="AY116" s="66">
        <v>44064</v>
      </c>
      <c r="AZ116" s="129">
        <v>1.35</v>
      </c>
      <c r="BA116" s="129"/>
      <c r="BB116" s="129">
        <v>0.8</v>
      </c>
      <c r="BC116" s="128"/>
      <c r="BD116" s="98">
        <v>9.6</v>
      </c>
      <c r="BE116" s="98">
        <v>4.51</v>
      </c>
      <c r="BF116" s="98">
        <v>78.3</v>
      </c>
      <c r="BG116" s="98">
        <v>14.4</v>
      </c>
      <c r="BH116" s="98">
        <v>116</v>
      </c>
      <c r="BI116" s="97"/>
      <c r="BJ116" s="51">
        <v>0</v>
      </c>
      <c r="BK116" s="51">
        <v>0</v>
      </c>
      <c r="BL116" s="51">
        <v>0</v>
      </c>
      <c r="BM116" s="51">
        <v>0</v>
      </c>
      <c r="BN116" s="97">
        <v>0</v>
      </c>
      <c r="BO116" s="51">
        <v>0</v>
      </c>
      <c r="BP116" s="101"/>
      <c r="BR116" s="330">
        <v>5.1832413793103438</v>
      </c>
      <c r="BS116" s="327">
        <v>5.0919999999999996</v>
      </c>
      <c r="BT116" s="327">
        <v>-9.1241379310344151E-2</v>
      </c>
      <c r="BU116" s="327">
        <v>-1.7603150737788769</v>
      </c>
      <c r="BV116" s="327">
        <v>61</v>
      </c>
      <c r="BW116" s="327">
        <v>17271</v>
      </c>
      <c r="BX116" s="327">
        <v>7903</v>
      </c>
      <c r="BY116" s="327">
        <v>563.3870005963031</v>
      </c>
      <c r="BZ116" s="327">
        <v>-2.2274010803225065E-4</v>
      </c>
      <c r="CA116" s="327">
        <v>-3.272333333333334</v>
      </c>
      <c r="CB116" s="327">
        <v>24.100333333333342</v>
      </c>
      <c r="CC116" s="327">
        <v>-27.37266666666666</v>
      </c>
      <c r="CD116" s="327">
        <v>-40.800914863473039</v>
      </c>
      <c r="CE116" s="327">
        <v>305.46560824371159</v>
      </c>
      <c r="CF116" s="327">
        <v>-346.2665231071847</v>
      </c>
      <c r="CG116" s="327">
        <v>-48.924464877549987</v>
      </c>
      <c r="CH116" s="327">
        <v>372.59579772211652</v>
      </c>
      <c r="CI116" s="327">
        <v>-421.52026259966664</v>
      </c>
      <c r="CJ116" s="327">
        <v>0.53080435425126993</v>
      </c>
      <c r="CK116" s="320">
        <v>4418.1000000000004</v>
      </c>
      <c r="CL116" s="327">
        <v>7.48</v>
      </c>
      <c r="CM116" s="327">
        <v>7.36</v>
      </c>
      <c r="CN116" s="327">
        <v>7.32</v>
      </c>
      <c r="CO116" s="316">
        <f t="shared" si="8"/>
        <v>7.3866666666666667</v>
      </c>
      <c r="CP116" s="327">
        <v>0.61099999999999999</v>
      </c>
      <c r="CQ116" s="327">
        <v>0.59399999999999997</v>
      </c>
      <c r="CR116" s="327">
        <v>0.59899999999999998</v>
      </c>
      <c r="CS116" s="316">
        <f t="shared" si="9"/>
        <v>0.60133333333333339</v>
      </c>
      <c r="CT116" s="327">
        <v>0.73399999999999999</v>
      </c>
      <c r="CU116" s="327">
        <v>0.73399999999999999</v>
      </c>
      <c r="CV116" s="327">
        <v>0.73099999999999998</v>
      </c>
      <c r="CW116" s="316">
        <f t="shared" si="10"/>
        <v>0.73299999999999998</v>
      </c>
      <c r="CX116" s="328">
        <v>6.9444444444444447E-4</v>
      </c>
      <c r="CY116" s="318">
        <v>4.1666666666666666E-3</v>
      </c>
      <c r="CZ116" s="318">
        <v>2.7777777777777779E-3</v>
      </c>
      <c r="DA116" s="319" t="s">
        <v>937</v>
      </c>
      <c r="DB116" s="319" t="s">
        <v>938</v>
      </c>
      <c r="DC116" s="319" t="s">
        <v>939</v>
      </c>
      <c r="DD116" s="319" t="s">
        <v>940</v>
      </c>
      <c r="DE116" s="319" t="s">
        <v>941</v>
      </c>
      <c r="DF116" s="319" t="s">
        <v>942</v>
      </c>
      <c r="DG116" s="326"/>
      <c r="DH116" s="327">
        <v>-1.7603150737788769</v>
      </c>
      <c r="DI116" s="320">
        <v>0.60133333333333339</v>
      </c>
      <c r="DJ116" s="320">
        <v>0.73299999999999998</v>
      </c>
    </row>
    <row r="117" spans="1:114" ht="15.75" customHeight="1">
      <c r="A117" s="94">
        <v>117</v>
      </c>
      <c r="B117" s="153" t="s">
        <v>943</v>
      </c>
      <c r="C117" s="51">
        <v>3180037</v>
      </c>
      <c r="D117" s="51">
        <v>1</v>
      </c>
      <c r="E117" s="151">
        <v>19917</v>
      </c>
      <c r="F117" s="44">
        <f t="shared" si="11"/>
        <v>66</v>
      </c>
      <c r="G117" s="94">
        <v>1</v>
      </c>
      <c r="H117" s="51">
        <v>35.700000000000003</v>
      </c>
      <c r="I117" s="97">
        <v>92</v>
      </c>
      <c r="J117" s="98">
        <v>0</v>
      </c>
      <c r="K117" s="98">
        <v>1</v>
      </c>
      <c r="L117" s="98">
        <v>0</v>
      </c>
      <c r="M117" s="98">
        <v>0</v>
      </c>
      <c r="N117" s="98"/>
      <c r="O117" s="98"/>
      <c r="P117" s="98"/>
      <c r="Q117" s="98"/>
      <c r="R117" s="98"/>
      <c r="S117" s="98"/>
      <c r="T117" s="98"/>
      <c r="U117" s="98"/>
      <c r="V117" s="98">
        <v>0</v>
      </c>
      <c r="W117" s="98">
        <v>0</v>
      </c>
      <c r="X117" s="98">
        <v>1</v>
      </c>
      <c r="Y117" s="98">
        <v>0</v>
      </c>
      <c r="Z117" s="98">
        <v>0</v>
      </c>
      <c r="AA117" s="98">
        <v>0</v>
      </c>
      <c r="AB117" s="98">
        <v>0</v>
      </c>
      <c r="AC117" s="81">
        <v>63</v>
      </c>
      <c r="AD117" s="82">
        <v>1.65</v>
      </c>
      <c r="AE117" s="83">
        <f t="shared" si="7"/>
        <v>23.140495867768596</v>
      </c>
      <c r="AF117" s="152">
        <v>44063</v>
      </c>
      <c r="AG117" s="51">
        <v>1</v>
      </c>
      <c r="AH117" s="51">
        <v>1</v>
      </c>
      <c r="AI117" s="51">
        <v>2</v>
      </c>
      <c r="AJ117" s="98">
        <v>1</v>
      </c>
      <c r="AK117" s="98">
        <v>1</v>
      </c>
      <c r="AL117" s="66">
        <v>44067</v>
      </c>
      <c r="AM117" s="51">
        <f t="shared" si="2"/>
        <v>4</v>
      </c>
      <c r="AN117" s="153">
        <v>0</v>
      </c>
      <c r="AO117" s="98" t="s">
        <v>647</v>
      </c>
      <c r="AP117" s="100" t="s">
        <v>944</v>
      </c>
      <c r="AQ117" s="94">
        <v>0</v>
      </c>
      <c r="AR117" s="51">
        <v>1</v>
      </c>
      <c r="AS117" s="94">
        <v>0</v>
      </c>
      <c r="AT117" s="94">
        <v>0</v>
      </c>
      <c r="AU117" s="94">
        <v>1</v>
      </c>
      <c r="AV117" s="94">
        <v>0</v>
      </c>
      <c r="AW117" s="94">
        <v>0</v>
      </c>
      <c r="AX117" s="51"/>
      <c r="AY117" s="66">
        <v>44063</v>
      </c>
      <c r="AZ117" s="129">
        <v>3.74</v>
      </c>
      <c r="BA117" s="129"/>
      <c r="BB117" s="129">
        <v>535.5</v>
      </c>
      <c r="BC117" s="128">
        <v>3.3000000000000002E-2</v>
      </c>
      <c r="BD117" s="98">
        <v>11.9</v>
      </c>
      <c r="BE117" s="98">
        <v>8.82</v>
      </c>
      <c r="BF117" s="98">
        <v>92.9</v>
      </c>
      <c r="BG117" s="98">
        <v>3.1</v>
      </c>
      <c r="BH117" s="98">
        <v>103</v>
      </c>
      <c r="BI117" s="97"/>
      <c r="BJ117" s="51">
        <v>0</v>
      </c>
      <c r="BK117" s="51">
        <v>0</v>
      </c>
      <c r="BL117" s="51">
        <v>0</v>
      </c>
      <c r="BM117" s="51">
        <v>0</v>
      </c>
      <c r="BN117" s="97">
        <v>0</v>
      </c>
      <c r="BO117" s="51">
        <v>1</v>
      </c>
      <c r="BP117" s="101" t="s">
        <v>131</v>
      </c>
      <c r="BR117" s="334"/>
      <c r="BS117" s="335"/>
      <c r="BT117" s="335"/>
      <c r="BU117" s="335"/>
      <c r="BV117" s="335"/>
      <c r="BW117" s="335"/>
      <c r="BX117" s="335"/>
      <c r="BY117" s="335"/>
      <c r="BZ117" s="335"/>
      <c r="CA117" s="335"/>
      <c r="CB117" s="335"/>
      <c r="CC117" s="335"/>
      <c r="CD117" s="335"/>
      <c r="CE117" s="335"/>
      <c r="CF117" s="335"/>
      <c r="CG117" s="335"/>
      <c r="CH117" s="335"/>
      <c r="CI117" s="335"/>
      <c r="CJ117" s="335"/>
      <c r="CK117" s="320"/>
      <c r="CL117" s="327">
        <v>8.09</v>
      </c>
      <c r="CM117" s="327">
        <v>8.16</v>
      </c>
      <c r="CN117" s="327">
        <v>8.4600000000000009</v>
      </c>
      <c r="CO117" s="316">
        <f t="shared" si="8"/>
        <v>8.2366666666666664</v>
      </c>
      <c r="CP117" s="327">
        <v>0.90400000000000003</v>
      </c>
      <c r="CQ117" s="327">
        <v>0.96899999999999997</v>
      </c>
      <c r="CR117" s="327">
        <v>0.94699999999999995</v>
      </c>
      <c r="CS117" s="316">
        <f t="shared" si="9"/>
        <v>0.94</v>
      </c>
      <c r="CT117" s="327">
        <v>1.0900000000000001</v>
      </c>
      <c r="CU117" s="327">
        <v>1.093</v>
      </c>
      <c r="CV117" s="327">
        <v>1.0900000000000001</v>
      </c>
      <c r="CW117" s="316">
        <f t="shared" si="10"/>
        <v>1.091</v>
      </c>
      <c r="CX117" s="328">
        <v>4.1666666666666666E-3</v>
      </c>
      <c r="CY117" s="318">
        <v>6.2499999999999995E-3</v>
      </c>
      <c r="CZ117" s="318">
        <v>7.6388888888888886E-3</v>
      </c>
      <c r="DA117" s="319" t="s">
        <v>945</v>
      </c>
      <c r="DB117" s="319" t="s">
        <v>946</v>
      </c>
      <c r="DC117" s="319" t="s">
        <v>947</v>
      </c>
      <c r="DD117" s="319" t="s">
        <v>948</v>
      </c>
      <c r="DE117" s="319" t="s">
        <v>949</v>
      </c>
      <c r="DF117" s="319" t="s">
        <v>950</v>
      </c>
      <c r="DG117" s="326"/>
      <c r="DH117" s="335"/>
      <c r="DI117" s="320">
        <v>0.94</v>
      </c>
      <c r="DJ117" s="320">
        <v>1.091</v>
      </c>
    </row>
    <row r="118" spans="1:114" ht="15.75" customHeight="1">
      <c r="A118" s="76">
        <v>118</v>
      </c>
      <c r="B118" s="159" t="s">
        <v>951</v>
      </c>
      <c r="C118" s="46">
        <v>3346344</v>
      </c>
      <c r="D118" s="46">
        <v>1</v>
      </c>
      <c r="E118" s="149">
        <v>27576</v>
      </c>
      <c r="F118" s="44">
        <f t="shared" si="11"/>
        <v>45</v>
      </c>
      <c r="G118" s="78">
        <v>1</v>
      </c>
      <c r="H118" s="46">
        <v>36</v>
      </c>
      <c r="I118" s="79">
        <v>93</v>
      </c>
      <c r="J118" s="80">
        <v>0</v>
      </c>
      <c r="K118" s="80">
        <v>1</v>
      </c>
      <c r="L118" s="80">
        <v>0</v>
      </c>
      <c r="M118" s="80">
        <v>0</v>
      </c>
      <c r="N118" s="80">
        <v>0</v>
      </c>
      <c r="O118" s="80">
        <v>0</v>
      </c>
      <c r="P118" s="80">
        <v>0</v>
      </c>
      <c r="Q118" s="80">
        <v>0</v>
      </c>
      <c r="R118" s="80">
        <v>0</v>
      </c>
      <c r="S118" s="80">
        <v>1</v>
      </c>
      <c r="T118" s="80">
        <v>0</v>
      </c>
      <c r="U118" s="80">
        <v>0</v>
      </c>
      <c r="V118" s="80">
        <v>0</v>
      </c>
      <c r="W118" s="80">
        <v>0</v>
      </c>
      <c r="X118" s="80">
        <v>1</v>
      </c>
      <c r="Y118" s="80">
        <v>0</v>
      </c>
      <c r="Z118" s="80">
        <v>0</v>
      </c>
      <c r="AA118" s="80">
        <v>0</v>
      </c>
      <c r="AB118" s="80">
        <v>0</v>
      </c>
      <c r="AC118" s="81">
        <v>60</v>
      </c>
      <c r="AD118" s="82">
        <v>1.7</v>
      </c>
      <c r="AE118" s="83">
        <f t="shared" si="7"/>
        <v>20.761245674740486</v>
      </c>
      <c r="AF118" s="150">
        <v>44075</v>
      </c>
      <c r="AG118" s="58">
        <v>0</v>
      </c>
      <c r="AH118" s="58">
        <v>0</v>
      </c>
      <c r="AI118" s="58">
        <v>0</v>
      </c>
      <c r="AJ118" s="84">
        <v>0</v>
      </c>
      <c r="AK118" s="84">
        <v>0</v>
      </c>
      <c r="AL118" s="60">
        <v>44098</v>
      </c>
      <c r="AM118" s="58">
        <f t="shared" si="2"/>
        <v>23</v>
      </c>
      <c r="AN118" s="123">
        <v>1</v>
      </c>
      <c r="AO118" s="61"/>
      <c r="AP118" s="62"/>
      <c r="AQ118" s="63">
        <v>1</v>
      </c>
      <c r="AR118" s="64">
        <v>1</v>
      </c>
      <c r="AS118" s="63">
        <v>1</v>
      </c>
      <c r="AT118" s="63">
        <v>1</v>
      </c>
      <c r="AU118" s="63">
        <v>1</v>
      </c>
      <c r="AV118" s="63">
        <v>1</v>
      </c>
      <c r="AW118" s="63">
        <v>0</v>
      </c>
      <c r="AX118" s="64"/>
      <c r="AY118" s="66">
        <v>44077</v>
      </c>
      <c r="AZ118" s="133">
        <v>0.53</v>
      </c>
      <c r="BA118" s="133">
        <v>16334</v>
      </c>
      <c r="BB118" s="129"/>
      <c r="BC118" s="139">
        <v>6.0000000000000001E-3</v>
      </c>
      <c r="BD118" s="135">
        <v>13.6</v>
      </c>
      <c r="BE118" s="135">
        <v>9.1</v>
      </c>
      <c r="BF118" s="135">
        <v>90.2</v>
      </c>
      <c r="BG118" s="135">
        <v>4.3</v>
      </c>
      <c r="BH118" s="135">
        <v>395</v>
      </c>
      <c r="BI118" s="86"/>
      <c r="BJ118" s="64">
        <v>1</v>
      </c>
      <c r="BK118" s="64">
        <v>1</v>
      </c>
      <c r="BL118" s="64">
        <v>0</v>
      </c>
      <c r="BM118" s="64">
        <v>0</v>
      </c>
      <c r="BN118" s="70">
        <v>0</v>
      </c>
      <c r="BO118" s="64">
        <v>0</v>
      </c>
      <c r="BP118" s="71" t="s">
        <v>131</v>
      </c>
      <c r="BR118" s="331">
        <v>5.4979464285714288</v>
      </c>
      <c r="BS118" s="320">
        <v>6.1</v>
      </c>
      <c r="BT118" s="320">
        <v>0.60205357142857086</v>
      </c>
      <c r="BU118" s="320">
        <v>10.950517238579328</v>
      </c>
      <c r="BV118" s="320">
        <v>28</v>
      </c>
      <c r="BW118" s="320">
        <v>7501</v>
      </c>
      <c r="BX118" s="320">
        <v>1890</v>
      </c>
      <c r="BY118" s="320">
        <v>126.782464846981</v>
      </c>
      <c r="BZ118" s="320">
        <v>5.7939244648567874E-3</v>
      </c>
      <c r="CA118" s="320">
        <v>6.2163333333333339</v>
      </c>
      <c r="CB118" s="320">
        <v>8.9359999999999999</v>
      </c>
      <c r="CC118" s="320">
        <v>-2.7196666666666673</v>
      </c>
      <c r="CD118" s="320">
        <v>88.36856894150327</v>
      </c>
      <c r="CE118" s="320">
        <v>127.32281930390376</v>
      </c>
      <c r="CF118" s="320">
        <v>-38.954250362400508</v>
      </c>
      <c r="CG118" s="320">
        <v>90.654085166531857</v>
      </c>
      <c r="CH118" s="320">
        <v>130.1744185489103</v>
      </c>
      <c r="CI118" s="320">
        <v>-39.520333382378382</v>
      </c>
      <c r="CJ118" s="320">
        <v>0.23289072250378495</v>
      </c>
      <c r="CK118" s="320">
        <v>24.4</v>
      </c>
      <c r="CL118" s="320">
        <v>8.27</v>
      </c>
      <c r="CM118" s="320">
        <v>8.31</v>
      </c>
      <c r="CN118" s="320">
        <v>8.2899999999999991</v>
      </c>
      <c r="CO118" s="316">
        <f t="shared" si="8"/>
        <v>8.2899999999999991</v>
      </c>
      <c r="CP118" s="320">
        <v>0.51</v>
      </c>
      <c r="CQ118" s="320">
        <v>0.49299999999999999</v>
      </c>
      <c r="CR118" s="320">
        <v>0.496</v>
      </c>
      <c r="CS118" s="316">
        <f t="shared" si="9"/>
        <v>0.4996666666666667</v>
      </c>
      <c r="CT118" s="320">
        <v>0.624</v>
      </c>
      <c r="CU118" s="320">
        <v>0.68100000000000005</v>
      </c>
      <c r="CV118" s="320">
        <v>0.624</v>
      </c>
      <c r="CW118" s="316">
        <f t="shared" si="10"/>
        <v>0.64300000000000013</v>
      </c>
      <c r="CX118" s="329">
        <v>2.0833333333333333E-3</v>
      </c>
      <c r="CY118" s="318">
        <v>5.5555555555555558E-3</v>
      </c>
      <c r="CZ118" s="318">
        <v>8.3333333333333332E-3</v>
      </c>
      <c r="DA118" s="319" t="s">
        <v>952</v>
      </c>
      <c r="DB118" s="319" t="s">
        <v>953</v>
      </c>
      <c r="DC118" s="319" t="s">
        <v>954</v>
      </c>
      <c r="DD118" s="319" t="s">
        <v>955</v>
      </c>
      <c r="DE118" s="319" t="s">
        <v>956</v>
      </c>
      <c r="DF118" s="319" t="s">
        <v>957</v>
      </c>
      <c r="DG118" s="310"/>
      <c r="DH118" s="320">
        <v>10.950517238579328</v>
      </c>
      <c r="DI118" s="320">
        <v>0.4996666666666667</v>
      </c>
      <c r="DJ118" s="320">
        <v>0.64300000000000013</v>
      </c>
    </row>
    <row r="119" spans="1:114" ht="15.75" customHeight="1">
      <c r="A119" s="76">
        <v>119</v>
      </c>
      <c r="B119" s="159" t="s">
        <v>958</v>
      </c>
      <c r="C119" s="46">
        <v>14254720</v>
      </c>
      <c r="D119" s="46">
        <v>2</v>
      </c>
      <c r="E119" s="149">
        <v>27062</v>
      </c>
      <c r="F119" s="44">
        <f t="shared" si="11"/>
        <v>46</v>
      </c>
      <c r="G119" s="78">
        <v>1</v>
      </c>
      <c r="H119" s="46">
        <v>36.4</v>
      </c>
      <c r="I119" s="79">
        <v>85</v>
      </c>
      <c r="J119" s="80">
        <v>0</v>
      </c>
      <c r="K119" s="80">
        <v>0</v>
      </c>
      <c r="L119" s="80">
        <v>0</v>
      </c>
      <c r="M119" s="80">
        <v>0</v>
      </c>
      <c r="N119" s="80">
        <v>0</v>
      </c>
      <c r="O119" s="80">
        <v>0</v>
      </c>
      <c r="P119" s="80">
        <v>0</v>
      </c>
      <c r="Q119" s="80">
        <v>0</v>
      </c>
      <c r="R119" s="80">
        <v>0</v>
      </c>
      <c r="S119" s="80">
        <v>0</v>
      </c>
      <c r="T119" s="80">
        <v>0</v>
      </c>
      <c r="U119" s="80">
        <v>0</v>
      </c>
      <c r="V119" s="80">
        <v>0</v>
      </c>
      <c r="W119" s="80">
        <v>0</v>
      </c>
      <c r="X119" s="80">
        <v>0</v>
      </c>
      <c r="Y119" s="80">
        <v>0</v>
      </c>
      <c r="Z119" s="80">
        <v>0</v>
      </c>
      <c r="AA119" s="80">
        <v>0</v>
      </c>
      <c r="AB119" s="80">
        <v>0</v>
      </c>
      <c r="AC119" s="81">
        <v>38</v>
      </c>
      <c r="AD119" s="82">
        <v>1.44</v>
      </c>
      <c r="AE119" s="83">
        <f t="shared" si="7"/>
        <v>18.325617283950617</v>
      </c>
      <c r="AF119" s="150">
        <v>44074</v>
      </c>
      <c r="AG119" s="58">
        <v>0</v>
      </c>
      <c r="AH119" s="58">
        <v>0</v>
      </c>
      <c r="AI119" s="58">
        <v>0</v>
      </c>
      <c r="AJ119" s="84">
        <v>0</v>
      </c>
      <c r="AK119" s="84">
        <v>0</v>
      </c>
      <c r="AL119" s="60">
        <v>44077</v>
      </c>
      <c r="AM119" s="58">
        <f t="shared" si="2"/>
        <v>3</v>
      </c>
      <c r="AN119" s="123">
        <v>1</v>
      </c>
      <c r="AO119" s="61"/>
      <c r="AP119" s="62"/>
      <c r="AQ119" s="63">
        <v>1</v>
      </c>
      <c r="AR119" s="64">
        <v>1</v>
      </c>
      <c r="AS119" s="63">
        <v>1</v>
      </c>
      <c r="AT119" s="63">
        <v>1</v>
      </c>
      <c r="AU119" s="63">
        <v>1</v>
      </c>
      <c r="AV119" s="63">
        <v>1</v>
      </c>
      <c r="AW119" s="63">
        <v>0</v>
      </c>
      <c r="AX119" s="64"/>
      <c r="AY119" s="66">
        <v>44075</v>
      </c>
      <c r="AZ119" s="133">
        <v>0.7</v>
      </c>
      <c r="BA119" s="133">
        <v>527</v>
      </c>
      <c r="BB119" s="133">
        <v>49.8</v>
      </c>
      <c r="BC119" s="139">
        <v>3.0000000000000001E-3</v>
      </c>
      <c r="BD119" s="135">
        <v>14.9</v>
      </c>
      <c r="BE119" s="135">
        <v>4.4000000000000004</v>
      </c>
      <c r="BF119" s="135">
        <v>71.099999999999994</v>
      </c>
      <c r="BG119" s="135">
        <v>18.2</v>
      </c>
      <c r="BH119" s="135">
        <v>164</v>
      </c>
      <c r="BI119" s="86"/>
      <c r="BJ119" s="64">
        <v>0</v>
      </c>
      <c r="BK119" s="64">
        <v>0</v>
      </c>
      <c r="BL119" s="64">
        <v>0</v>
      </c>
      <c r="BM119" s="64">
        <v>0</v>
      </c>
      <c r="BN119" s="70">
        <v>0</v>
      </c>
      <c r="BO119" s="64">
        <v>0</v>
      </c>
      <c r="BP119" s="71"/>
      <c r="BR119" s="331">
        <v>2.6503333333333337</v>
      </c>
      <c r="BS119" s="320">
        <v>3.01</v>
      </c>
      <c r="BT119" s="320">
        <v>0.35966666666666613</v>
      </c>
      <c r="BU119" s="320">
        <v>13.570620047792708</v>
      </c>
      <c r="BV119" s="320">
        <v>114</v>
      </c>
      <c r="BW119" s="320">
        <v>61391</v>
      </c>
      <c r="BX119" s="320">
        <v>36665</v>
      </c>
      <c r="BY119" s="320">
        <v>737.32446415373238</v>
      </c>
      <c r="BZ119" s="320">
        <v>3.7012464333267988E-4</v>
      </c>
      <c r="CA119" s="320">
        <v>-11.473666666666666</v>
      </c>
      <c r="CB119" s="320">
        <v>7.8606666666666678</v>
      </c>
      <c r="CC119" s="320">
        <v>-19.33433333333334</v>
      </c>
      <c r="CD119" s="320">
        <v>-38.045502456492528</v>
      </c>
      <c r="CE119" s="320">
        <v>26.073818561112059</v>
      </c>
      <c r="CF119" s="320">
        <v>-64.119321017604605</v>
      </c>
      <c r="CG119" s="320">
        <v>-346.14274993434651</v>
      </c>
      <c r="CH119" s="320">
        <v>237.10726368463745</v>
      </c>
      <c r="CI119" s="320">
        <v>-583.25001361898421</v>
      </c>
      <c r="CJ119" s="320">
        <v>0.71097073160127289</v>
      </c>
      <c r="CK119" s="320">
        <v>92167.4</v>
      </c>
      <c r="CL119" s="320">
        <v>6.71</v>
      </c>
      <c r="CM119" s="320">
        <v>6.42</v>
      </c>
      <c r="CN119" s="320">
        <v>6.68</v>
      </c>
      <c r="CO119" s="316">
        <f t="shared" si="8"/>
        <v>6.6033333333333326</v>
      </c>
      <c r="CP119" s="320">
        <v>0.53</v>
      </c>
      <c r="CQ119" s="320">
        <v>0.59299999999999997</v>
      </c>
      <c r="CR119" s="320">
        <v>0.58299999999999996</v>
      </c>
      <c r="CS119" s="316">
        <f t="shared" si="9"/>
        <v>0.56866666666666665</v>
      </c>
      <c r="CT119" s="320">
        <v>0.73099999999999998</v>
      </c>
      <c r="CU119" s="320">
        <v>0.72899999999999998</v>
      </c>
      <c r="CV119" s="320">
        <v>0.73399999999999999</v>
      </c>
      <c r="CW119" s="316">
        <f t="shared" si="10"/>
        <v>0.73133333333333328</v>
      </c>
      <c r="CX119" s="329">
        <v>2.0833333333333333E-3</v>
      </c>
      <c r="CY119" s="318">
        <v>4.8611111111111112E-3</v>
      </c>
      <c r="CZ119" s="318">
        <v>6.9444444444444441E-3</v>
      </c>
      <c r="DA119" s="319" t="s">
        <v>959</v>
      </c>
      <c r="DB119" s="319" t="s">
        <v>960</v>
      </c>
      <c r="DC119" s="319" t="s">
        <v>961</v>
      </c>
      <c r="DD119" s="319" t="s">
        <v>962</v>
      </c>
      <c r="DE119" s="319" t="s">
        <v>963</v>
      </c>
      <c r="DF119" s="319" t="s">
        <v>964</v>
      </c>
      <c r="DG119" s="310"/>
      <c r="DH119" s="320">
        <v>13.570620047792708</v>
      </c>
      <c r="DI119" s="320">
        <v>0.56866666666666665</v>
      </c>
      <c r="DJ119" s="320">
        <v>0.73133333333333328</v>
      </c>
    </row>
    <row r="120" spans="1:114" ht="15.75" customHeight="1">
      <c r="A120" s="76">
        <v>120</v>
      </c>
      <c r="B120" s="163" t="s">
        <v>965</v>
      </c>
      <c r="C120" s="46">
        <v>2621125</v>
      </c>
      <c r="D120" s="46">
        <v>2</v>
      </c>
      <c r="E120" s="149">
        <v>19801</v>
      </c>
      <c r="F120" s="44">
        <f t="shared" si="11"/>
        <v>66</v>
      </c>
      <c r="G120" s="78">
        <v>2</v>
      </c>
      <c r="H120" s="46">
        <v>36</v>
      </c>
      <c r="I120" s="79">
        <v>90</v>
      </c>
      <c r="J120" s="80">
        <v>0</v>
      </c>
      <c r="K120" s="80">
        <v>0</v>
      </c>
      <c r="L120" s="80">
        <v>0</v>
      </c>
      <c r="M120" s="80">
        <v>0</v>
      </c>
      <c r="N120" s="80">
        <v>0</v>
      </c>
      <c r="O120" s="80">
        <v>0</v>
      </c>
      <c r="P120" s="80">
        <v>0</v>
      </c>
      <c r="Q120" s="80">
        <v>0</v>
      </c>
      <c r="R120" s="80">
        <v>0</v>
      </c>
      <c r="S120" s="80">
        <v>0</v>
      </c>
      <c r="T120" s="80">
        <v>0</v>
      </c>
      <c r="U120" s="80">
        <v>0</v>
      </c>
      <c r="V120" s="80">
        <v>0</v>
      </c>
      <c r="W120" s="80">
        <v>0</v>
      </c>
      <c r="X120" s="80">
        <v>1</v>
      </c>
      <c r="Y120" s="80">
        <v>0</v>
      </c>
      <c r="Z120" s="80">
        <v>1</v>
      </c>
      <c r="AA120" s="80">
        <v>0</v>
      </c>
      <c r="AB120" s="80">
        <v>0</v>
      </c>
      <c r="AC120" s="81">
        <v>66</v>
      </c>
      <c r="AD120" s="82">
        <v>1.66</v>
      </c>
      <c r="AE120" s="83">
        <f t="shared" si="7"/>
        <v>23.951226593119468</v>
      </c>
      <c r="AF120" s="150">
        <v>44074</v>
      </c>
      <c r="AG120" s="58">
        <v>1</v>
      </c>
      <c r="AH120" s="58">
        <v>1</v>
      </c>
      <c r="AI120" s="58">
        <v>48</v>
      </c>
      <c r="AJ120" s="84">
        <v>0</v>
      </c>
      <c r="AK120" s="84">
        <v>1</v>
      </c>
      <c r="AL120" s="60">
        <v>44140</v>
      </c>
      <c r="AM120" s="58">
        <f t="shared" si="2"/>
        <v>66</v>
      </c>
      <c r="AN120" s="123">
        <v>1</v>
      </c>
      <c r="AO120" s="61"/>
      <c r="AP120" s="62"/>
      <c r="AQ120" s="63">
        <v>1</v>
      </c>
      <c r="AR120" s="64">
        <v>1</v>
      </c>
      <c r="AS120" s="63">
        <v>1</v>
      </c>
      <c r="AT120" s="63">
        <v>1</v>
      </c>
      <c r="AU120" s="63">
        <v>1</v>
      </c>
      <c r="AV120" s="63">
        <v>1</v>
      </c>
      <c r="AW120" s="63">
        <v>0</v>
      </c>
      <c r="AX120" s="64"/>
      <c r="AY120" s="66">
        <v>44073</v>
      </c>
      <c r="AZ120" s="133">
        <v>3.06</v>
      </c>
      <c r="BA120" s="133">
        <v>933</v>
      </c>
      <c r="BB120" s="129">
        <v>312.5</v>
      </c>
      <c r="BC120" s="139">
        <v>2.1000000000000001E-2</v>
      </c>
      <c r="BD120" s="135">
        <v>13.9</v>
      </c>
      <c r="BE120" s="135">
        <v>9.76</v>
      </c>
      <c r="BF120" s="135">
        <v>90</v>
      </c>
      <c r="BG120" s="135">
        <v>6.3</v>
      </c>
      <c r="BH120" s="135">
        <v>250</v>
      </c>
      <c r="BI120" s="86"/>
      <c r="BJ120" s="64">
        <v>1</v>
      </c>
      <c r="BK120" s="64">
        <v>1</v>
      </c>
      <c r="BL120" s="64">
        <v>0</v>
      </c>
      <c r="BM120" s="64">
        <v>0</v>
      </c>
      <c r="BN120" s="70">
        <v>0</v>
      </c>
      <c r="BO120" s="64">
        <v>0</v>
      </c>
      <c r="BP120" s="71" t="s">
        <v>131</v>
      </c>
      <c r="BR120" s="331">
        <v>3.2615166666666666</v>
      </c>
      <c r="BS120" s="320">
        <v>3.431</v>
      </c>
      <c r="BT120" s="320">
        <v>0.16948333333333343</v>
      </c>
      <c r="BU120" s="320">
        <v>5.1964576807313607</v>
      </c>
      <c r="BV120" s="320">
        <v>101</v>
      </c>
      <c r="BW120" s="320">
        <v>48412</v>
      </c>
      <c r="BX120" s="320">
        <v>24657</v>
      </c>
      <c r="BY120" s="320">
        <v>386.30223060006279</v>
      </c>
      <c r="BZ120" s="320">
        <v>2.1074979440853959E-4</v>
      </c>
      <c r="CA120" s="320">
        <v>15.584166666666674</v>
      </c>
      <c r="CB120" s="320">
        <v>28.46533333333333</v>
      </c>
      <c r="CC120" s="320">
        <v>-12.881166666666667</v>
      </c>
      <c r="CD120" s="320">
        <v>78.040729932679014</v>
      </c>
      <c r="CE120" s="320">
        <v>142.61670402260344</v>
      </c>
      <c r="CF120" s="320">
        <v>-64.575974089924514</v>
      </c>
      <c r="CG120" s="320">
        <v>382.43898148141761</v>
      </c>
      <c r="CH120" s="320">
        <v>698.36955689888077</v>
      </c>
      <c r="CI120" s="320">
        <v>-315.93057541746344</v>
      </c>
      <c r="CJ120" s="320">
        <v>0.31147642137833192</v>
      </c>
      <c r="CK120" s="320">
        <v>12</v>
      </c>
      <c r="CL120" s="320">
        <v>6.99</v>
      </c>
      <c r="CM120" s="320">
        <v>6.9</v>
      </c>
      <c r="CN120" s="320">
        <v>6.85</v>
      </c>
      <c r="CO120" s="316">
        <f t="shared" si="8"/>
        <v>6.913333333333334</v>
      </c>
      <c r="CP120" s="320">
        <v>0.55700000000000005</v>
      </c>
      <c r="CQ120" s="320">
        <v>0.58699999999999997</v>
      </c>
      <c r="CR120" s="320">
        <v>0.58499999999999996</v>
      </c>
      <c r="CS120" s="316">
        <f t="shared" si="9"/>
        <v>0.57633333333333336</v>
      </c>
      <c r="CT120" s="320">
        <v>0.67300000000000004</v>
      </c>
      <c r="CU120" s="320">
        <v>0.73399999999999999</v>
      </c>
      <c r="CV120" s="320">
        <v>0.75</v>
      </c>
      <c r="CW120" s="316">
        <f t="shared" si="10"/>
        <v>0.71899999999999997</v>
      </c>
      <c r="CX120" s="329" t="s">
        <v>966</v>
      </c>
      <c r="CY120" s="318">
        <v>4.1666666666666666E-3</v>
      </c>
      <c r="CZ120" s="318">
        <v>5.5555555555555558E-3</v>
      </c>
      <c r="DA120" s="319" t="s">
        <v>967</v>
      </c>
      <c r="DB120" s="319" t="s">
        <v>968</v>
      </c>
      <c r="DC120" s="319" t="s">
        <v>969</v>
      </c>
      <c r="DD120" s="319" t="s">
        <v>970</v>
      </c>
      <c r="DE120" s="319" t="s">
        <v>971</v>
      </c>
      <c r="DF120" s="319" t="s">
        <v>972</v>
      </c>
      <c r="DG120" s="310"/>
      <c r="DH120" s="320">
        <v>5.1964576807313607</v>
      </c>
      <c r="DI120" s="320">
        <v>0.57633333333333336</v>
      </c>
      <c r="DJ120" s="320">
        <v>0.71899999999999997</v>
      </c>
    </row>
    <row r="121" spans="1:114" ht="15.75" customHeight="1">
      <c r="A121" s="94">
        <v>121</v>
      </c>
      <c r="B121" s="164" t="s">
        <v>973</v>
      </c>
      <c r="C121" s="51">
        <v>33554419</v>
      </c>
      <c r="D121" s="51">
        <v>1</v>
      </c>
      <c r="E121" s="151">
        <v>22644</v>
      </c>
      <c r="F121" s="44">
        <f t="shared" si="11"/>
        <v>58</v>
      </c>
      <c r="G121" s="94">
        <v>1</v>
      </c>
      <c r="H121" s="51">
        <v>36.4</v>
      </c>
      <c r="I121" s="97">
        <v>93</v>
      </c>
      <c r="J121" s="98">
        <v>0</v>
      </c>
      <c r="K121" s="98">
        <v>0</v>
      </c>
      <c r="L121" s="98">
        <v>0</v>
      </c>
      <c r="M121" s="98">
        <v>0</v>
      </c>
      <c r="N121" s="98">
        <v>1</v>
      </c>
      <c r="O121" s="98">
        <v>0</v>
      </c>
      <c r="P121" s="98">
        <v>0</v>
      </c>
      <c r="Q121" s="98">
        <v>0</v>
      </c>
      <c r="R121" s="98">
        <v>0</v>
      </c>
      <c r="S121" s="98">
        <v>0</v>
      </c>
      <c r="T121" s="98">
        <v>0</v>
      </c>
      <c r="U121" s="98">
        <v>0</v>
      </c>
      <c r="V121" s="98">
        <v>0</v>
      </c>
      <c r="W121" s="98">
        <v>0</v>
      </c>
      <c r="X121" s="98">
        <v>0</v>
      </c>
      <c r="Y121" s="98">
        <v>0</v>
      </c>
      <c r="Z121" s="98">
        <v>0</v>
      </c>
      <c r="AA121" s="98">
        <v>0</v>
      </c>
      <c r="AB121" s="98">
        <v>0</v>
      </c>
      <c r="AC121" s="81">
        <v>62</v>
      </c>
      <c r="AD121" s="82">
        <v>1.7</v>
      </c>
      <c r="AE121" s="83">
        <f t="shared" si="7"/>
        <v>21.453287197231838</v>
      </c>
      <c r="AF121" s="152">
        <v>44076</v>
      </c>
      <c r="AG121" s="51">
        <v>0</v>
      </c>
      <c r="AH121" s="51">
        <v>0</v>
      </c>
      <c r="AI121" s="51">
        <v>0</v>
      </c>
      <c r="AJ121" s="98">
        <v>1</v>
      </c>
      <c r="AK121" s="98">
        <v>0</v>
      </c>
      <c r="AL121" s="66">
        <v>44082</v>
      </c>
      <c r="AM121" s="51">
        <f t="shared" si="2"/>
        <v>6</v>
      </c>
      <c r="AN121" s="153">
        <v>1</v>
      </c>
      <c r="AO121" s="98"/>
      <c r="AP121" s="100" t="s">
        <v>974</v>
      </c>
      <c r="AQ121" s="94">
        <v>0</v>
      </c>
      <c r="AR121" s="51">
        <v>1</v>
      </c>
      <c r="AS121" s="94">
        <v>0</v>
      </c>
      <c r="AT121" s="94">
        <v>0</v>
      </c>
      <c r="AU121" s="94">
        <v>0</v>
      </c>
      <c r="AV121" s="94">
        <v>0</v>
      </c>
      <c r="AW121" s="94">
        <v>0</v>
      </c>
      <c r="AX121" s="51"/>
      <c r="AY121" s="66">
        <v>44075</v>
      </c>
      <c r="AZ121" s="129">
        <v>0.83</v>
      </c>
      <c r="BA121" s="129">
        <v>30469</v>
      </c>
      <c r="BB121" s="129"/>
      <c r="BC121" s="128"/>
      <c r="BD121" s="98">
        <v>8.5</v>
      </c>
      <c r="BE121" s="98">
        <v>18.54</v>
      </c>
      <c r="BF121" s="98">
        <v>86</v>
      </c>
      <c r="BG121" s="98">
        <v>6</v>
      </c>
      <c r="BH121" s="98">
        <v>195</v>
      </c>
      <c r="BI121" s="97"/>
      <c r="BJ121" s="51">
        <v>0</v>
      </c>
      <c r="BK121" s="51">
        <v>0</v>
      </c>
      <c r="BL121" s="51">
        <v>0</v>
      </c>
      <c r="BM121" s="51">
        <v>0</v>
      </c>
      <c r="BN121" s="97">
        <v>0</v>
      </c>
      <c r="BO121" s="51">
        <v>0</v>
      </c>
      <c r="BP121" s="101"/>
      <c r="BR121" s="332"/>
      <c r="BS121" s="333"/>
      <c r="BT121" s="333"/>
      <c r="BU121" s="333"/>
      <c r="BV121" s="333"/>
      <c r="BW121" s="333"/>
      <c r="BX121" s="333"/>
      <c r="BY121" s="333"/>
      <c r="BZ121" s="333"/>
      <c r="CA121" s="333"/>
      <c r="CB121" s="333"/>
      <c r="CC121" s="333"/>
      <c r="CD121" s="333"/>
      <c r="CE121" s="333"/>
      <c r="CF121" s="333"/>
      <c r="CG121" s="333"/>
      <c r="CH121" s="333"/>
      <c r="CI121" s="333"/>
      <c r="CJ121" s="333"/>
      <c r="CK121" s="320"/>
      <c r="CL121" s="320">
        <v>6.7</v>
      </c>
      <c r="CM121" s="320">
        <v>6.83</v>
      </c>
      <c r="CN121" s="320">
        <v>7.08</v>
      </c>
      <c r="CO121" s="316">
        <f t="shared" si="8"/>
        <v>6.87</v>
      </c>
      <c r="CP121" s="320">
        <v>0.66</v>
      </c>
      <c r="CQ121" s="320">
        <v>0.63400000000000001</v>
      </c>
      <c r="CR121" s="320">
        <v>0.65700000000000003</v>
      </c>
      <c r="CS121" s="316">
        <f t="shared" si="9"/>
        <v>0.65033333333333332</v>
      </c>
      <c r="CT121" s="320">
        <v>0.78700000000000003</v>
      </c>
      <c r="CU121" s="320">
        <v>0.79400000000000004</v>
      </c>
      <c r="CV121" s="320">
        <v>0.78700000000000003</v>
      </c>
      <c r="CW121" s="316">
        <f t="shared" si="10"/>
        <v>0.78933333333333333</v>
      </c>
      <c r="CX121" s="329">
        <v>1.3888888888888889E-3</v>
      </c>
      <c r="CY121" s="318">
        <v>4.1666666666666666E-3</v>
      </c>
      <c r="CZ121" s="318">
        <v>5.5555555555555558E-3</v>
      </c>
      <c r="DA121" s="319" t="s">
        <v>975</v>
      </c>
      <c r="DB121" s="319" t="s">
        <v>976</v>
      </c>
      <c r="DC121" s="319" t="s">
        <v>977</v>
      </c>
      <c r="DD121" s="319" t="s">
        <v>978</v>
      </c>
      <c r="DE121" s="319" t="s">
        <v>979</v>
      </c>
      <c r="DF121" s="319" t="s">
        <v>980</v>
      </c>
      <c r="DG121" s="310"/>
      <c r="DH121" s="333"/>
      <c r="DI121" s="320">
        <v>0.65033333333333332</v>
      </c>
      <c r="DJ121" s="320">
        <v>0.78933333333333333</v>
      </c>
    </row>
    <row r="122" spans="1:114" ht="15.75" customHeight="1">
      <c r="A122" s="76">
        <v>122</v>
      </c>
      <c r="B122" s="163" t="s">
        <v>981</v>
      </c>
      <c r="C122" s="46">
        <v>14172488</v>
      </c>
      <c r="D122" s="46">
        <v>1</v>
      </c>
      <c r="E122" s="149">
        <v>17122</v>
      </c>
      <c r="F122" s="44">
        <f t="shared" si="11"/>
        <v>73</v>
      </c>
      <c r="G122" s="78">
        <v>1</v>
      </c>
      <c r="H122" s="46">
        <v>37.4</v>
      </c>
      <c r="I122" s="79">
        <v>97</v>
      </c>
      <c r="J122" s="80">
        <v>0</v>
      </c>
      <c r="K122" s="80">
        <v>1</v>
      </c>
      <c r="L122" s="80">
        <v>0</v>
      </c>
      <c r="M122" s="80">
        <v>1</v>
      </c>
      <c r="N122" s="80">
        <v>0</v>
      </c>
      <c r="O122" s="80">
        <v>0</v>
      </c>
      <c r="P122" s="80">
        <v>0</v>
      </c>
      <c r="Q122" s="80">
        <v>0</v>
      </c>
      <c r="R122" s="80">
        <v>0</v>
      </c>
      <c r="S122" s="80">
        <v>0</v>
      </c>
      <c r="T122" s="80">
        <v>0</v>
      </c>
      <c r="U122" s="80">
        <v>0</v>
      </c>
      <c r="V122" s="80">
        <v>0</v>
      </c>
      <c r="W122" s="80">
        <v>0</v>
      </c>
      <c r="X122" s="80">
        <v>1</v>
      </c>
      <c r="Y122" s="80">
        <v>0</v>
      </c>
      <c r="Z122" s="80">
        <v>1</v>
      </c>
      <c r="AA122" s="80">
        <v>0</v>
      </c>
      <c r="AB122" s="80">
        <v>0</v>
      </c>
      <c r="AC122" s="81">
        <v>68.5</v>
      </c>
      <c r="AD122" s="82">
        <v>1.6</v>
      </c>
      <c r="AE122" s="83">
        <f t="shared" si="7"/>
        <v>26.757812499999996</v>
      </c>
      <c r="AF122" s="150">
        <v>44075</v>
      </c>
      <c r="AG122" s="58">
        <v>1</v>
      </c>
      <c r="AH122" s="58">
        <v>1</v>
      </c>
      <c r="AI122" s="58">
        <v>2</v>
      </c>
      <c r="AJ122" s="84">
        <v>1</v>
      </c>
      <c r="AK122" s="84">
        <v>1</v>
      </c>
      <c r="AL122" s="60">
        <v>44079</v>
      </c>
      <c r="AM122" s="58">
        <f t="shared" si="2"/>
        <v>4</v>
      </c>
      <c r="AN122" s="123">
        <v>1</v>
      </c>
      <c r="AO122" s="61"/>
      <c r="AP122" s="62"/>
      <c r="AQ122" s="63">
        <v>1</v>
      </c>
      <c r="AR122" s="64">
        <v>1</v>
      </c>
      <c r="AS122" s="63">
        <v>1</v>
      </c>
      <c r="AT122" s="63">
        <v>1</v>
      </c>
      <c r="AU122" s="63">
        <v>1</v>
      </c>
      <c r="AV122" s="63">
        <v>1</v>
      </c>
      <c r="AW122" s="63">
        <v>0</v>
      </c>
      <c r="AX122" s="64"/>
      <c r="AY122" s="66">
        <v>44075</v>
      </c>
      <c r="AZ122" s="133">
        <v>7.41</v>
      </c>
      <c r="BA122" s="129"/>
      <c r="BB122" s="129"/>
      <c r="BC122" s="139">
        <v>0.17299999999999999</v>
      </c>
      <c r="BD122" s="135">
        <v>9.6</v>
      </c>
      <c r="BE122" s="135">
        <v>6.9</v>
      </c>
      <c r="BF122" s="135">
        <v>88.5</v>
      </c>
      <c r="BG122" s="135">
        <v>5.8</v>
      </c>
      <c r="BH122" s="135">
        <v>158</v>
      </c>
      <c r="BI122" s="86"/>
      <c r="BJ122" s="64">
        <v>1</v>
      </c>
      <c r="BK122" s="64">
        <v>0</v>
      </c>
      <c r="BL122" s="64">
        <v>0</v>
      </c>
      <c r="BM122" s="64">
        <v>1</v>
      </c>
      <c r="BN122" s="70">
        <v>0</v>
      </c>
      <c r="BO122" s="64">
        <v>1</v>
      </c>
      <c r="BP122" s="71" t="s">
        <v>131</v>
      </c>
      <c r="BR122" s="331">
        <v>4.8489811320754725</v>
      </c>
      <c r="BS122" s="320">
        <v>5.0110000000000001</v>
      </c>
      <c r="BT122" s="320">
        <v>0.16201886792452758</v>
      </c>
      <c r="BU122" s="320">
        <v>3.3412971408115144</v>
      </c>
      <c r="BV122" s="320">
        <v>154</v>
      </c>
      <c r="BW122" s="320">
        <v>21889</v>
      </c>
      <c r="BX122" s="320">
        <v>18671</v>
      </c>
      <c r="BY122" s="320">
        <v>18.437278884059424</v>
      </c>
      <c r="BZ122" s="320">
        <v>1.7895651763759384E-4</v>
      </c>
      <c r="CA122" s="320">
        <v>-9.2721666666666689</v>
      </c>
      <c r="CB122" s="320">
        <v>13.527166666666661</v>
      </c>
      <c r="CC122" s="320">
        <v>-22.799333333333326</v>
      </c>
      <c r="CD122" s="320">
        <v>-101.83607319273558</v>
      </c>
      <c r="CE122" s="320">
        <v>150.02911394207587</v>
      </c>
      <c r="CF122" s="320">
        <v>-251.86518713481149</v>
      </c>
      <c r="CG122" s="320">
        <v>-154.15928215360051</v>
      </c>
      <c r="CH122" s="320">
        <v>223.18015461675753</v>
      </c>
      <c r="CI122" s="320">
        <v>-377.33943677035802</v>
      </c>
      <c r="CJ122" s="320">
        <v>0.6283549149474994</v>
      </c>
      <c r="CK122" s="320">
        <v>1935.2</v>
      </c>
      <c r="CL122" s="320">
        <v>8.69</v>
      </c>
      <c r="CM122" s="320">
        <v>8.4600000000000009</v>
      </c>
      <c r="CN122" s="320">
        <v>8.81</v>
      </c>
      <c r="CO122" s="316">
        <f t="shared" si="8"/>
        <v>8.6533333333333342</v>
      </c>
      <c r="CP122" s="320">
        <v>0.8</v>
      </c>
      <c r="CQ122" s="320">
        <v>0.71</v>
      </c>
      <c r="CR122" s="320">
        <v>0.74</v>
      </c>
      <c r="CS122" s="316">
        <f t="shared" si="9"/>
        <v>0.75</v>
      </c>
      <c r="CT122" s="320">
        <v>0.97099999999999997</v>
      </c>
      <c r="CU122" s="320">
        <v>0.86299999999999999</v>
      </c>
      <c r="CV122" s="320">
        <v>0.92100000000000004</v>
      </c>
      <c r="CW122" s="316">
        <f t="shared" si="10"/>
        <v>0.91833333333333333</v>
      </c>
      <c r="CX122" s="329">
        <v>1.3888888888888889E-3</v>
      </c>
      <c r="CY122" s="318">
        <v>2.7777777777777779E-3</v>
      </c>
      <c r="CZ122" s="318">
        <v>4.1666666666666666E-3</v>
      </c>
      <c r="DA122" s="319" t="s">
        <v>982</v>
      </c>
      <c r="DB122" s="319" t="s">
        <v>983</v>
      </c>
      <c r="DC122" s="319" t="s">
        <v>984</v>
      </c>
      <c r="DD122" s="319" t="s">
        <v>985</v>
      </c>
      <c r="DE122" s="319" t="s">
        <v>986</v>
      </c>
      <c r="DF122" s="319" t="s">
        <v>987</v>
      </c>
      <c r="DG122" s="310"/>
      <c r="DH122" s="320">
        <v>3.3412971408115144</v>
      </c>
      <c r="DI122" s="320">
        <v>0.75</v>
      </c>
      <c r="DJ122" s="320">
        <v>0.91833333333333333</v>
      </c>
    </row>
    <row r="123" spans="1:114" ht="15.75" customHeight="1">
      <c r="A123" s="76">
        <v>123</v>
      </c>
      <c r="B123" s="163" t="s">
        <v>988</v>
      </c>
      <c r="C123" s="46">
        <v>91787527</v>
      </c>
      <c r="D123" s="46">
        <v>2</v>
      </c>
      <c r="E123" s="149">
        <v>21153</v>
      </c>
      <c r="F123" s="44">
        <f t="shared" si="11"/>
        <v>62</v>
      </c>
      <c r="G123" s="78">
        <v>1</v>
      </c>
      <c r="H123" s="46">
        <v>35</v>
      </c>
      <c r="I123" s="79">
        <v>100</v>
      </c>
      <c r="J123" s="98">
        <v>1</v>
      </c>
      <c r="K123" s="80">
        <v>0</v>
      </c>
      <c r="L123" s="80">
        <v>0</v>
      </c>
      <c r="M123" s="80">
        <v>0</v>
      </c>
      <c r="N123" s="80">
        <v>0</v>
      </c>
      <c r="O123" s="80">
        <v>0</v>
      </c>
      <c r="P123" s="80">
        <v>0</v>
      </c>
      <c r="Q123" s="80">
        <v>0</v>
      </c>
      <c r="R123" s="80">
        <v>0</v>
      </c>
      <c r="S123" s="80">
        <v>1</v>
      </c>
      <c r="T123" s="80">
        <v>0</v>
      </c>
      <c r="U123" s="80">
        <v>0</v>
      </c>
      <c r="V123" s="80">
        <v>0</v>
      </c>
      <c r="W123" s="98">
        <v>1</v>
      </c>
      <c r="X123" s="80">
        <v>1</v>
      </c>
      <c r="Y123" s="80">
        <v>0</v>
      </c>
      <c r="Z123" s="80">
        <v>1</v>
      </c>
      <c r="AA123" s="80">
        <v>0</v>
      </c>
      <c r="AB123" s="80">
        <v>0</v>
      </c>
      <c r="AC123" s="81">
        <v>69</v>
      </c>
      <c r="AD123" s="82">
        <v>1.52</v>
      </c>
      <c r="AE123" s="83">
        <f t="shared" si="7"/>
        <v>29.864958448753463</v>
      </c>
      <c r="AF123" s="150">
        <v>44077</v>
      </c>
      <c r="AG123" s="58">
        <v>1</v>
      </c>
      <c r="AH123" s="58">
        <v>0</v>
      </c>
      <c r="AI123" s="58">
        <v>8</v>
      </c>
      <c r="AJ123" s="84">
        <v>0</v>
      </c>
      <c r="AK123" s="84">
        <v>1</v>
      </c>
      <c r="AL123" s="60">
        <v>44098</v>
      </c>
      <c r="AM123" s="58">
        <f t="shared" si="2"/>
        <v>21</v>
      </c>
      <c r="AN123" s="123">
        <v>1</v>
      </c>
      <c r="AO123" s="61"/>
      <c r="AP123" s="62"/>
      <c r="AQ123" s="63">
        <v>1</v>
      </c>
      <c r="AR123" s="64">
        <v>1</v>
      </c>
      <c r="AS123" s="63">
        <v>1</v>
      </c>
      <c r="AT123" s="63">
        <v>0</v>
      </c>
      <c r="AU123" s="63">
        <v>0</v>
      </c>
      <c r="AV123" s="63">
        <v>1</v>
      </c>
      <c r="AW123" s="63">
        <v>0</v>
      </c>
      <c r="AX123" s="64"/>
      <c r="AY123" s="66">
        <v>44077</v>
      </c>
      <c r="AZ123" s="129">
        <v>0.66</v>
      </c>
      <c r="BA123" s="133">
        <v>2653</v>
      </c>
      <c r="BB123" s="129"/>
      <c r="BC123" s="139">
        <v>5.69</v>
      </c>
      <c r="BD123" s="135">
        <v>12.1</v>
      </c>
      <c r="BE123" s="135">
        <v>19.3</v>
      </c>
      <c r="BF123" s="135">
        <v>91.2</v>
      </c>
      <c r="BG123" s="135">
        <v>5.5</v>
      </c>
      <c r="BH123" s="135">
        <v>476</v>
      </c>
      <c r="BI123" s="86"/>
      <c r="BJ123" s="64">
        <v>0</v>
      </c>
      <c r="BK123" s="64">
        <v>0</v>
      </c>
      <c r="BL123" s="64">
        <v>0</v>
      </c>
      <c r="BM123" s="64">
        <v>0</v>
      </c>
      <c r="BN123" s="70">
        <v>0</v>
      </c>
      <c r="BO123" s="64">
        <v>1</v>
      </c>
      <c r="BP123" s="71" t="s">
        <v>131</v>
      </c>
      <c r="BR123" s="331">
        <v>3.8720333333333339</v>
      </c>
      <c r="BS123" s="320">
        <v>4.2169999999999996</v>
      </c>
      <c r="BT123" s="320">
        <v>0.34496666666666576</v>
      </c>
      <c r="BU123" s="320">
        <v>8.909186387858206</v>
      </c>
      <c r="BV123" s="320">
        <v>121</v>
      </c>
      <c r="BW123" s="320">
        <v>41407</v>
      </c>
      <c r="BX123" s="320">
        <v>28132</v>
      </c>
      <c r="BY123" s="320">
        <v>639.18411164787983</v>
      </c>
      <c r="BZ123" s="320">
        <v>3.1669225038597349E-4</v>
      </c>
      <c r="CA123" s="320">
        <v>-9.845500000000003</v>
      </c>
      <c r="CB123" s="320">
        <v>11.767166666666666</v>
      </c>
      <c r="CC123" s="320">
        <v>-21.612666666666673</v>
      </c>
      <c r="CD123" s="320">
        <v>-69.492766475859511</v>
      </c>
      <c r="CE123" s="320">
        <v>83.139111938623486</v>
      </c>
      <c r="CF123" s="320">
        <v>-152.631878414483</v>
      </c>
      <c r="CG123" s="320">
        <v>-203.51065864979876</v>
      </c>
      <c r="CH123" s="320">
        <v>243.10576094640001</v>
      </c>
      <c r="CI123" s="320">
        <v>-446.61641959619851</v>
      </c>
      <c r="CJ123" s="320">
        <v>0.64753089315592149</v>
      </c>
      <c r="CK123" s="320">
        <v>6663.5</v>
      </c>
      <c r="CL123" s="320">
        <v>7.44</v>
      </c>
      <c r="CM123" s="320">
        <v>7.49</v>
      </c>
      <c r="CN123" s="320">
        <v>7.53</v>
      </c>
      <c r="CO123" s="316">
        <f t="shared" si="8"/>
        <v>7.4866666666666672</v>
      </c>
      <c r="CP123" s="320">
        <v>0.66300000000000003</v>
      </c>
      <c r="CQ123" s="320">
        <v>0.65900000000000003</v>
      </c>
      <c r="CR123" s="320">
        <v>0.71399999999999997</v>
      </c>
      <c r="CS123" s="316">
        <f t="shared" si="9"/>
        <v>0.67866666666666664</v>
      </c>
      <c r="CT123" s="320">
        <v>0.745</v>
      </c>
      <c r="CU123" s="320">
        <v>0.752</v>
      </c>
      <c r="CV123" s="320">
        <v>0.79800000000000004</v>
      </c>
      <c r="CW123" s="316">
        <f t="shared" si="10"/>
        <v>0.76500000000000001</v>
      </c>
      <c r="CX123" s="329">
        <v>1.3888888888888889E-3</v>
      </c>
      <c r="CY123" s="318">
        <v>3.472222222222222E-3</v>
      </c>
      <c r="CZ123" s="318">
        <v>7.6388888888888886E-3</v>
      </c>
      <c r="DA123" s="319" t="s">
        <v>989</v>
      </c>
      <c r="DB123" s="319" t="s">
        <v>990</v>
      </c>
      <c r="DC123" s="319" t="s">
        <v>991</v>
      </c>
      <c r="DD123" s="319" t="s">
        <v>992</v>
      </c>
      <c r="DE123" s="319" t="s">
        <v>993</v>
      </c>
      <c r="DF123" s="319" t="s">
        <v>994</v>
      </c>
      <c r="DG123" s="310"/>
      <c r="DH123" s="320">
        <v>8.909186387858206</v>
      </c>
      <c r="DI123" s="320">
        <v>0.67866666666666664</v>
      </c>
      <c r="DJ123" s="320">
        <v>0.76500000000000001</v>
      </c>
    </row>
    <row r="124" spans="1:114" ht="15.75" customHeight="1">
      <c r="A124" s="103">
        <v>124</v>
      </c>
      <c r="B124" s="165" t="s">
        <v>995</v>
      </c>
      <c r="C124" s="104">
        <v>2627569</v>
      </c>
      <c r="D124" s="104">
        <v>1</v>
      </c>
      <c r="E124" s="146">
        <v>19734</v>
      </c>
      <c r="F124" s="44">
        <f t="shared" si="11"/>
        <v>66</v>
      </c>
      <c r="G124" s="103">
        <v>1</v>
      </c>
      <c r="H124" s="104">
        <v>36.4</v>
      </c>
      <c r="I124" s="107">
        <v>93</v>
      </c>
      <c r="J124" s="108">
        <v>0</v>
      </c>
      <c r="K124" s="108">
        <v>0</v>
      </c>
      <c r="L124" s="108">
        <v>0</v>
      </c>
      <c r="M124" s="108">
        <v>0</v>
      </c>
      <c r="N124" s="108">
        <v>0</v>
      </c>
      <c r="O124" s="108">
        <v>0</v>
      </c>
      <c r="P124" s="108">
        <v>0</v>
      </c>
      <c r="Q124" s="108">
        <v>0</v>
      </c>
      <c r="R124" s="108">
        <v>0</v>
      </c>
      <c r="S124" s="108">
        <v>0</v>
      </c>
      <c r="T124" s="108">
        <v>0</v>
      </c>
      <c r="U124" s="108">
        <v>1</v>
      </c>
      <c r="V124" s="108">
        <v>0</v>
      </c>
      <c r="W124" s="108">
        <v>0</v>
      </c>
      <c r="X124" s="108">
        <v>0</v>
      </c>
      <c r="Y124" s="108">
        <v>0</v>
      </c>
      <c r="Z124" s="108">
        <v>0</v>
      </c>
      <c r="AA124" s="108">
        <v>0</v>
      </c>
      <c r="AB124" s="108">
        <v>0</v>
      </c>
      <c r="AC124" s="81">
        <v>82</v>
      </c>
      <c r="AD124" s="82">
        <v>1.7</v>
      </c>
      <c r="AE124" s="83">
        <f t="shared" si="7"/>
        <v>28.373702422145332</v>
      </c>
      <c r="AF124" s="147">
        <v>44079</v>
      </c>
      <c r="AG124" s="104">
        <v>0</v>
      </c>
      <c r="AH124" s="104">
        <v>0</v>
      </c>
      <c r="AI124" s="104">
        <v>0</v>
      </c>
      <c r="AJ124" s="108">
        <v>1</v>
      </c>
      <c r="AK124" s="108">
        <v>1</v>
      </c>
      <c r="AL124" s="110">
        <v>44110</v>
      </c>
      <c r="AM124" s="104">
        <f t="shared" si="2"/>
        <v>31</v>
      </c>
      <c r="AN124" s="126">
        <v>0</v>
      </c>
      <c r="AO124" s="108" t="s">
        <v>996</v>
      </c>
      <c r="AP124" s="116" t="s">
        <v>997</v>
      </c>
      <c r="AQ124" s="94">
        <v>0</v>
      </c>
      <c r="AR124" s="104">
        <v>1</v>
      </c>
      <c r="AS124" s="103">
        <v>1</v>
      </c>
      <c r="AT124" s="103">
        <v>0</v>
      </c>
      <c r="AU124" s="103">
        <v>0</v>
      </c>
      <c r="AV124" s="103">
        <v>1</v>
      </c>
      <c r="AW124" s="103">
        <v>0</v>
      </c>
      <c r="AX124" s="104"/>
      <c r="AY124" s="110">
        <v>44081</v>
      </c>
      <c r="AZ124" s="113">
        <v>0.65</v>
      </c>
      <c r="BA124" s="113"/>
      <c r="BB124" s="113">
        <v>21.6</v>
      </c>
      <c r="BC124" s="148">
        <v>1.6E-2</v>
      </c>
      <c r="BD124" s="108">
        <v>10</v>
      </c>
      <c r="BE124" s="108">
        <v>14.01</v>
      </c>
      <c r="BF124" s="108">
        <v>88.2</v>
      </c>
      <c r="BG124" s="108">
        <v>7.3</v>
      </c>
      <c r="BH124" s="108">
        <v>302</v>
      </c>
      <c r="BI124" s="107"/>
      <c r="BJ124" s="104">
        <v>1</v>
      </c>
      <c r="BK124" s="104">
        <v>1</v>
      </c>
      <c r="BL124" s="104">
        <v>0</v>
      </c>
      <c r="BM124" s="104">
        <v>0</v>
      </c>
      <c r="BN124" s="107">
        <v>0</v>
      </c>
      <c r="BO124" s="104">
        <v>0</v>
      </c>
      <c r="BP124" s="112"/>
      <c r="BR124" s="330">
        <v>5.45085</v>
      </c>
      <c r="BS124" s="327">
        <v>5.4370000000000003</v>
      </c>
      <c r="BT124" s="327">
        <v>-1.3849999999999696E-2</v>
      </c>
      <c r="BU124" s="327">
        <v>-0.25408881183668047</v>
      </c>
      <c r="BV124" s="327">
        <v>146</v>
      </c>
      <c r="BW124" s="327">
        <v>31362</v>
      </c>
      <c r="BX124" s="327">
        <v>27168</v>
      </c>
      <c r="BY124" s="327">
        <v>612.4718048374225</v>
      </c>
      <c r="BZ124" s="327">
        <v>-9.3525033803254002E-6</v>
      </c>
      <c r="CA124" s="327">
        <v>13.728166666666674</v>
      </c>
      <c r="CB124" s="327">
        <v>24.271166666666652</v>
      </c>
      <c r="CC124" s="327">
        <v>-10.542999999999999</v>
      </c>
      <c r="CD124" s="327">
        <v>192.33665080876102</v>
      </c>
      <c r="CE124" s="327">
        <v>339.86767558137149</v>
      </c>
      <c r="CF124" s="327">
        <v>-147.53102477261052</v>
      </c>
      <c r="CG124" s="327">
        <v>201.39400637496456</v>
      </c>
      <c r="CH124" s="327">
        <v>356.16244490561496</v>
      </c>
      <c r="CI124" s="327">
        <v>-154.76843853065051</v>
      </c>
      <c r="CJ124" s="327">
        <v>0.30291462807993796</v>
      </c>
      <c r="CK124" s="320">
        <v>4692</v>
      </c>
      <c r="CL124" s="327">
        <v>7.89</v>
      </c>
      <c r="CM124" s="327">
        <v>7.96</v>
      </c>
      <c r="CN124" s="327">
        <v>8.0299999999999994</v>
      </c>
      <c r="CO124" s="316">
        <f t="shared" si="8"/>
        <v>7.96</v>
      </c>
      <c r="CP124" s="327">
        <v>0.65</v>
      </c>
      <c r="CQ124" s="327">
        <v>0.68899999999999995</v>
      </c>
      <c r="CR124" s="327">
        <v>0.61499999999999999</v>
      </c>
      <c r="CS124" s="316">
        <f t="shared" si="9"/>
        <v>0.65133333333333332</v>
      </c>
      <c r="CT124" s="327">
        <v>0.78200000000000003</v>
      </c>
      <c r="CU124" s="327">
        <v>0.78200000000000003</v>
      </c>
      <c r="CV124" s="327">
        <v>0.78</v>
      </c>
      <c r="CW124" s="316">
        <f t="shared" si="10"/>
        <v>0.78133333333333344</v>
      </c>
      <c r="CX124" s="328">
        <v>1.3888888888888889E-3</v>
      </c>
      <c r="CY124" s="318">
        <v>6.9444444444444441E-3</v>
      </c>
      <c r="CZ124" s="318">
        <v>1.4583333333333332E-2</v>
      </c>
      <c r="DA124" s="319" t="s">
        <v>998</v>
      </c>
      <c r="DB124" s="319" t="s">
        <v>999</v>
      </c>
      <c r="DC124" s="319" t="s">
        <v>1000</v>
      </c>
      <c r="DD124" s="319" t="s">
        <v>1001</v>
      </c>
      <c r="DE124" s="319" t="s">
        <v>1002</v>
      </c>
      <c r="DF124" s="319" t="s">
        <v>1003</v>
      </c>
      <c r="DG124" s="326"/>
      <c r="DH124" s="327">
        <v>-0.25408881183668047</v>
      </c>
      <c r="DI124" s="320">
        <v>0.65133333333333332</v>
      </c>
      <c r="DJ124" s="320">
        <v>0.78133333333333344</v>
      </c>
    </row>
    <row r="125" spans="1:114" ht="18" customHeight="1">
      <c r="A125" s="76">
        <v>125</v>
      </c>
      <c r="B125" s="163" t="s">
        <v>1004</v>
      </c>
      <c r="C125" s="46">
        <v>91787926</v>
      </c>
      <c r="D125" s="46">
        <v>1</v>
      </c>
      <c r="E125" s="149">
        <v>19210</v>
      </c>
      <c r="F125" s="44">
        <f t="shared" si="11"/>
        <v>68</v>
      </c>
      <c r="G125" s="78">
        <v>1</v>
      </c>
      <c r="H125" s="46">
        <v>37.6</v>
      </c>
      <c r="I125" s="79">
        <v>94</v>
      </c>
      <c r="J125" s="80">
        <v>0</v>
      </c>
      <c r="K125" s="80">
        <v>1</v>
      </c>
      <c r="L125" s="80">
        <v>0</v>
      </c>
      <c r="M125" s="80">
        <v>0</v>
      </c>
      <c r="N125" s="80">
        <v>0</v>
      </c>
      <c r="O125" s="80">
        <v>0</v>
      </c>
      <c r="P125" s="80">
        <v>0</v>
      </c>
      <c r="Q125" s="80">
        <v>0</v>
      </c>
      <c r="R125" s="80">
        <v>0</v>
      </c>
      <c r="S125" s="80">
        <v>0</v>
      </c>
      <c r="T125" s="80">
        <v>0</v>
      </c>
      <c r="U125" s="80">
        <v>0</v>
      </c>
      <c r="V125" s="80">
        <v>0</v>
      </c>
      <c r="W125" s="80">
        <v>0</v>
      </c>
      <c r="X125" s="80">
        <v>1</v>
      </c>
      <c r="Y125" s="80">
        <v>0</v>
      </c>
      <c r="Z125" s="80">
        <v>1</v>
      </c>
      <c r="AA125" s="80">
        <v>0</v>
      </c>
      <c r="AB125" s="80">
        <v>0</v>
      </c>
      <c r="AC125" s="81"/>
      <c r="AD125" s="82"/>
      <c r="AE125" s="83" t="e">
        <f t="shared" si="7"/>
        <v>#DIV/0!</v>
      </c>
      <c r="AF125" s="150">
        <v>44079</v>
      </c>
      <c r="AG125" s="58">
        <v>0</v>
      </c>
      <c r="AH125" s="58">
        <v>0</v>
      </c>
      <c r="AI125" s="58">
        <v>0</v>
      </c>
      <c r="AJ125" s="84">
        <v>1</v>
      </c>
      <c r="AK125" s="84">
        <v>1</v>
      </c>
      <c r="AL125" s="60">
        <v>44084</v>
      </c>
      <c r="AM125" s="58">
        <f t="shared" si="2"/>
        <v>5</v>
      </c>
      <c r="AN125" s="123"/>
      <c r="AO125" s="61"/>
      <c r="AP125" s="62"/>
      <c r="AQ125" s="63">
        <v>1</v>
      </c>
      <c r="AR125" s="64"/>
      <c r="AS125" s="63"/>
      <c r="AT125" s="63"/>
      <c r="AU125" s="63"/>
      <c r="AV125" s="63"/>
      <c r="AW125" s="63"/>
      <c r="AX125" s="64"/>
      <c r="AY125" s="66">
        <v>44079</v>
      </c>
      <c r="AZ125" s="133">
        <v>0.9</v>
      </c>
      <c r="BA125" s="129"/>
      <c r="BB125" s="129"/>
      <c r="BC125" s="128"/>
      <c r="BD125" s="135">
        <v>12.2</v>
      </c>
      <c r="BE125" s="135">
        <v>14.66</v>
      </c>
      <c r="BF125" s="135">
        <v>94.8</v>
      </c>
      <c r="BG125" s="135">
        <v>3.5</v>
      </c>
      <c r="BH125" s="98">
        <v>314</v>
      </c>
      <c r="BI125" s="86"/>
      <c r="BJ125" s="64">
        <v>1</v>
      </c>
      <c r="BK125" s="64">
        <v>1</v>
      </c>
      <c r="BL125" s="64">
        <v>0</v>
      </c>
      <c r="BM125" s="64">
        <v>0</v>
      </c>
      <c r="BN125" s="70">
        <v>0</v>
      </c>
      <c r="BO125" s="64">
        <v>0</v>
      </c>
      <c r="BP125" s="71"/>
      <c r="BR125" s="331"/>
      <c r="BS125" s="320"/>
      <c r="BT125" s="320"/>
      <c r="BU125" s="320"/>
      <c r="BV125" s="320"/>
      <c r="BW125" s="320"/>
      <c r="BX125" s="320"/>
      <c r="BY125" s="320"/>
      <c r="BZ125" s="320"/>
      <c r="CA125" s="320"/>
      <c r="CB125" s="320"/>
      <c r="CC125" s="320"/>
      <c r="CD125" s="320"/>
      <c r="CE125" s="320"/>
      <c r="CF125" s="320"/>
      <c r="CG125" s="320"/>
      <c r="CH125" s="320"/>
      <c r="CI125" s="320"/>
      <c r="CJ125" s="320"/>
      <c r="CK125" s="320"/>
      <c r="CL125" s="320">
        <v>9.58</v>
      </c>
      <c r="CM125" s="320">
        <v>9.6999999999999993</v>
      </c>
      <c r="CN125" s="320">
        <v>9.16</v>
      </c>
      <c r="CO125" s="316">
        <f t="shared" si="8"/>
        <v>9.48</v>
      </c>
      <c r="CP125" s="320">
        <v>1.0640000000000001</v>
      </c>
      <c r="CQ125" s="320">
        <v>0.99299999999999999</v>
      </c>
      <c r="CR125" s="320">
        <v>1.069</v>
      </c>
      <c r="CS125" s="316">
        <f t="shared" si="9"/>
        <v>1.042</v>
      </c>
      <c r="CT125" s="320">
        <v>1.1919999999999999</v>
      </c>
      <c r="CU125" s="320">
        <v>1.1910000000000001</v>
      </c>
      <c r="CV125" s="320">
        <v>1.181</v>
      </c>
      <c r="CW125" s="316">
        <f t="shared" si="10"/>
        <v>1.1879999999999999</v>
      </c>
      <c r="CX125" s="329">
        <v>1.3888888888888889E-3</v>
      </c>
      <c r="CY125" s="318">
        <v>3.472222222222222E-3</v>
      </c>
      <c r="CZ125" s="318">
        <v>6.9444444444444441E-3</v>
      </c>
      <c r="DA125" s="319" t="s">
        <v>1005</v>
      </c>
      <c r="DB125" s="319" t="s">
        <v>1006</v>
      </c>
      <c r="DC125" s="319" t="s">
        <v>1007</v>
      </c>
      <c r="DD125" s="319" t="s">
        <v>1008</v>
      </c>
      <c r="DE125" s="319" t="s">
        <v>1009</v>
      </c>
      <c r="DF125" s="319" t="s">
        <v>1010</v>
      </c>
      <c r="DG125" s="310"/>
      <c r="DH125" s="320"/>
      <c r="DI125" s="320">
        <v>1.042</v>
      </c>
      <c r="DJ125" s="320">
        <v>1.1879999999999999</v>
      </c>
    </row>
    <row r="126" spans="1:114" ht="15.75" customHeight="1">
      <c r="A126" s="76">
        <v>126</v>
      </c>
      <c r="B126" s="163" t="s">
        <v>1011</v>
      </c>
      <c r="C126" s="46">
        <v>55462381</v>
      </c>
      <c r="D126" s="46">
        <v>2</v>
      </c>
      <c r="E126" s="149">
        <v>18981</v>
      </c>
      <c r="F126" s="44">
        <f t="shared" si="11"/>
        <v>68</v>
      </c>
      <c r="G126" s="78">
        <v>1</v>
      </c>
      <c r="H126" s="46">
        <v>35.9</v>
      </c>
      <c r="I126" s="79">
        <v>95</v>
      </c>
      <c r="J126" s="80">
        <v>0</v>
      </c>
      <c r="K126" s="98">
        <v>0</v>
      </c>
      <c r="L126" s="80">
        <v>0</v>
      </c>
      <c r="M126" s="80">
        <v>0</v>
      </c>
      <c r="N126" s="80">
        <v>0</v>
      </c>
      <c r="O126" s="80">
        <v>0</v>
      </c>
      <c r="P126" s="80">
        <v>0</v>
      </c>
      <c r="Q126" s="80">
        <v>0</v>
      </c>
      <c r="R126" s="80">
        <v>0</v>
      </c>
      <c r="S126" s="80">
        <v>0</v>
      </c>
      <c r="T126" s="80">
        <v>0</v>
      </c>
      <c r="U126" s="80">
        <v>0</v>
      </c>
      <c r="V126" s="80">
        <v>0</v>
      </c>
      <c r="W126" s="80">
        <v>0</v>
      </c>
      <c r="X126" s="80">
        <v>1</v>
      </c>
      <c r="Y126" s="80">
        <v>0</v>
      </c>
      <c r="Z126" s="80">
        <v>1</v>
      </c>
      <c r="AA126" s="80">
        <v>0</v>
      </c>
      <c r="AB126" s="80">
        <v>0</v>
      </c>
      <c r="AC126" s="81">
        <v>67.400000000000006</v>
      </c>
      <c r="AD126" s="82">
        <v>1.53</v>
      </c>
      <c r="AE126" s="83">
        <f t="shared" si="7"/>
        <v>28.792344824640097</v>
      </c>
      <c r="AF126" s="150">
        <v>44082</v>
      </c>
      <c r="AG126" s="58">
        <v>1</v>
      </c>
      <c r="AH126" s="58">
        <v>0</v>
      </c>
      <c r="AI126" s="58">
        <v>2</v>
      </c>
      <c r="AJ126" s="84">
        <v>0</v>
      </c>
      <c r="AK126" s="84">
        <v>1</v>
      </c>
      <c r="AL126" s="60">
        <v>44089</v>
      </c>
      <c r="AM126" s="58">
        <f t="shared" si="2"/>
        <v>7</v>
      </c>
      <c r="AN126" s="123">
        <v>1</v>
      </c>
      <c r="AO126" s="61"/>
      <c r="AP126" s="62"/>
      <c r="AQ126" s="63">
        <v>1</v>
      </c>
      <c r="AR126" s="64">
        <v>1</v>
      </c>
      <c r="AS126" s="63">
        <v>1</v>
      </c>
      <c r="AT126" s="63">
        <v>0</v>
      </c>
      <c r="AU126" s="63">
        <v>0</v>
      </c>
      <c r="AV126" s="63">
        <v>1</v>
      </c>
      <c r="AW126" s="63">
        <v>0</v>
      </c>
      <c r="AX126" s="64"/>
      <c r="AY126" s="66">
        <v>44082</v>
      </c>
      <c r="AZ126" s="133">
        <v>0.91</v>
      </c>
      <c r="BA126" s="143"/>
      <c r="BB126" s="143"/>
      <c r="BC126" s="144"/>
      <c r="BD126" s="135">
        <v>10.9</v>
      </c>
      <c r="BE126" s="135">
        <v>3.42</v>
      </c>
      <c r="BF126" s="135">
        <v>52.4</v>
      </c>
      <c r="BG126" s="135">
        <v>37.700000000000003</v>
      </c>
      <c r="BH126" s="135">
        <v>190</v>
      </c>
      <c r="BI126" s="166"/>
      <c r="BJ126" s="64">
        <v>0</v>
      </c>
      <c r="BK126" s="64">
        <v>0</v>
      </c>
      <c r="BL126" s="64">
        <v>0</v>
      </c>
      <c r="BM126" s="64">
        <v>0</v>
      </c>
      <c r="BN126" s="70">
        <v>0</v>
      </c>
      <c r="BO126" s="64">
        <v>0</v>
      </c>
      <c r="BP126" s="71"/>
      <c r="BR126" s="331">
        <v>3.4901428571428568</v>
      </c>
      <c r="BS126" s="320">
        <v>3.617</v>
      </c>
      <c r="BT126" s="320">
        <v>0.12685714285714322</v>
      </c>
      <c r="BU126" s="320">
        <v>3.6347263722320111</v>
      </c>
      <c r="BV126" s="320">
        <v>118</v>
      </c>
      <c r="BW126" s="320">
        <v>35842</v>
      </c>
      <c r="BX126" s="320">
        <v>32888</v>
      </c>
      <c r="BY126" s="320">
        <v>960.53756872327426</v>
      </c>
      <c r="BZ126" s="320">
        <v>1.1051831586694268E-4</v>
      </c>
      <c r="CA126" s="320">
        <v>2.5469999999999997</v>
      </c>
      <c r="CB126" s="320">
        <v>14.599833333333333</v>
      </c>
      <c r="CC126" s="320">
        <v>-12.052833333333334</v>
      </c>
      <c r="CD126" s="320">
        <v>14.91630648430456</v>
      </c>
      <c r="CE126" s="320">
        <v>84.469688414951051</v>
      </c>
      <c r="CF126" s="320">
        <v>-69.553381930646481</v>
      </c>
      <c r="CG126" s="320">
        <v>57.913768300835379</v>
      </c>
      <c r="CH126" s="320">
        <v>334.3448121157972</v>
      </c>
      <c r="CI126" s="320">
        <v>-276.43104381496192</v>
      </c>
      <c r="CJ126" s="320">
        <v>0.45258999865623317</v>
      </c>
      <c r="CK126" s="320">
        <v>12984.7</v>
      </c>
      <c r="CL126" s="320"/>
      <c r="CM126" s="320"/>
      <c r="CN126" s="320"/>
      <c r="CO126" s="316"/>
      <c r="CP126" s="320"/>
      <c r="CQ126" s="320"/>
      <c r="CR126" s="320"/>
      <c r="CS126" s="316"/>
      <c r="CT126" s="320"/>
      <c r="CU126" s="320"/>
      <c r="CV126" s="320"/>
      <c r="CW126" s="316"/>
      <c r="CX126" s="329"/>
      <c r="CY126" s="318"/>
      <c r="CZ126" s="318"/>
      <c r="DA126" s="319"/>
      <c r="DB126" s="319"/>
      <c r="DC126" s="319"/>
      <c r="DD126" s="319"/>
      <c r="DE126" s="319"/>
      <c r="DF126" s="319"/>
      <c r="DG126" s="310"/>
      <c r="DH126" s="320">
        <v>3.6347263722320111</v>
      </c>
      <c r="DI126" s="320"/>
      <c r="DJ126" s="320"/>
    </row>
    <row r="127" spans="1:114" ht="15.75" customHeight="1">
      <c r="A127" s="76">
        <v>127</v>
      </c>
      <c r="B127" s="163" t="s">
        <v>1012</v>
      </c>
      <c r="C127" s="46">
        <v>91788744</v>
      </c>
      <c r="D127" s="46">
        <v>2</v>
      </c>
      <c r="E127" s="149">
        <v>15747</v>
      </c>
      <c r="F127" s="44">
        <f t="shared" si="11"/>
        <v>77</v>
      </c>
      <c r="G127" s="78">
        <v>1</v>
      </c>
      <c r="H127" s="46">
        <v>36.4</v>
      </c>
      <c r="I127" s="79">
        <v>93</v>
      </c>
      <c r="J127" s="80">
        <v>0</v>
      </c>
      <c r="K127" s="80">
        <v>0</v>
      </c>
      <c r="L127" s="80">
        <v>0</v>
      </c>
      <c r="M127" s="80">
        <v>0</v>
      </c>
      <c r="N127" s="80">
        <v>0</v>
      </c>
      <c r="O127" s="80">
        <v>0</v>
      </c>
      <c r="P127" s="80">
        <v>0</v>
      </c>
      <c r="Q127" s="80">
        <v>0</v>
      </c>
      <c r="R127" s="80">
        <v>0</v>
      </c>
      <c r="S127" s="80">
        <v>0</v>
      </c>
      <c r="T127" s="80">
        <v>0</v>
      </c>
      <c r="U127" s="80">
        <v>0</v>
      </c>
      <c r="V127" s="80">
        <v>0</v>
      </c>
      <c r="W127" s="80">
        <v>0</v>
      </c>
      <c r="X127" s="80">
        <v>1</v>
      </c>
      <c r="Y127" s="80">
        <v>0</v>
      </c>
      <c r="Z127" s="80">
        <v>1</v>
      </c>
      <c r="AA127" s="80">
        <v>0</v>
      </c>
      <c r="AB127" s="80">
        <v>0</v>
      </c>
      <c r="AC127" s="81"/>
      <c r="AD127" s="82"/>
      <c r="AE127" s="83" t="e">
        <f t="shared" si="7"/>
        <v>#DIV/0!</v>
      </c>
      <c r="AF127" s="150">
        <v>44082</v>
      </c>
      <c r="AG127" s="58">
        <v>0</v>
      </c>
      <c r="AH127" s="58">
        <v>0</v>
      </c>
      <c r="AI127" s="58">
        <v>0</v>
      </c>
      <c r="AJ127" s="84">
        <v>1</v>
      </c>
      <c r="AK127" s="84">
        <v>1</v>
      </c>
      <c r="AL127" s="60">
        <v>44085</v>
      </c>
      <c r="AM127" s="58">
        <f t="shared" si="2"/>
        <v>3</v>
      </c>
      <c r="AN127" s="123">
        <v>1</v>
      </c>
      <c r="AO127" s="61"/>
      <c r="AP127" s="62"/>
      <c r="AQ127" s="63">
        <v>1</v>
      </c>
      <c r="AR127" s="64">
        <v>1</v>
      </c>
      <c r="AS127" s="63">
        <v>1</v>
      </c>
      <c r="AT127" s="63">
        <v>0</v>
      </c>
      <c r="AU127" s="63">
        <v>0</v>
      </c>
      <c r="AV127" s="63">
        <v>1</v>
      </c>
      <c r="AW127" s="63">
        <v>0</v>
      </c>
      <c r="AX127" s="64"/>
      <c r="AY127" s="66">
        <v>44082</v>
      </c>
      <c r="AZ127" s="133">
        <v>0.8</v>
      </c>
      <c r="BA127" s="133">
        <v>1408</v>
      </c>
      <c r="BB127" s="133">
        <v>2.5</v>
      </c>
      <c r="BC127" s="139">
        <v>0.01</v>
      </c>
      <c r="BD127" s="135">
        <v>11.9</v>
      </c>
      <c r="BE127" s="135">
        <v>6.88</v>
      </c>
      <c r="BF127" s="135">
        <v>81.7</v>
      </c>
      <c r="BG127" s="135">
        <v>15.1</v>
      </c>
      <c r="BH127" s="135">
        <v>220</v>
      </c>
      <c r="BI127" s="166"/>
      <c r="BJ127" s="64">
        <v>1</v>
      </c>
      <c r="BK127" s="64">
        <v>0</v>
      </c>
      <c r="BL127" s="64">
        <v>0</v>
      </c>
      <c r="BM127" s="64">
        <v>1</v>
      </c>
      <c r="BN127" s="70">
        <v>0</v>
      </c>
      <c r="BO127" s="64">
        <v>0</v>
      </c>
      <c r="BP127" s="71"/>
      <c r="BR127" s="331">
        <v>4.3731166666666663</v>
      </c>
      <c r="BS127" s="320">
        <v>4.83</v>
      </c>
      <c r="BT127" s="320">
        <v>0.45688333333333375</v>
      </c>
      <c r="BU127" s="320">
        <v>10.447545038435603</v>
      </c>
      <c r="BV127" s="320">
        <v>105</v>
      </c>
      <c r="BW127" s="320">
        <v>128326</v>
      </c>
      <c r="BX127" s="320">
        <v>76743</v>
      </c>
      <c r="BY127" s="320">
        <v>1233.098762436302</v>
      </c>
      <c r="BZ127" s="320">
        <v>1.3613678170563574E-4</v>
      </c>
      <c r="CA127" s="320">
        <v>11.248166666666672</v>
      </c>
      <c r="CB127" s="320">
        <v>30.328666666666667</v>
      </c>
      <c r="CC127" s="320">
        <v>-19.080500000000011</v>
      </c>
      <c r="CD127" s="320">
        <v>101.96444948419202</v>
      </c>
      <c r="CE127" s="320">
        <v>274.19454090015006</v>
      </c>
      <c r="CF127" s="320">
        <v>-172.23009141595807</v>
      </c>
      <c r="CG127" s="320">
        <v>205.49169642148928</v>
      </c>
      <c r="CH127" s="320">
        <v>554.83786617669045</v>
      </c>
      <c r="CI127" s="320">
        <v>-349.34616975520106</v>
      </c>
      <c r="CJ127" s="320">
        <v>0.38636622177823532</v>
      </c>
      <c r="CK127" s="320">
        <v>27599.1</v>
      </c>
      <c r="CL127" s="320">
        <v>6.98</v>
      </c>
      <c r="CM127" s="320">
        <v>7.02</v>
      </c>
      <c r="CN127" s="320">
        <v>7.02</v>
      </c>
      <c r="CO127" s="316">
        <f t="shared" si="8"/>
        <v>7.0066666666666668</v>
      </c>
      <c r="CP127" s="320">
        <v>0.84699999999999998</v>
      </c>
      <c r="CQ127" s="320">
        <v>0.71699999999999997</v>
      </c>
      <c r="CR127" s="320">
        <v>0.78300000000000003</v>
      </c>
      <c r="CS127" s="316">
        <f t="shared" si="9"/>
        <v>0.78233333333333333</v>
      </c>
      <c r="CT127" s="320">
        <v>0.97899999999999998</v>
      </c>
      <c r="CU127" s="320">
        <v>0.90800000000000003</v>
      </c>
      <c r="CV127" s="320">
        <v>0.97099999999999997</v>
      </c>
      <c r="CW127" s="316">
        <f t="shared" si="10"/>
        <v>0.95266666666666666</v>
      </c>
      <c r="CX127" s="329">
        <v>1.3888888888888889E-3</v>
      </c>
      <c r="CY127" s="318">
        <v>2.7777777777777779E-3</v>
      </c>
      <c r="CZ127" s="318">
        <v>5.5555555555555558E-3</v>
      </c>
      <c r="DA127" s="319" t="s">
        <v>1013</v>
      </c>
      <c r="DB127" s="319" t="s">
        <v>1014</v>
      </c>
      <c r="DC127" s="319" t="s">
        <v>1015</v>
      </c>
      <c r="DD127" s="319" t="s">
        <v>1016</v>
      </c>
      <c r="DE127" s="319" t="s">
        <v>1017</v>
      </c>
      <c r="DF127" s="319" t="s">
        <v>1018</v>
      </c>
      <c r="DG127" s="310"/>
      <c r="DH127" s="320">
        <v>10.447545038435603</v>
      </c>
      <c r="DI127" s="320">
        <v>0.78233333333333333</v>
      </c>
      <c r="DJ127" s="320">
        <v>0.95266666666666666</v>
      </c>
    </row>
    <row r="128" spans="1:114" ht="15.75" customHeight="1">
      <c r="A128" s="167">
        <v>128</v>
      </c>
      <c r="B128" s="168" t="s">
        <v>1019</v>
      </c>
      <c r="C128" s="46">
        <v>2497138</v>
      </c>
      <c r="D128" s="46">
        <v>1</v>
      </c>
      <c r="E128" s="149">
        <v>25276</v>
      </c>
      <c r="F128" s="44">
        <f t="shared" si="11"/>
        <v>51</v>
      </c>
      <c r="G128" s="78">
        <v>2</v>
      </c>
      <c r="H128" s="46">
        <v>37.1</v>
      </c>
      <c r="I128" s="79">
        <v>92</v>
      </c>
      <c r="J128" s="80">
        <v>0</v>
      </c>
      <c r="K128" s="80">
        <v>0</v>
      </c>
      <c r="L128" s="80">
        <v>0</v>
      </c>
      <c r="M128" s="80">
        <v>0</v>
      </c>
      <c r="N128" s="80">
        <v>0</v>
      </c>
      <c r="O128" s="80">
        <v>0</v>
      </c>
      <c r="P128" s="80">
        <v>0</v>
      </c>
      <c r="Q128" s="80">
        <v>0</v>
      </c>
      <c r="R128" s="80">
        <v>0</v>
      </c>
      <c r="S128" s="80">
        <v>0</v>
      </c>
      <c r="T128" s="80">
        <v>0</v>
      </c>
      <c r="U128" s="80">
        <v>0</v>
      </c>
      <c r="V128" s="80">
        <v>0</v>
      </c>
      <c r="W128" s="80">
        <v>0</v>
      </c>
      <c r="X128" s="80">
        <v>0</v>
      </c>
      <c r="Y128" s="80">
        <v>0</v>
      </c>
      <c r="Z128" s="80">
        <v>0</v>
      </c>
      <c r="AA128" s="80">
        <v>0</v>
      </c>
      <c r="AB128" s="80">
        <v>0</v>
      </c>
      <c r="AC128" s="81">
        <v>70</v>
      </c>
      <c r="AD128" s="82">
        <v>1.75</v>
      </c>
      <c r="AE128" s="83">
        <f t="shared" si="7"/>
        <v>22.857142857142858</v>
      </c>
      <c r="AF128" s="150">
        <v>44084</v>
      </c>
      <c r="AG128" s="58">
        <v>1</v>
      </c>
      <c r="AH128" s="58">
        <v>1</v>
      </c>
      <c r="AI128" s="58">
        <v>9</v>
      </c>
      <c r="AJ128" s="84">
        <v>0</v>
      </c>
      <c r="AK128" s="84">
        <v>1</v>
      </c>
      <c r="AL128" s="60">
        <v>44108</v>
      </c>
      <c r="AM128" s="58">
        <f t="shared" si="2"/>
        <v>24</v>
      </c>
      <c r="AN128" s="123">
        <v>1</v>
      </c>
      <c r="AO128" s="61"/>
      <c r="AP128" s="62"/>
      <c r="AQ128" s="63">
        <v>1</v>
      </c>
      <c r="AR128" s="64">
        <v>1</v>
      </c>
      <c r="AS128" s="63">
        <v>1</v>
      </c>
      <c r="AT128" s="63">
        <v>1</v>
      </c>
      <c r="AU128" s="63">
        <v>1</v>
      </c>
      <c r="AV128" s="63">
        <v>1</v>
      </c>
      <c r="AW128" s="63">
        <v>0</v>
      </c>
      <c r="AX128" s="64"/>
      <c r="AY128" s="66">
        <v>44084</v>
      </c>
      <c r="AZ128" s="133">
        <v>0.69</v>
      </c>
      <c r="BA128" s="133">
        <v>954</v>
      </c>
      <c r="BB128" s="133">
        <v>108.1</v>
      </c>
      <c r="BC128" s="139">
        <v>5.0000000000000001E-3</v>
      </c>
      <c r="BD128" s="135">
        <v>14.6</v>
      </c>
      <c r="BE128" s="135">
        <v>8.39</v>
      </c>
      <c r="BF128" s="135">
        <v>76.2</v>
      </c>
      <c r="BG128" s="135">
        <v>13.8</v>
      </c>
      <c r="BH128" s="135">
        <v>375</v>
      </c>
      <c r="BI128" s="166"/>
      <c r="BJ128" s="64">
        <v>1</v>
      </c>
      <c r="BK128" s="64">
        <v>1</v>
      </c>
      <c r="BL128" s="64">
        <v>0</v>
      </c>
      <c r="BM128" s="64">
        <v>0</v>
      </c>
      <c r="BN128" s="70">
        <v>0</v>
      </c>
      <c r="BO128" s="64">
        <v>0</v>
      </c>
      <c r="BP128" s="71"/>
      <c r="BR128" s="331">
        <v>4.2017500000000005</v>
      </c>
      <c r="BS128" s="320">
        <v>4.3360000000000003</v>
      </c>
      <c r="BT128" s="320">
        <v>0.13424999999999976</v>
      </c>
      <c r="BU128" s="320">
        <v>3.195097280894859</v>
      </c>
      <c r="BV128" s="320">
        <v>120</v>
      </c>
      <c r="BW128" s="320">
        <v>24402</v>
      </c>
      <c r="BX128" s="320">
        <v>15893</v>
      </c>
      <c r="BY128" s="320">
        <v>362.51207729468604</v>
      </c>
      <c r="BZ128" s="320">
        <v>2.0103802182689607E-4</v>
      </c>
      <c r="CA128" s="320">
        <v>-5.7076666666666656</v>
      </c>
      <c r="CB128" s="320">
        <v>12.621666666666666</v>
      </c>
      <c r="CC128" s="320">
        <v>-18.329333333333334</v>
      </c>
      <c r="CD128" s="320">
        <v>-47.265182838822497</v>
      </c>
      <c r="CE128" s="320">
        <v>105.17159289233201</v>
      </c>
      <c r="CF128" s="320">
        <v>-152.43677573115448</v>
      </c>
      <c r="CG128" s="320">
        <v>-108.95433063800019</v>
      </c>
      <c r="CH128" s="320">
        <v>240.19485320585187</v>
      </c>
      <c r="CI128" s="320">
        <v>-349.14918384385209</v>
      </c>
      <c r="CJ128" s="320">
        <v>0.59243695005673846</v>
      </c>
      <c r="CK128" s="320">
        <v>6478.2</v>
      </c>
      <c r="CL128" s="320">
        <v>7.52</v>
      </c>
      <c r="CM128" s="320">
        <v>7.27</v>
      </c>
      <c r="CN128" s="320">
        <v>7.43</v>
      </c>
      <c r="CO128" s="316">
        <f t="shared" si="8"/>
        <v>7.4066666666666663</v>
      </c>
      <c r="CP128" s="320">
        <v>0.58099999999999996</v>
      </c>
      <c r="CQ128" s="320">
        <v>0.56200000000000006</v>
      </c>
      <c r="CR128" s="320">
        <v>0.59</v>
      </c>
      <c r="CS128" s="316">
        <f t="shared" si="9"/>
        <v>0.57766666666666666</v>
      </c>
      <c r="CT128" s="320">
        <v>0.72199999999999998</v>
      </c>
      <c r="CU128" s="320">
        <v>0.71899999999999997</v>
      </c>
      <c r="CV128" s="320">
        <v>0.72499999999999998</v>
      </c>
      <c r="CW128" s="316">
        <f t="shared" si="10"/>
        <v>0.72199999999999998</v>
      </c>
      <c r="CX128" s="329">
        <v>3.472222222222222E-3</v>
      </c>
      <c r="CY128" s="318">
        <v>5.5555555555555558E-3</v>
      </c>
      <c r="CZ128" s="318">
        <v>1.3888888888888888E-2</v>
      </c>
      <c r="DA128" s="319" t="s">
        <v>1020</v>
      </c>
      <c r="DB128" s="319" t="s">
        <v>1021</v>
      </c>
      <c r="DC128" s="319" t="s">
        <v>1022</v>
      </c>
      <c r="DD128" s="319" t="s">
        <v>1023</v>
      </c>
      <c r="DE128" s="319" t="s">
        <v>1024</v>
      </c>
      <c r="DF128" s="319" t="s">
        <v>1025</v>
      </c>
      <c r="DG128" s="310"/>
      <c r="DH128" s="320">
        <v>3.195097280894859</v>
      </c>
      <c r="DI128" s="320">
        <v>0.57766666666666666</v>
      </c>
      <c r="DJ128" s="320">
        <v>0.72199999999999998</v>
      </c>
    </row>
    <row r="129" spans="1:114" ht="15.75" customHeight="1">
      <c r="A129" s="169">
        <v>129</v>
      </c>
      <c r="B129" s="168" t="s">
        <v>1026</v>
      </c>
      <c r="C129" s="46">
        <v>14120493</v>
      </c>
      <c r="D129" s="46">
        <v>1</v>
      </c>
      <c r="E129" s="149">
        <v>20145</v>
      </c>
      <c r="F129" s="44">
        <f t="shared" si="11"/>
        <v>65</v>
      </c>
      <c r="G129" s="78">
        <v>1</v>
      </c>
      <c r="H129" s="46">
        <v>36</v>
      </c>
      <c r="I129" s="79">
        <v>90</v>
      </c>
      <c r="J129" s="80">
        <v>0</v>
      </c>
      <c r="K129" s="80">
        <v>0</v>
      </c>
      <c r="L129" s="80">
        <v>0</v>
      </c>
      <c r="M129" s="80">
        <v>0</v>
      </c>
      <c r="N129" s="80">
        <v>0</v>
      </c>
      <c r="O129" s="80">
        <v>1</v>
      </c>
      <c r="P129" s="80">
        <v>0</v>
      </c>
      <c r="Q129" s="80">
        <v>0</v>
      </c>
      <c r="R129" s="80">
        <v>0</v>
      </c>
      <c r="S129" s="80">
        <v>0</v>
      </c>
      <c r="T129" s="80">
        <v>0</v>
      </c>
      <c r="U129" s="80">
        <v>0</v>
      </c>
      <c r="V129" s="80">
        <v>0</v>
      </c>
      <c r="W129" s="80">
        <v>0</v>
      </c>
      <c r="X129" s="80">
        <v>1</v>
      </c>
      <c r="Y129" s="80">
        <v>0</v>
      </c>
      <c r="Z129" s="80">
        <v>1</v>
      </c>
      <c r="AA129" s="80">
        <v>0</v>
      </c>
      <c r="AB129" s="80">
        <v>0</v>
      </c>
      <c r="AC129" s="81">
        <v>86</v>
      </c>
      <c r="AD129" s="82">
        <v>1.74</v>
      </c>
      <c r="AE129" s="83">
        <f t="shared" si="7"/>
        <v>28.405337561104506</v>
      </c>
      <c r="AF129" s="150">
        <v>44084</v>
      </c>
      <c r="AG129" s="58">
        <v>0</v>
      </c>
      <c r="AH129" s="58">
        <v>0</v>
      </c>
      <c r="AI129" s="58">
        <v>0</v>
      </c>
      <c r="AJ129" s="84">
        <v>0</v>
      </c>
      <c r="AK129" s="84">
        <v>0</v>
      </c>
      <c r="AL129" s="60">
        <v>44098</v>
      </c>
      <c r="AM129" s="58">
        <f t="shared" si="2"/>
        <v>14</v>
      </c>
      <c r="AN129" s="123">
        <v>1</v>
      </c>
      <c r="AO129" s="61"/>
      <c r="AP129" s="62"/>
      <c r="AQ129" s="63">
        <v>1</v>
      </c>
      <c r="AR129" s="64">
        <v>1</v>
      </c>
      <c r="AS129" s="63">
        <v>1</v>
      </c>
      <c r="AT129" s="63">
        <v>1</v>
      </c>
      <c r="AU129" s="63">
        <v>1</v>
      </c>
      <c r="AV129" s="63">
        <v>1</v>
      </c>
      <c r="AW129" s="63">
        <v>0</v>
      </c>
      <c r="AX129" s="64"/>
      <c r="AY129" s="66">
        <v>44084</v>
      </c>
      <c r="AZ129" s="133">
        <v>1.72</v>
      </c>
      <c r="BA129" s="133">
        <v>931</v>
      </c>
      <c r="BB129" s="129">
        <v>88.7</v>
      </c>
      <c r="BC129" s="144"/>
      <c r="BD129" s="135">
        <v>13.2</v>
      </c>
      <c r="BE129" s="135">
        <v>9.77</v>
      </c>
      <c r="BF129" s="135">
        <v>83.3</v>
      </c>
      <c r="BG129" s="135">
        <v>7.8</v>
      </c>
      <c r="BH129" s="135">
        <v>232</v>
      </c>
      <c r="BI129" s="166"/>
      <c r="BJ129" s="64">
        <v>0</v>
      </c>
      <c r="BK129" s="64">
        <v>0</v>
      </c>
      <c r="BL129" s="64">
        <v>0</v>
      </c>
      <c r="BM129" s="64">
        <v>0</v>
      </c>
      <c r="BN129" s="70">
        <v>0</v>
      </c>
      <c r="BO129" s="64">
        <v>0</v>
      </c>
      <c r="BP129" s="71"/>
      <c r="BR129" s="331">
        <v>4.9036785714285713</v>
      </c>
      <c r="BS129" s="320">
        <v>5.2889999999999997</v>
      </c>
      <c r="BT129" s="320">
        <v>0.38532142857142837</v>
      </c>
      <c r="BU129" s="320">
        <v>7.8578035439866536</v>
      </c>
      <c r="BV129" s="320">
        <v>178</v>
      </c>
      <c r="BW129" s="320">
        <v>30888</v>
      </c>
      <c r="BX129" s="320">
        <v>30478</v>
      </c>
      <c r="BY129" s="320">
        <v>149.64610717896863</v>
      </c>
      <c r="BZ129" s="320">
        <v>2.5781887079160884E-4</v>
      </c>
      <c r="CA129" s="320">
        <v>-11.234833333333336</v>
      </c>
      <c r="CB129" s="320">
        <v>10.046166666666668</v>
      </c>
      <c r="CC129" s="320">
        <v>-21.280999999999999</v>
      </c>
      <c r="CD129" s="320">
        <v>-127.05694350572902</v>
      </c>
      <c r="CE129" s="320">
        <v>114.47402520928419</v>
      </c>
      <c r="CF129" s="320">
        <v>-241.53096871501307</v>
      </c>
      <c r="CG129" s="320">
        <v>-182.32041140396953</v>
      </c>
      <c r="CH129" s="320">
        <v>164.74012807186401</v>
      </c>
      <c r="CI129" s="320">
        <v>-347.06053947583359</v>
      </c>
      <c r="CJ129" s="320">
        <v>0.67811662133771855</v>
      </c>
      <c r="CK129" s="320">
        <v>3486</v>
      </c>
      <c r="CL129" s="320">
        <v>6.12</v>
      </c>
      <c r="CM129" s="320">
        <v>6.1</v>
      </c>
      <c r="CN129" s="320">
        <v>6.18</v>
      </c>
      <c r="CO129" s="316">
        <f t="shared" si="8"/>
        <v>6.1333333333333329</v>
      </c>
      <c r="CP129" s="320">
        <v>0.62</v>
      </c>
      <c r="CQ129" s="320">
        <v>0.59199999999999997</v>
      </c>
      <c r="CR129" s="320">
        <v>0.629</v>
      </c>
      <c r="CS129" s="316">
        <f t="shared" si="9"/>
        <v>0.61366666666666669</v>
      </c>
      <c r="CT129" s="320">
        <v>0.68799999999999994</v>
      </c>
      <c r="CU129" s="320">
        <v>0.69899999999999995</v>
      </c>
      <c r="CV129" s="320">
        <v>0.64</v>
      </c>
      <c r="CW129" s="316">
        <f t="shared" si="10"/>
        <v>0.67566666666666675</v>
      </c>
      <c r="CX129" s="329">
        <v>1.3888888888888889E-3</v>
      </c>
      <c r="CY129" s="318">
        <v>6.9444444444444441E-3</v>
      </c>
      <c r="CZ129" s="318">
        <v>1.1805555555555555E-2</v>
      </c>
      <c r="DA129" s="319" t="s">
        <v>1027</v>
      </c>
      <c r="DB129" s="319" t="s">
        <v>1028</v>
      </c>
      <c r="DC129" s="319" t="s">
        <v>1029</v>
      </c>
      <c r="DD129" s="319" t="s">
        <v>1030</v>
      </c>
      <c r="DE129" s="319" t="s">
        <v>1031</v>
      </c>
      <c r="DF129" s="319" t="s">
        <v>1032</v>
      </c>
      <c r="DG129" s="310"/>
      <c r="DH129" s="320">
        <v>7.8578035439866536</v>
      </c>
      <c r="DI129" s="320">
        <v>0.61366666666666669</v>
      </c>
      <c r="DJ129" s="320">
        <v>0.67566666666666675</v>
      </c>
    </row>
    <row r="130" spans="1:114" ht="15.75" customHeight="1">
      <c r="A130" s="167">
        <v>130</v>
      </c>
      <c r="B130" s="168" t="s">
        <v>1033</v>
      </c>
      <c r="C130" s="46">
        <v>14029050</v>
      </c>
      <c r="D130" s="46">
        <v>2</v>
      </c>
      <c r="E130" s="149">
        <v>33149</v>
      </c>
      <c r="F130" s="44">
        <f t="shared" si="11"/>
        <v>29</v>
      </c>
      <c r="G130" s="78">
        <v>1</v>
      </c>
      <c r="H130" s="46">
        <v>36.700000000000003</v>
      </c>
      <c r="I130" s="79">
        <v>92</v>
      </c>
      <c r="J130" s="80">
        <v>0</v>
      </c>
      <c r="K130" s="80">
        <v>0</v>
      </c>
      <c r="L130" s="80">
        <v>0</v>
      </c>
      <c r="M130" s="80">
        <v>1</v>
      </c>
      <c r="N130" s="80">
        <v>0</v>
      </c>
      <c r="O130" s="80">
        <v>0</v>
      </c>
      <c r="P130" s="80">
        <v>1</v>
      </c>
      <c r="Q130" s="80">
        <v>0</v>
      </c>
      <c r="R130" s="80">
        <v>0</v>
      </c>
      <c r="S130" s="80">
        <v>0</v>
      </c>
      <c r="T130" s="80">
        <v>0</v>
      </c>
      <c r="U130" s="80">
        <v>0</v>
      </c>
      <c r="V130" s="80">
        <v>0</v>
      </c>
      <c r="W130" s="80">
        <v>0</v>
      </c>
      <c r="X130" s="80">
        <v>1</v>
      </c>
      <c r="Y130" s="80">
        <v>0</v>
      </c>
      <c r="Z130" s="80">
        <v>1</v>
      </c>
      <c r="AA130" s="80">
        <v>0</v>
      </c>
      <c r="AB130" s="80">
        <v>0</v>
      </c>
      <c r="AC130" s="81">
        <v>89</v>
      </c>
      <c r="AD130" s="82">
        <v>1.63</v>
      </c>
      <c r="AE130" s="83">
        <f t="shared" si="7"/>
        <v>33.497685272309838</v>
      </c>
      <c r="AF130" s="150">
        <v>44084</v>
      </c>
      <c r="AG130" s="58">
        <v>1</v>
      </c>
      <c r="AH130" s="58">
        <v>1</v>
      </c>
      <c r="AI130" s="58">
        <v>25</v>
      </c>
      <c r="AJ130" s="84">
        <v>1</v>
      </c>
      <c r="AK130" s="84">
        <v>1</v>
      </c>
      <c r="AL130" s="60">
        <v>44109</v>
      </c>
      <c r="AM130" s="58">
        <f t="shared" si="2"/>
        <v>25</v>
      </c>
      <c r="AN130" s="123">
        <v>1</v>
      </c>
      <c r="AO130" s="61"/>
      <c r="AP130" s="62"/>
      <c r="AQ130" s="63">
        <v>1</v>
      </c>
      <c r="AR130" s="64">
        <v>1</v>
      </c>
      <c r="AS130" s="63">
        <v>1</v>
      </c>
      <c r="AT130" s="63">
        <v>1</v>
      </c>
      <c r="AU130" s="63">
        <v>1</v>
      </c>
      <c r="AV130" s="63">
        <v>1</v>
      </c>
      <c r="AW130" s="63">
        <v>0</v>
      </c>
      <c r="AX130" s="64"/>
      <c r="AY130" s="66">
        <v>44084</v>
      </c>
      <c r="AZ130" s="133">
        <v>3.38</v>
      </c>
      <c r="BA130" s="133">
        <v>774</v>
      </c>
      <c r="BB130" s="133">
        <v>92.4</v>
      </c>
      <c r="BC130" s="139">
        <v>8.9999999999999993E-3</v>
      </c>
      <c r="BD130" s="135">
        <v>11.5</v>
      </c>
      <c r="BE130" s="135">
        <v>8.66</v>
      </c>
      <c r="BF130" s="135">
        <v>89</v>
      </c>
      <c r="BG130" s="135">
        <v>4.7</v>
      </c>
      <c r="BH130" s="135">
        <v>250</v>
      </c>
      <c r="BI130" s="166"/>
      <c r="BJ130" s="64">
        <v>0</v>
      </c>
      <c r="BK130" s="64">
        <v>0</v>
      </c>
      <c r="BL130" s="64">
        <v>0</v>
      </c>
      <c r="BM130" s="64">
        <v>0</v>
      </c>
      <c r="BN130" s="70">
        <v>0</v>
      </c>
      <c r="BO130" s="64">
        <v>0</v>
      </c>
      <c r="BP130" s="71"/>
      <c r="BR130" s="331">
        <v>3.5953666666666675</v>
      </c>
      <c r="BS130" s="320">
        <v>3.8969999999999998</v>
      </c>
      <c r="BT130" s="320">
        <v>0.30163333333333231</v>
      </c>
      <c r="BU130" s="320">
        <v>8.3895013026023939</v>
      </c>
      <c r="BV130" s="320">
        <v>48</v>
      </c>
      <c r="BW130" s="320">
        <v>56028</v>
      </c>
      <c r="BX130" s="320">
        <v>44046</v>
      </c>
      <c r="BY130" s="320">
        <v>1731.0572687224669</v>
      </c>
      <c r="BZ130" s="320">
        <v>1.9047135500618431E-4</v>
      </c>
      <c r="CA130" s="320">
        <v>-0.58200000000000029</v>
      </c>
      <c r="CB130" s="320">
        <v>13.299666666666667</v>
      </c>
      <c r="CC130" s="320">
        <v>-13.881666666666668</v>
      </c>
      <c r="CD130" s="320">
        <v>-3.4893200307930017</v>
      </c>
      <c r="CE130" s="320">
        <v>81.057459858209015</v>
      </c>
      <c r="CF130" s="320">
        <v>-84.546779889001982</v>
      </c>
      <c r="CG130" s="320">
        <v>-13.053920685732821</v>
      </c>
      <c r="CH130" s="320">
        <v>295.84101832966127</v>
      </c>
      <c r="CI130" s="320">
        <v>-308.89493901539402</v>
      </c>
      <c r="CJ130" s="320">
        <v>0.51079307466935053</v>
      </c>
      <c r="CK130" s="320">
        <v>20078.3</v>
      </c>
      <c r="CL130" s="320">
        <v>6.69</v>
      </c>
      <c r="CM130" s="320">
        <v>6.98</v>
      </c>
      <c r="CN130" s="320">
        <v>6.57</v>
      </c>
      <c r="CO130" s="316">
        <f t="shared" si="8"/>
        <v>6.746666666666667</v>
      </c>
      <c r="CP130" s="320">
        <v>0.40300000000000002</v>
      </c>
      <c r="CQ130" s="320">
        <v>0.39</v>
      </c>
      <c r="CR130" s="320">
        <v>0.436</v>
      </c>
      <c r="CS130" s="316">
        <f t="shared" si="9"/>
        <v>0.40966666666666668</v>
      </c>
      <c r="CT130" s="320">
        <v>0.52200000000000002</v>
      </c>
      <c r="CU130" s="320">
        <v>0.51600000000000001</v>
      </c>
      <c r="CV130" s="320">
        <v>0.51400000000000001</v>
      </c>
      <c r="CW130" s="316">
        <f t="shared" si="10"/>
        <v>0.51733333333333331</v>
      </c>
      <c r="CX130" s="329">
        <v>2.7777777777777779E-3</v>
      </c>
      <c r="CY130" s="318">
        <v>1.3888888888888889E-3</v>
      </c>
      <c r="CZ130" s="318">
        <v>2.7777777777777779E-3</v>
      </c>
      <c r="DA130" s="319" t="s">
        <v>1034</v>
      </c>
      <c r="DB130" s="319" t="s">
        <v>1035</v>
      </c>
      <c r="DC130" s="319" t="s">
        <v>1036</v>
      </c>
      <c r="DD130" s="319" t="s">
        <v>1037</v>
      </c>
      <c r="DE130" s="319" t="s">
        <v>1038</v>
      </c>
      <c r="DF130" s="319" t="s">
        <v>1039</v>
      </c>
      <c r="DG130" s="310"/>
      <c r="DH130" s="320">
        <v>8.3895013026023939</v>
      </c>
      <c r="DI130" s="320">
        <v>0.40966666666666668</v>
      </c>
      <c r="DJ130" s="320">
        <v>0.51733333333333331</v>
      </c>
    </row>
    <row r="131" spans="1:114" ht="15.75" customHeight="1">
      <c r="A131" s="76">
        <v>131</v>
      </c>
      <c r="B131" s="170" t="s">
        <v>1040</v>
      </c>
      <c r="C131" s="46">
        <v>91790080</v>
      </c>
      <c r="D131" s="46">
        <v>1</v>
      </c>
      <c r="E131" s="149">
        <v>28664</v>
      </c>
      <c r="F131" s="44">
        <f t="shared" si="11"/>
        <v>42</v>
      </c>
      <c r="G131" s="78">
        <v>1</v>
      </c>
      <c r="H131" s="46">
        <v>36.6</v>
      </c>
      <c r="I131" s="79">
        <v>88</v>
      </c>
      <c r="J131" s="80">
        <v>0</v>
      </c>
      <c r="K131" s="80">
        <v>0</v>
      </c>
      <c r="L131" s="80">
        <v>0</v>
      </c>
      <c r="M131" s="80">
        <v>0</v>
      </c>
      <c r="N131" s="80">
        <v>0</v>
      </c>
      <c r="O131" s="80">
        <v>0</v>
      </c>
      <c r="P131" s="80">
        <v>0</v>
      </c>
      <c r="Q131" s="80">
        <v>0</v>
      </c>
      <c r="R131" s="80">
        <v>0</v>
      </c>
      <c r="S131" s="80">
        <v>0</v>
      </c>
      <c r="T131" s="80">
        <v>0</v>
      </c>
      <c r="U131" s="80">
        <v>0</v>
      </c>
      <c r="V131" s="80">
        <v>0</v>
      </c>
      <c r="W131" s="80">
        <v>0</v>
      </c>
      <c r="X131" s="80">
        <v>1</v>
      </c>
      <c r="Y131" s="98">
        <v>1</v>
      </c>
      <c r="Z131" s="80">
        <v>1</v>
      </c>
      <c r="AA131" s="80">
        <v>0</v>
      </c>
      <c r="AB131" s="80">
        <v>0</v>
      </c>
      <c r="AC131" s="81"/>
      <c r="AD131" s="82"/>
      <c r="AE131" s="83" t="e">
        <f t="shared" si="7"/>
        <v>#DIV/0!</v>
      </c>
      <c r="AF131" s="150">
        <v>44087</v>
      </c>
      <c r="AG131" s="58">
        <v>1</v>
      </c>
      <c r="AH131" s="58">
        <v>0</v>
      </c>
      <c r="AI131" s="58">
        <v>5</v>
      </c>
      <c r="AJ131" s="84">
        <v>0</v>
      </c>
      <c r="AK131" s="84">
        <v>1</v>
      </c>
      <c r="AL131" s="60">
        <v>44098</v>
      </c>
      <c r="AM131" s="58">
        <f t="shared" si="2"/>
        <v>11</v>
      </c>
      <c r="AN131" s="123">
        <v>1</v>
      </c>
      <c r="AO131" s="61"/>
      <c r="AP131" s="62"/>
      <c r="AQ131" s="63">
        <v>1</v>
      </c>
      <c r="AR131" s="64">
        <v>1</v>
      </c>
      <c r="AS131" s="63">
        <v>1</v>
      </c>
      <c r="AT131" s="63">
        <v>1</v>
      </c>
      <c r="AU131" s="63">
        <v>1</v>
      </c>
      <c r="AV131" s="63">
        <v>1</v>
      </c>
      <c r="AW131" s="63">
        <v>0</v>
      </c>
      <c r="AX131" s="64"/>
      <c r="AY131" s="66">
        <v>44087</v>
      </c>
      <c r="AZ131" s="133">
        <v>1.19</v>
      </c>
      <c r="BA131" s="133">
        <v>1076</v>
      </c>
      <c r="BB131" s="129"/>
      <c r="BC131" s="139">
        <v>1.2999999999999999E-2</v>
      </c>
      <c r="BD131" s="135">
        <v>13.6</v>
      </c>
      <c r="BE131" s="135">
        <v>6.98</v>
      </c>
      <c r="BF131" s="135">
        <v>82.4</v>
      </c>
      <c r="BG131" s="135">
        <v>15.3</v>
      </c>
      <c r="BH131" s="135">
        <v>215</v>
      </c>
      <c r="BI131" s="166"/>
      <c r="BJ131" s="64">
        <v>0</v>
      </c>
      <c r="BK131" s="64">
        <v>0</v>
      </c>
      <c r="BL131" s="64">
        <v>0</v>
      </c>
      <c r="BM131" s="64">
        <v>0</v>
      </c>
      <c r="BN131" s="70">
        <v>0</v>
      </c>
      <c r="BO131" s="64">
        <v>0</v>
      </c>
      <c r="BP131" s="71"/>
      <c r="BR131" s="331">
        <v>5.1411666666666651</v>
      </c>
      <c r="BS131" s="320">
        <v>5.4589999999999996</v>
      </c>
      <c r="BT131" s="320">
        <v>0.31783333333333452</v>
      </c>
      <c r="BU131" s="320">
        <v>6.1821246798716496</v>
      </c>
      <c r="BV131" s="320">
        <v>79</v>
      </c>
      <c r="BW131" s="320">
        <v>15751</v>
      </c>
      <c r="BX131" s="320">
        <v>3953</v>
      </c>
      <c r="BY131" s="320">
        <v>9.9603848330503411</v>
      </c>
      <c r="BZ131" s="320">
        <v>1.5639070781360105E-3</v>
      </c>
      <c r="CA131" s="320">
        <v>-5.2626666666666653</v>
      </c>
      <c r="CB131" s="320">
        <v>16.748000000000001</v>
      </c>
      <c r="CC131" s="320">
        <v>-22.010666666666676</v>
      </c>
      <c r="CD131" s="320">
        <v>-65.537010648983369</v>
      </c>
      <c r="CE131" s="320">
        <v>209.15565943724053</v>
      </c>
      <c r="CF131" s="320">
        <v>-274.69267008622387</v>
      </c>
      <c r="CG131" s="320">
        <v>-81.90188665167264</v>
      </c>
      <c r="CH131" s="320">
        <v>260.27411123503612</v>
      </c>
      <c r="CI131" s="320">
        <v>-342.17599788670873</v>
      </c>
      <c r="CJ131" s="320">
        <v>0.56797399934997905</v>
      </c>
      <c r="CK131" s="320">
        <v>158</v>
      </c>
      <c r="CL131" s="320">
        <v>7.47</v>
      </c>
      <c r="CM131" s="320">
        <v>7.49</v>
      </c>
      <c r="CN131" s="320">
        <v>7.32</v>
      </c>
      <c r="CO131" s="316">
        <f t="shared" si="8"/>
        <v>7.4266666666666667</v>
      </c>
      <c r="CP131" s="320">
        <v>0.47899999999999998</v>
      </c>
      <c r="CQ131" s="320">
        <v>0.51300000000000001</v>
      </c>
      <c r="CR131" s="320">
        <v>0.499</v>
      </c>
      <c r="CS131" s="316">
        <f t="shared" si="9"/>
        <v>0.49700000000000005</v>
      </c>
      <c r="CT131" s="320">
        <v>0.62</v>
      </c>
      <c r="CU131" s="320">
        <v>0.621</v>
      </c>
      <c r="CV131" s="320">
        <v>0.621</v>
      </c>
      <c r="CW131" s="316">
        <f t="shared" si="10"/>
        <v>0.6206666666666667</v>
      </c>
      <c r="CX131" s="329">
        <v>6.9444444444444447E-4</v>
      </c>
      <c r="CY131" s="318">
        <v>2.0833333333333333E-3</v>
      </c>
      <c r="CZ131" s="318">
        <v>5.5555555555555558E-3</v>
      </c>
      <c r="DA131" s="319" t="s">
        <v>1041</v>
      </c>
      <c r="DB131" s="319" t="s">
        <v>1042</v>
      </c>
      <c r="DC131" s="319" t="s">
        <v>1043</v>
      </c>
      <c r="DD131" s="319" t="s">
        <v>1044</v>
      </c>
      <c r="DE131" s="319" t="s">
        <v>1045</v>
      </c>
      <c r="DF131" s="319" t="s">
        <v>1046</v>
      </c>
      <c r="DG131" s="310"/>
      <c r="DH131" s="320">
        <v>6.1821246798716496</v>
      </c>
      <c r="DI131" s="320">
        <v>0.49700000000000005</v>
      </c>
      <c r="DJ131" s="320">
        <v>0.6206666666666667</v>
      </c>
    </row>
    <row r="132" spans="1:114" ht="15.75" customHeight="1">
      <c r="A132" s="167">
        <v>132</v>
      </c>
      <c r="B132" s="171" t="s">
        <v>1047</v>
      </c>
      <c r="C132" s="46">
        <v>14003711</v>
      </c>
      <c r="D132" s="46">
        <v>1</v>
      </c>
      <c r="E132" s="149">
        <v>21102</v>
      </c>
      <c r="F132" s="44">
        <f t="shared" si="11"/>
        <v>62</v>
      </c>
      <c r="G132" s="78">
        <v>1</v>
      </c>
      <c r="H132" s="46">
        <v>36.299999999999997</v>
      </c>
      <c r="I132" s="79">
        <v>94</v>
      </c>
      <c r="J132" s="80">
        <v>0</v>
      </c>
      <c r="K132" s="80">
        <v>0</v>
      </c>
      <c r="L132" s="80">
        <v>1</v>
      </c>
      <c r="M132" s="80">
        <v>0</v>
      </c>
      <c r="N132" s="80">
        <v>0</v>
      </c>
      <c r="O132" s="80">
        <v>0</v>
      </c>
      <c r="P132" s="80">
        <v>0</v>
      </c>
      <c r="Q132" s="80">
        <v>0</v>
      </c>
      <c r="R132" s="80">
        <v>0</v>
      </c>
      <c r="S132" s="80">
        <v>0</v>
      </c>
      <c r="T132" s="80">
        <v>0</v>
      </c>
      <c r="U132" s="80">
        <v>1</v>
      </c>
      <c r="V132" s="80">
        <v>0</v>
      </c>
      <c r="W132" s="80">
        <v>1</v>
      </c>
      <c r="X132" s="80">
        <v>1</v>
      </c>
      <c r="Y132" s="80">
        <v>0</v>
      </c>
      <c r="Z132" s="80">
        <v>1</v>
      </c>
      <c r="AA132" s="80">
        <v>0</v>
      </c>
      <c r="AB132" s="80">
        <v>1</v>
      </c>
      <c r="AC132" s="81">
        <v>78</v>
      </c>
      <c r="AD132" s="82">
        <v>1.7</v>
      </c>
      <c r="AE132" s="83">
        <f t="shared" si="7"/>
        <v>26.989619377162633</v>
      </c>
      <c r="AF132" s="150">
        <v>44088</v>
      </c>
      <c r="AG132" s="58">
        <v>1</v>
      </c>
      <c r="AH132" s="58">
        <v>0</v>
      </c>
      <c r="AI132" s="58">
        <v>6</v>
      </c>
      <c r="AJ132" s="84">
        <v>0</v>
      </c>
      <c r="AK132" s="84">
        <v>1</v>
      </c>
      <c r="AL132" s="60">
        <v>44103</v>
      </c>
      <c r="AM132" s="58">
        <f t="shared" si="2"/>
        <v>15</v>
      </c>
      <c r="AN132" s="123">
        <v>1</v>
      </c>
      <c r="AO132" s="61"/>
      <c r="AP132" s="62"/>
      <c r="AQ132" s="63">
        <v>1</v>
      </c>
      <c r="AR132" s="64">
        <v>1</v>
      </c>
      <c r="AS132" s="63">
        <v>1</v>
      </c>
      <c r="AT132" s="63">
        <v>0</v>
      </c>
      <c r="AU132" s="63">
        <v>0</v>
      </c>
      <c r="AV132" s="63">
        <v>1</v>
      </c>
      <c r="AW132" s="63">
        <v>0</v>
      </c>
      <c r="AX132" s="64">
        <v>0</v>
      </c>
      <c r="AY132" s="66">
        <v>44088</v>
      </c>
      <c r="AZ132" s="129">
        <v>1.07</v>
      </c>
      <c r="BA132" s="129"/>
      <c r="BB132" s="133">
        <v>406.4</v>
      </c>
      <c r="BC132" s="139">
        <v>1.4999999999999999E-2</v>
      </c>
      <c r="BD132" s="135">
        <v>9.9</v>
      </c>
      <c r="BE132" s="135">
        <v>12.61</v>
      </c>
      <c r="BF132" s="135">
        <v>94.2</v>
      </c>
      <c r="BG132" s="135">
        <v>2.9</v>
      </c>
      <c r="BH132" s="135">
        <v>201</v>
      </c>
      <c r="BI132" s="166"/>
      <c r="BJ132" s="64">
        <v>0</v>
      </c>
      <c r="BK132" s="64">
        <v>0</v>
      </c>
      <c r="BL132" s="64">
        <v>0</v>
      </c>
      <c r="BM132" s="64">
        <v>0</v>
      </c>
      <c r="BN132" s="70">
        <v>0</v>
      </c>
      <c r="BO132" s="64">
        <v>1</v>
      </c>
      <c r="BP132" s="71" t="s">
        <v>131</v>
      </c>
      <c r="BR132" s="331">
        <v>4.9813103448275848</v>
      </c>
      <c r="BS132" s="320">
        <v>5.1020000000000003</v>
      </c>
      <c r="BT132" s="320">
        <v>0.12068965517241548</v>
      </c>
      <c r="BU132" s="320">
        <v>2.4228495479655332</v>
      </c>
      <c r="BV132" s="320">
        <v>177</v>
      </c>
      <c r="BW132" s="320">
        <v>54439</v>
      </c>
      <c r="BX132" s="320">
        <v>54341</v>
      </c>
      <c r="BY132" s="320">
        <v>856.17792421746287</v>
      </c>
      <c r="BZ132" s="320">
        <v>4.4586031688145844E-5</v>
      </c>
      <c r="CA132" s="320">
        <v>-0.86466666666666669</v>
      </c>
      <c r="CB132" s="320">
        <v>12.382999999999999</v>
      </c>
      <c r="CC132" s="320">
        <v>-13.247666666666669</v>
      </c>
      <c r="CD132" s="320">
        <v>-9.9780383578869802</v>
      </c>
      <c r="CE132" s="320">
        <v>144.7161490772902</v>
      </c>
      <c r="CF132" s="320">
        <v>-154.69418743517724</v>
      </c>
      <c r="CG132" s="320">
        <v>-13.979632389199907</v>
      </c>
      <c r="CH132" s="320">
        <v>198.91865435880527</v>
      </c>
      <c r="CI132" s="320">
        <v>-212.89828674800518</v>
      </c>
      <c r="CJ132" s="320">
        <v>0.51697311474320107</v>
      </c>
      <c r="CK132" s="320">
        <v>22305.8</v>
      </c>
      <c r="CL132" s="320">
        <v>7.47</v>
      </c>
      <c r="CM132" s="320">
        <v>7.87</v>
      </c>
      <c r="CN132" s="320">
        <v>7.74</v>
      </c>
      <c r="CO132" s="316">
        <f t="shared" si="8"/>
        <v>7.6933333333333325</v>
      </c>
      <c r="CP132" s="320">
        <v>0.57899999999999996</v>
      </c>
      <c r="CQ132" s="320">
        <v>0.6</v>
      </c>
      <c r="CR132" s="320">
        <v>0.51</v>
      </c>
      <c r="CS132" s="316">
        <f t="shared" si="9"/>
        <v>0.56299999999999994</v>
      </c>
      <c r="CT132" s="320">
        <v>0.64200000000000002</v>
      </c>
      <c r="CU132" s="320">
        <v>0.65900000000000003</v>
      </c>
      <c r="CV132" s="320">
        <v>0.63600000000000001</v>
      </c>
      <c r="CW132" s="316">
        <f t="shared" si="10"/>
        <v>0.64566666666666672</v>
      </c>
      <c r="CX132" s="329">
        <v>1.3888888888888889E-3</v>
      </c>
      <c r="CY132" s="318">
        <v>2.2916666666666669E-2</v>
      </c>
      <c r="CZ132" s="318">
        <v>1.3888888888888889E-3</v>
      </c>
      <c r="DA132" s="319" t="s">
        <v>1048</v>
      </c>
      <c r="DB132" s="319" t="s">
        <v>1049</v>
      </c>
      <c r="DC132" s="319" t="s">
        <v>1050</v>
      </c>
      <c r="DD132" s="319" t="s">
        <v>1051</v>
      </c>
      <c r="DE132" s="319" t="s">
        <v>1052</v>
      </c>
      <c r="DF132" s="319" t="s">
        <v>1053</v>
      </c>
      <c r="DG132" s="310"/>
      <c r="DH132" s="320">
        <v>2.4228495479655332</v>
      </c>
      <c r="DI132" s="320">
        <v>0.56299999999999994</v>
      </c>
      <c r="DJ132" s="320">
        <v>0.64566666666666672</v>
      </c>
    </row>
    <row r="133" spans="1:114" ht="15.75" customHeight="1">
      <c r="A133" s="167">
        <v>133</v>
      </c>
      <c r="B133" s="168" t="s">
        <v>1054</v>
      </c>
      <c r="C133" s="46">
        <v>2730116</v>
      </c>
      <c r="D133" s="46">
        <v>2</v>
      </c>
      <c r="E133" s="149">
        <v>19276</v>
      </c>
      <c r="F133" s="44">
        <f t="shared" si="11"/>
        <v>67</v>
      </c>
      <c r="G133" s="78">
        <v>1</v>
      </c>
      <c r="H133" s="46">
        <v>35.5</v>
      </c>
      <c r="I133" s="79">
        <v>98</v>
      </c>
      <c r="J133" s="80">
        <v>0</v>
      </c>
      <c r="K133" s="80">
        <v>0</v>
      </c>
      <c r="L133" s="80">
        <v>0</v>
      </c>
      <c r="M133" s="80">
        <v>0</v>
      </c>
      <c r="N133" s="80">
        <v>0</v>
      </c>
      <c r="O133" s="80">
        <v>0</v>
      </c>
      <c r="P133" s="80">
        <v>0</v>
      </c>
      <c r="Q133" s="80">
        <v>0</v>
      </c>
      <c r="R133" s="80">
        <v>0</v>
      </c>
      <c r="S133" s="80">
        <v>0</v>
      </c>
      <c r="T133" s="80">
        <v>0</v>
      </c>
      <c r="U133" s="80">
        <v>0</v>
      </c>
      <c r="V133" s="80">
        <v>0</v>
      </c>
      <c r="W133" s="80">
        <v>0</v>
      </c>
      <c r="X133" s="80">
        <v>0</v>
      </c>
      <c r="Y133" s="80">
        <v>0</v>
      </c>
      <c r="Z133" s="80">
        <v>0</v>
      </c>
      <c r="AA133" s="80">
        <v>0</v>
      </c>
      <c r="AB133" s="80">
        <v>0</v>
      </c>
      <c r="AC133" s="81">
        <v>66</v>
      </c>
      <c r="AD133" s="82">
        <v>1.62</v>
      </c>
      <c r="AE133" s="83">
        <f t="shared" si="7"/>
        <v>25.14860539551897</v>
      </c>
      <c r="AF133" s="150">
        <v>44090</v>
      </c>
      <c r="AG133" s="58">
        <v>0</v>
      </c>
      <c r="AH133" s="58">
        <v>0</v>
      </c>
      <c r="AI133" s="58">
        <v>0</v>
      </c>
      <c r="AJ133" s="84">
        <v>0</v>
      </c>
      <c r="AK133" s="84">
        <v>0</v>
      </c>
      <c r="AL133" s="60">
        <v>44100</v>
      </c>
      <c r="AM133" s="58">
        <f t="shared" si="2"/>
        <v>10</v>
      </c>
      <c r="AN133" s="123">
        <v>1</v>
      </c>
      <c r="AO133" s="61"/>
      <c r="AP133" s="62"/>
      <c r="AQ133" s="63">
        <v>1</v>
      </c>
      <c r="AR133" s="64">
        <v>1</v>
      </c>
      <c r="AS133" s="63">
        <v>1</v>
      </c>
      <c r="AT133" s="63">
        <v>1</v>
      </c>
      <c r="AU133" s="63">
        <v>1</v>
      </c>
      <c r="AV133" s="63">
        <v>1</v>
      </c>
      <c r="AW133" s="63">
        <v>0</v>
      </c>
      <c r="AX133" s="64"/>
      <c r="AY133" s="66">
        <v>44090</v>
      </c>
      <c r="AZ133" s="133">
        <v>0.66</v>
      </c>
      <c r="BA133" s="133">
        <v>613</v>
      </c>
      <c r="BB133" s="133">
        <v>188.9</v>
      </c>
      <c r="BC133" s="144"/>
      <c r="BD133" s="135">
        <v>12.8</v>
      </c>
      <c r="BE133" s="135">
        <v>11.29</v>
      </c>
      <c r="BF133" s="135">
        <v>92.7</v>
      </c>
      <c r="BG133" s="135">
        <v>5.8</v>
      </c>
      <c r="BH133" s="135">
        <v>214</v>
      </c>
      <c r="BI133" s="166"/>
      <c r="BJ133" s="64">
        <v>0</v>
      </c>
      <c r="BK133" s="64">
        <v>0</v>
      </c>
      <c r="BL133" s="64">
        <v>0</v>
      </c>
      <c r="BM133" s="64">
        <v>0</v>
      </c>
      <c r="BN133" s="70">
        <v>0</v>
      </c>
      <c r="BO133" s="64">
        <v>0</v>
      </c>
      <c r="BP133" s="71"/>
      <c r="BR133" s="331">
        <v>4.5995357142857136</v>
      </c>
      <c r="BS133" s="320">
        <v>4.9809999999999999</v>
      </c>
      <c r="BT133" s="320">
        <v>0.38146428571428626</v>
      </c>
      <c r="BU133" s="320">
        <v>8.2935389441481036</v>
      </c>
      <c r="BV133" s="320">
        <v>22</v>
      </c>
      <c r="BW133" s="320">
        <v>10016</v>
      </c>
      <c r="BX133" s="320">
        <v>2523</v>
      </c>
      <c r="BY133" s="320">
        <v>262.22506939995731</v>
      </c>
      <c r="BZ133" s="320">
        <v>3.2871735807166484E-3</v>
      </c>
      <c r="CA133" s="320">
        <v>1.0503333333333336</v>
      </c>
      <c r="CB133" s="320">
        <v>12.759333333333332</v>
      </c>
      <c r="CC133" s="320">
        <v>-11.708999999999998</v>
      </c>
      <c r="CD133" s="320">
        <v>10.661494526440666</v>
      </c>
      <c r="CE133" s="320">
        <v>127.13343137169598</v>
      </c>
      <c r="CF133" s="320">
        <v>-116.47193684525527</v>
      </c>
      <c r="CG133" s="320">
        <v>18.114967418824943</v>
      </c>
      <c r="CH133" s="320">
        <v>222.13785517334344</v>
      </c>
      <c r="CI133" s="320">
        <v>-204.02288775451854</v>
      </c>
      <c r="CJ133" s="320">
        <v>0.47874632081973434</v>
      </c>
      <c r="CK133" s="320">
        <v>969.1</v>
      </c>
      <c r="CL133" s="320">
        <v>8.19</v>
      </c>
      <c r="CM133" s="320">
        <v>8.2899999999999991</v>
      </c>
      <c r="CN133" s="320">
        <v>8.59</v>
      </c>
      <c r="CO133" s="316">
        <f t="shared" ref="CO133:CO196" si="12">AVERAGE(CL133:CN133)</f>
        <v>8.3566666666666656</v>
      </c>
      <c r="CP133" s="320">
        <v>0.90200000000000002</v>
      </c>
      <c r="CQ133" s="320">
        <v>0.94099999999999995</v>
      </c>
      <c r="CR133" s="320">
        <v>0.99</v>
      </c>
      <c r="CS133" s="316">
        <f t="shared" ref="CS133:CS196" si="13">AVERAGE(CP133:CR133)</f>
        <v>0.94433333333333336</v>
      </c>
      <c r="CT133" s="320">
        <v>0.99</v>
      </c>
      <c r="CU133" s="320">
        <v>1.0589999999999999</v>
      </c>
      <c r="CV133" s="320">
        <v>1.1679999999999999</v>
      </c>
      <c r="CW133" s="316">
        <f t="shared" ref="CW133:CW196" si="14">AVERAGE(CT133:CV133)</f>
        <v>1.0723333333333331</v>
      </c>
      <c r="CX133" s="329">
        <v>1.3888888888888889E-3</v>
      </c>
      <c r="CY133" s="318">
        <v>7.6388888888888886E-3</v>
      </c>
      <c r="CZ133" s="318">
        <v>1.1805555555555555E-2</v>
      </c>
      <c r="DA133" s="319" t="s">
        <v>1055</v>
      </c>
      <c r="DB133" s="319" t="s">
        <v>1056</v>
      </c>
      <c r="DC133" s="319" t="s">
        <v>1057</v>
      </c>
      <c r="DD133" s="319" t="s">
        <v>1058</v>
      </c>
      <c r="DE133" s="319" t="s">
        <v>1059</v>
      </c>
      <c r="DF133" s="319" t="s">
        <v>1060</v>
      </c>
      <c r="DG133" s="310"/>
      <c r="DH133" s="320">
        <v>8.2935389441481036</v>
      </c>
      <c r="DI133" s="320">
        <v>0.94433333333333336</v>
      </c>
      <c r="DJ133" s="320">
        <v>1.0723333333333331</v>
      </c>
    </row>
    <row r="134" spans="1:114" ht="15.75" customHeight="1">
      <c r="A134" s="76">
        <v>134</v>
      </c>
      <c r="B134" s="168" t="s">
        <v>1061</v>
      </c>
      <c r="C134" s="46">
        <v>91792628</v>
      </c>
      <c r="D134" s="46">
        <v>1</v>
      </c>
      <c r="E134" s="149">
        <v>19631</v>
      </c>
      <c r="F134" s="44">
        <f t="shared" si="11"/>
        <v>66</v>
      </c>
      <c r="G134" s="78">
        <v>1</v>
      </c>
      <c r="H134" s="46">
        <v>35.5</v>
      </c>
      <c r="I134" s="79">
        <v>96</v>
      </c>
      <c r="J134" s="80">
        <v>0</v>
      </c>
      <c r="K134" s="80">
        <v>1</v>
      </c>
      <c r="L134" s="80">
        <v>0</v>
      </c>
      <c r="M134" s="80">
        <v>1</v>
      </c>
      <c r="N134" s="80">
        <v>0</v>
      </c>
      <c r="O134" s="80">
        <v>0</v>
      </c>
      <c r="P134" s="80">
        <v>0</v>
      </c>
      <c r="Q134" s="80">
        <v>0</v>
      </c>
      <c r="R134" s="80">
        <v>0</v>
      </c>
      <c r="S134" s="80">
        <v>0</v>
      </c>
      <c r="T134" s="80">
        <v>0</v>
      </c>
      <c r="U134" s="80">
        <v>0</v>
      </c>
      <c r="V134" s="80">
        <v>0</v>
      </c>
      <c r="W134" s="80">
        <v>0</v>
      </c>
      <c r="X134" s="80">
        <v>1</v>
      </c>
      <c r="Y134" s="80">
        <v>0</v>
      </c>
      <c r="Z134" s="80">
        <v>1</v>
      </c>
      <c r="AA134" s="80">
        <v>0</v>
      </c>
      <c r="AB134" s="98">
        <v>1</v>
      </c>
      <c r="AC134" s="81">
        <v>95</v>
      </c>
      <c r="AD134" s="82">
        <v>1.78</v>
      </c>
      <c r="AE134" s="83">
        <f t="shared" si="7"/>
        <v>29.983587930816814</v>
      </c>
      <c r="AF134" s="150">
        <v>44095</v>
      </c>
      <c r="AG134" s="58">
        <v>1</v>
      </c>
      <c r="AH134" s="58">
        <v>1</v>
      </c>
      <c r="AI134" s="58">
        <v>35</v>
      </c>
      <c r="AJ134" s="84">
        <v>1</v>
      </c>
      <c r="AK134" s="84">
        <v>1</v>
      </c>
      <c r="AL134" s="60">
        <v>44131</v>
      </c>
      <c r="AM134" s="58">
        <f t="shared" si="2"/>
        <v>36</v>
      </c>
      <c r="AN134" s="123">
        <v>1</v>
      </c>
      <c r="AO134" s="61"/>
      <c r="AP134" s="62"/>
      <c r="AQ134" s="63">
        <v>1</v>
      </c>
      <c r="AR134" s="64">
        <v>1</v>
      </c>
      <c r="AS134" s="63">
        <v>1</v>
      </c>
      <c r="AT134" s="63">
        <v>1</v>
      </c>
      <c r="AU134" s="63">
        <v>1</v>
      </c>
      <c r="AV134" s="63">
        <v>1</v>
      </c>
      <c r="AW134" s="63">
        <v>0</v>
      </c>
      <c r="AX134" s="64"/>
      <c r="AY134" s="66">
        <v>44095</v>
      </c>
      <c r="AZ134" s="133">
        <v>1.25</v>
      </c>
      <c r="BA134" s="133">
        <v>313</v>
      </c>
      <c r="BB134" s="133">
        <v>110.2</v>
      </c>
      <c r="BC134" s="139">
        <v>1.6E-2</v>
      </c>
      <c r="BD134" s="135">
        <v>11.1</v>
      </c>
      <c r="BE134" s="135">
        <v>10.73</v>
      </c>
      <c r="BF134" s="135">
        <v>87.8</v>
      </c>
      <c r="BG134" s="135">
        <v>7.2</v>
      </c>
      <c r="BH134" s="135">
        <v>217</v>
      </c>
      <c r="BI134" s="166"/>
      <c r="BJ134" s="64">
        <v>1</v>
      </c>
      <c r="BK134" s="64">
        <v>1</v>
      </c>
      <c r="BL134" s="64">
        <v>0</v>
      </c>
      <c r="BM134" s="64">
        <v>1</v>
      </c>
      <c r="BN134" s="70">
        <v>0</v>
      </c>
      <c r="BO134" s="64">
        <v>0</v>
      </c>
      <c r="BP134" s="71"/>
      <c r="BR134" s="331">
        <v>6.6472881355932207</v>
      </c>
      <c r="BS134" s="320">
        <v>6.9509999999999996</v>
      </c>
      <c r="BT134" s="320">
        <v>0.30371186440677889</v>
      </c>
      <c r="BU134" s="320">
        <v>4.5689589229709968</v>
      </c>
      <c r="BV134" s="320">
        <v>82</v>
      </c>
      <c r="BW134" s="320">
        <v>6661</v>
      </c>
      <c r="BX134" s="320">
        <v>5625</v>
      </c>
      <c r="BY134" s="320">
        <v>338.84297520661153</v>
      </c>
      <c r="BZ134" s="320">
        <v>8.1225936408373274E-4</v>
      </c>
      <c r="CA134" s="320">
        <v>-1.8989999999999989</v>
      </c>
      <c r="CB134" s="320">
        <v>12.379000000000001</v>
      </c>
      <c r="CC134" s="320">
        <v>-14.277999999999999</v>
      </c>
      <c r="CD134" s="320">
        <v>-39.479156614311506</v>
      </c>
      <c r="CE134" s="320">
        <v>257.60610918729316</v>
      </c>
      <c r="CF134" s="320">
        <v>-297.08526580160475</v>
      </c>
      <c r="CG134" s="320">
        <v>-22.869881317999578</v>
      </c>
      <c r="CH134" s="320">
        <v>149.00845228228852</v>
      </c>
      <c r="CI134" s="320">
        <v>-171.87833360028813</v>
      </c>
      <c r="CJ134" s="320">
        <v>0.53563543642829914</v>
      </c>
      <c r="CK134" s="320">
        <v>2769.2</v>
      </c>
      <c r="CL134" s="320">
        <v>7.22</v>
      </c>
      <c r="CM134" s="320">
        <v>7.72</v>
      </c>
      <c r="CN134" s="320">
        <v>7.61</v>
      </c>
      <c r="CO134" s="316">
        <f t="shared" si="12"/>
        <v>7.5166666666666666</v>
      </c>
      <c r="CP134" s="320">
        <v>0.64900000000000002</v>
      </c>
      <c r="CQ134" s="320">
        <v>0.69799999999999995</v>
      </c>
      <c r="CR134" s="320">
        <v>0.69</v>
      </c>
      <c r="CS134" s="316">
        <f t="shared" si="13"/>
        <v>0.67899999999999994</v>
      </c>
      <c r="CT134" s="320">
        <v>0.89700000000000002</v>
      </c>
      <c r="CU134" s="320">
        <v>0.90100000000000002</v>
      </c>
      <c r="CV134" s="320">
        <v>0.84399999999999997</v>
      </c>
      <c r="CW134" s="316">
        <f t="shared" si="14"/>
        <v>0.8806666666666666</v>
      </c>
      <c r="CX134" s="329">
        <v>2.7777777777777779E-3</v>
      </c>
      <c r="CY134" s="318">
        <v>6.9444444444444441E-3</v>
      </c>
      <c r="CZ134" s="318">
        <v>4.1666666666666666E-3</v>
      </c>
      <c r="DA134" s="319" t="s">
        <v>1062</v>
      </c>
      <c r="DB134" s="319" t="s">
        <v>1063</v>
      </c>
      <c r="DC134" s="319" t="s">
        <v>1064</v>
      </c>
      <c r="DD134" s="319" t="s">
        <v>1065</v>
      </c>
      <c r="DE134" s="319" t="s">
        <v>1066</v>
      </c>
      <c r="DF134" s="319" t="s">
        <v>1067</v>
      </c>
      <c r="DG134" s="310"/>
      <c r="DH134" s="320">
        <v>4.5689589229709968</v>
      </c>
      <c r="DI134" s="320">
        <v>0.67899999999999994</v>
      </c>
      <c r="DJ134" s="320">
        <v>0.8806666666666666</v>
      </c>
    </row>
    <row r="135" spans="1:114" ht="15.75" customHeight="1">
      <c r="A135" s="172">
        <v>135</v>
      </c>
      <c r="B135" s="170" t="s">
        <v>1068</v>
      </c>
      <c r="C135" s="46">
        <v>55551658</v>
      </c>
      <c r="D135" s="46">
        <v>1</v>
      </c>
      <c r="E135" s="149">
        <v>13885</v>
      </c>
      <c r="F135" s="44">
        <f t="shared" si="11"/>
        <v>82</v>
      </c>
      <c r="G135" s="78">
        <v>1</v>
      </c>
      <c r="H135" s="46">
        <v>37</v>
      </c>
      <c r="I135" s="79">
        <v>92</v>
      </c>
      <c r="J135" s="80">
        <v>1</v>
      </c>
      <c r="K135" s="80">
        <v>1</v>
      </c>
      <c r="L135" s="80">
        <v>0</v>
      </c>
      <c r="M135" s="80">
        <v>1</v>
      </c>
      <c r="N135" s="80">
        <v>0</v>
      </c>
      <c r="O135" s="80">
        <v>0</v>
      </c>
      <c r="P135" s="80">
        <v>0</v>
      </c>
      <c r="Q135" s="80">
        <v>0</v>
      </c>
      <c r="R135" s="80">
        <v>0</v>
      </c>
      <c r="S135" s="80">
        <v>0</v>
      </c>
      <c r="T135" s="80">
        <v>0</v>
      </c>
      <c r="U135" s="80">
        <v>0</v>
      </c>
      <c r="V135" s="80">
        <v>0</v>
      </c>
      <c r="W135" s="98">
        <v>1</v>
      </c>
      <c r="X135" s="80">
        <v>1</v>
      </c>
      <c r="Y135" s="80">
        <v>0</v>
      </c>
      <c r="Z135" s="80">
        <v>1</v>
      </c>
      <c r="AA135" s="80">
        <v>0</v>
      </c>
      <c r="AB135" s="80">
        <v>0</v>
      </c>
      <c r="AC135" s="81"/>
      <c r="AD135" s="82"/>
      <c r="AE135" s="83" t="e">
        <f t="shared" si="7"/>
        <v>#DIV/0!</v>
      </c>
      <c r="AF135" s="150">
        <v>44094</v>
      </c>
      <c r="AG135" s="58">
        <v>0</v>
      </c>
      <c r="AH135" s="58">
        <v>0</v>
      </c>
      <c r="AI135" s="58">
        <v>0</v>
      </c>
      <c r="AJ135" s="84">
        <v>0</v>
      </c>
      <c r="AK135" s="84">
        <v>0</v>
      </c>
      <c r="AL135" s="60">
        <v>44096</v>
      </c>
      <c r="AM135" s="58">
        <f t="shared" si="2"/>
        <v>2</v>
      </c>
      <c r="AN135" s="123">
        <v>1</v>
      </c>
      <c r="AO135" s="61"/>
      <c r="AP135" s="62"/>
      <c r="AQ135" s="63">
        <v>1</v>
      </c>
      <c r="AR135" s="64">
        <v>1</v>
      </c>
      <c r="AS135" s="63">
        <v>1</v>
      </c>
      <c r="AT135" s="63">
        <v>1</v>
      </c>
      <c r="AU135" s="63">
        <v>1</v>
      </c>
      <c r="AV135" s="63">
        <v>1</v>
      </c>
      <c r="AW135" s="63">
        <v>0</v>
      </c>
      <c r="AX135" s="64"/>
      <c r="AY135" s="66">
        <v>44094</v>
      </c>
      <c r="AZ135" s="133">
        <v>2.52</v>
      </c>
      <c r="BA135" s="133">
        <v>929</v>
      </c>
      <c r="BB135" s="133">
        <v>122.5</v>
      </c>
      <c r="BC135" s="139">
        <v>2.7E-2</v>
      </c>
      <c r="BD135" s="135">
        <v>8.8000000000000007</v>
      </c>
      <c r="BE135" s="135">
        <v>6.59</v>
      </c>
      <c r="BF135" s="135">
        <v>11.6</v>
      </c>
      <c r="BG135" s="135">
        <v>38.799999999999997</v>
      </c>
      <c r="BH135" s="135">
        <v>53</v>
      </c>
      <c r="BI135" s="166"/>
      <c r="BJ135" s="64">
        <v>0</v>
      </c>
      <c r="BK135" s="64">
        <v>0</v>
      </c>
      <c r="BL135" s="64">
        <v>0</v>
      </c>
      <c r="BM135" s="64">
        <v>0</v>
      </c>
      <c r="BN135" s="70">
        <v>0</v>
      </c>
      <c r="BO135" s="64">
        <v>0</v>
      </c>
      <c r="BP135" s="71"/>
      <c r="BR135" s="331">
        <v>5.5999629629629633</v>
      </c>
      <c r="BS135" s="320">
        <v>5.6280000000000001</v>
      </c>
      <c r="BT135" s="320">
        <v>2.803703703703686E-2</v>
      </c>
      <c r="BU135" s="320">
        <v>0.50066468693575694</v>
      </c>
      <c r="BV135" s="320">
        <v>68</v>
      </c>
      <c r="BW135" s="320">
        <v>42079</v>
      </c>
      <c r="BX135" s="320">
        <v>15515</v>
      </c>
      <c r="BY135" s="320">
        <v>-71.520593402303348</v>
      </c>
      <c r="BZ135" s="320">
        <v>3.2269718784128713E-5</v>
      </c>
      <c r="CA135" s="320">
        <v>-20.600000000000009</v>
      </c>
      <c r="CB135" s="320">
        <v>7.9398333333333335</v>
      </c>
      <c r="CC135" s="320">
        <v>-28.539833333333327</v>
      </c>
      <c r="CD135" s="320">
        <v>-305.54072150344808</v>
      </c>
      <c r="CE135" s="320">
        <v>118.09707120354484</v>
      </c>
      <c r="CF135" s="320">
        <v>-423.63779270699291</v>
      </c>
      <c r="CG135" s="320">
        <v>-294.11173359479454</v>
      </c>
      <c r="CH135" s="320">
        <v>113.19357761491396</v>
      </c>
      <c r="CI135" s="320">
        <v>-407.30531120970863</v>
      </c>
      <c r="CJ135" s="320">
        <v>0.78252868537236497</v>
      </c>
      <c r="CK135" s="320">
        <v>2731.7</v>
      </c>
      <c r="CL135" s="320">
        <v>9.02</v>
      </c>
      <c r="CM135" s="320">
        <v>9.1199999999999992</v>
      </c>
      <c r="CN135" s="320">
        <v>9</v>
      </c>
      <c r="CO135" s="316">
        <f t="shared" si="12"/>
        <v>9.0466666666666669</v>
      </c>
      <c r="CP135" s="320">
        <v>0.73499999999999999</v>
      </c>
      <c r="CQ135" s="320">
        <v>0.73299999999999998</v>
      </c>
      <c r="CR135" s="320">
        <v>0.71499999999999997</v>
      </c>
      <c r="CS135" s="316">
        <f t="shared" si="13"/>
        <v>0.72766666666666657</v>
      </c>
      <c r="CT135" s="320">
        <v>0.89</v>
      </c>
      <c r="CU135" s="320">
        <v>0.85199999999999998</v>
      </c>
      <c r="CV135" s="320">
        <v>0.86899999999999999</v>
      </c>
      <c r="CW135" s="316">
        <f t="shared" si="14"/>
        <v>0.87033333333333329</v>
      </c>
      <c r="CX135" s="329">
        <v>6.9444444444444447E-4</v>
      </c>
      <c r="CY135" s="318">
        <v>2.7777777777777779E-3</v>
      </c>
      <c r="CZ135" s="318">
        <v>4.1666666666666666E-3</v>
      </c>
      <c r="DA135" s="319" t="s">
        <v>1069</v>
      </c>
      <c r="DB135" s="319" t="s">
        <v>1070</v>
      </c>
      <c r="DC135" s="319" t="s">
        <v>1071</v>
      </c>
      <c r="DD135" s="319" t="s">
        <v>1072</v>
      </c>
      <c r="DE135" s="319" t="s">
        <v>1073</v>
      </c>
      <c r="DF135" s="319" t="s">
        <v>1074</v>
      </c>
      <c r="DG135" s="310"/>
      <c r="DH135" s="320">
        <v>0.50066468693575694</v>
      </c>
      <c r="DI135" s="320">
        <v>0.72766666666666657</v>
      </c>
      <c r="DJ135" s="320">
        <v>0.87033333333333329</v>
      </c>
    </row>
    <row r="136" spans="1:114" ht="15.75" customHeight="1">
      <c r="A136" s="167">
        <v>136</v>
      </c>
      <c r="B136" s="168" t="s">
        <v>1075</v>
      </c>
      <c r="C136" s="46">
        <v>91793454</v>
      </c>
      <c r="D136" s="46">
        <v>1</v>
      </c>
      <c r="E136" s="149">
        <v>18049</v>
      </c>
      <c r="F136" s="44">
        <f t="shared" si="11"/>
        <v>71</v>
      </c>
      <c r="G136" s="78">
        <v>1</v>
      </c>
      <c r="H136" s="46">
        <v>36.6</v>
      </c>
      <c r="I136" s="79">
        <v>96</v>
      </c>
      <c r="J136" s="80">
        <v>0</v>
      </c>
      <c r="K136" s="80">
        <v>0</v>
      </c>
      <c r="L136" s="80">
        <v>0</v>
      </c>
      <c r="M136" s="80">
        <v>0</v>
      </c>
      <c r="N136" s="80">
        <v>0</v>
      </c>
      <c r="O136" s="80">
        <v>0</v>
      </c>
      <c r="P136" s="80">
        <v>0</v>
      </c>
      <c r="Q136" s="80">
        <v>0</v>
      </c>
      <c r="R136" s="80">
        <v>0</v>
      </c>
      <c r="S136" s="80">
        <v>0</v>
      </c>
      <c r="T136" s="80">
        <v>0</v>
      </c>
      <c r="U136" s="80">
        <v>0</v>
      </c>
      <c r="V136" s="80">
        <v>0</v>
      </c>
      <c r="W136" s="80">
        <v>0</v>
      </c>
      <c r="X136" s="80">
        <v>0</v>
      </c>
      <c r="Y136" s="80">
        <v>0</v>
      </c>
      <c r="Z136" s="80">
        <v>0</v>
      </c>
      <c r="AA136" s="80">
        <v>0</v>
      </c>
      <c r="AB136" s="80">
        <v>0</v>
      </c>
      <c r="AC136" s="81">
        <v>78</v>
      </c>
      <c r="AD136" s="82">
        <v>1.78</v>
      </c>
      <c r="AE136" s="83">
        <f t="shared" si="7"/>
        <v>24.618103774775911</v>
      </c>
      <c r="AF136" s="150">
        <v>44076</v>
      </c>
      <c r="AG136" s="58">
        <v>0</v>
      </c>
      <c r="AH136" s="58">
        <v>0</v>
      </c>
      <c r="AI136" s="58">
        <v>0</v>
      </c>
      <c r="AJ136" s="84">
        <v>0</v>
      </c>
      <c r="AK136" s="84">
        <v>0</v>
      </c>
      <c r="AL136" s="60">
        <v>44104</v>
      </c>
      <c r="AM136" s="58">
        <f t="shared" si="2"/>
        <v>28</v>
      </c>
      <c r="AN136" s="123">
        <v>1</v>
      </c>
      <c r="AO136" s="61"/>
      <c r="AP136" s="62"/>
      <c r="AQ136" s="63">
        <v>1</v>
      </c>
      <c r="AR136" s="64">
        <v>1</v>
      </c>
      <c r="AS136" s="63">
        <v>1</v>
      </c>
      <c r="AT136" s="63">
        <v>1</v>
      </c>
      <c r="AU136" s="63">
        <v>1</v>
      </c>
      <c r="AV136" s="63">
        <v>1</v>
      </c>
      <c r="AW136" s="63">
        <v>0</v>
      </c>
      <c r="AX136" s="64"/>
      <c r="AY136" s="66">
        <v>44076</v>
      </c>
      <c r="AZ136" s="133">
        <v>0.85</v>
      </c>
      <c r="BA136" s="133">
        <v>609</v>
      </c>
      <c r="BB136" s="133">
        <v>94</v>
      </c>
      <c r="BC136" s="139">
        <v>3.0000000000000001E-3</v>
      </c>
      <c r="BD136" s="135">
        <v>12.7</v>
      </c>
      <c r="BE136" s="135">
        <v>7.05</v>
      </c>
      <c r="BF136" s="135">
        <v>82.6</v>
      </c>
      <c r="BG136" s="135">
        <v>12.9</v>
      </c>
      <c r="BH136" s="135">
        <v>253</v>
      </c>
      <c r="BI136" s="166"/>
      <c r="BJ136" s="64">
        <v>0</v>
      </c>
      <c r="BK136" s="64">
        <v>0</v>
      </c>
      <c r="BL136" s="64">
        <v>0</v>
      </c>
      <c r="BM136" s="64">
        <v>0</v>
      </c>
      <c r="BN136" s="70">
        <v>0</v>
      </c>
      <c r="BO136" s="64">
        <v>0</v>
      </c>
      <c r="BP136" s="71"/>
      <c r="BR136" s="331">
        <v>4.6136333333333335</v>
      </c>
      <c r="BS136" s="320">
        <v>4.758</v>
      </c>
      <c r="BT136" s="320">
        <v>0.14436666666666653</v>
      </c>
      <c r="BU136" s="320">
        <v>3.1291317761128221</v>
      </c>
      <c r="BV136" s="320">
        <v>126</v>
      </c>
      <c r="BW136" s="320">
        <v>33694</v>
      </c>
      <c r="BX136" s="320">
        <v>22315</v>
      </c>
      <c r="BY136" s="320">
        <v>224.71910112359552</v>
      </c>
      <c r="BZ136" s="320">
        <v>1.4022548851054547E-4</v>
      </c>
      <c r="CA136" s="320">
        <v>-12.462666666666662</v>
      </c>
      <c r="CB136" s="320">
        <v>7.7058333333333335</v>
      </c>
      <c r="CC136" s="320">
        <v>-20.168500000000002</v>
      </c>
      <c r="CD136" s="320">
        <v>-124.940009248878</v>
      </c>
      <c r="CE136" s="320">
        <v>77.289625189963502</v>
      </c>
      <c r="CF136" s="320">
        <v>-202.22963443884146</v>
      </c>
      <c r="CG136" s="320">
        <v>-216.15638253535971</v>
      </c>
      <c r="CH136" s="320">
        <v>133.62086474610581</v>
      </c>
      <c r="CI136" s="320">
        <v>-349.77724728146546</v>
      </c>
      <c r="CJ136" s="320">
        <v>0.7235800856034692</v>
      </c>
      <c r="CK136" s="320">
        <v>5256.9</v>
      </c>
      <c r="CL136" s="320">
        <v>7.2</v>
      </c>
      <c r="CM136" s="320">
        <v>7.36</v>
      </c>
      <c r="CN136" s="320">
        <v>7.23</v>
      </c>
      <c r="CO136" s="316">
        <f t="shared" si="12"/>
        <v>7.2633333333333328</v>
      </c>
      <c r="CP136" s="320">
        <v>0.59399999999999997</v>
      </c>
      <c r="CQ136" s="320">
        <v>0.63700000000000001</v>
      </c>
      <c r="CR136" s="320">
        <v>0.61899999999999999</v>
      </c>
      <c r="CS136" s="316">
        <f t="shared" si="13"/>
        <v>0.61666666666666659</v>
      </c>
      <c r="CT136" s="320">
        <v>0.79400000000000004</v>
      </c>
      <c r="CU136" s="320">
        <v>0.79400000000000004</v>
      </c>
      <c r="CV136" s="320">
        <v>0.73699999999999999</v>
      </c>
      <c r="CW136" s="316">
        <f t="shared" si="14"/>
        <v>0.77500000000000002</v>
      </c>
      <c r="CX136" s="329">
        <v>6.9444444444444447E-4</v>
      </c>
      <c r="CY136" s="318">
        <v>4.1666666666666666E-3</v>
      </c>
      <c r="CZ136" s="318">
        <v>4.8611111111111112E-3</v>
      </c>
      <c r="DA136" s="319" t="s">
        <v>1076</v>
      </c>
      <c r="DB136" s="319" t="s">
        <v>1077</v>
      </c>
      <c r="DC136" s="319" t="s">
        <v>1078</v>
      </c>
      <c r="DD136" s="319" t="s">
        <v>1079</v>
      </c>
      <c r="DE136" s="319" t="s">
        <v>1080</v>
      </c>
      <c r="DF136" s="319" t="s">
        <v>1081</v>
      </c>
      <c r="DG136" s="310"/>
      <c r="DH136" s="320">
        <v>3.1291317761128221</v>
      </c>
      <c r="DI136" s="320">
        <v>0.61666666666666659</v>
      </c>
      <c r="DJ136" s="320">
        <v>0.77500000000000002</v>
      </c>
    </row>
    <row r="137" spans="1:114" ht="15.75" customHeight="1">
      <c r="A137" s="173">
        <v>137</v>
      </c>
      <c r="B137" s="168" t="s">
        <v>1082</v>
      </c>
      <c r="C137" s="46">
        <v>5203878</v>
      </c>
      <c r="D137" s="46">
        <v>1</v>
      </c>
      <c r="E137" s="149">
        <v>20429</v>
      </c>
      <c r="F137" s="44">
        <f t="shared" si="11"/>
        <v>64</v>
      </c>
      <c r="G137" s="78">
        <v>1</v>
      </c>
      <c r="H137" s="46">
        <v>36.700000000000003</v>
      </c>
      <c r="I137" s="79">
        <v>94</v>
      </c>
      <c r="J137" s="80">
        <v>0</v>
      </c>
      <c r="K137" s="80">
        <v>1</v>
      </c>
      <c r="L137" s="80">
        <v>0</v>
      </c>
      <c r="M137" s="80">
        <v>1</v>
      </c>
      <c r="N137" s="80">
        <v>0</v>
      </c>
      <c r="O137" s="80">
        <v>0</v>
      </c>
      <c r="P137" s="80">
        <v>1</v>
      </c>
      <c r="Q137" s="80">
        <v>0</v>
      </c>
      <c r="R137" s="80">
        <v>0</v>
      </c>
      <c r="S137" s="80">
        <v>0</v>
      </c>
      <c r="T137" s="80">
        <v>0</v>
      </c>
      <c r="U137" s="80">
        <v>0</v>
      </c>
      <c r="V137" s="80">
        <v>0</v>
      </c>
      <c r="W137" s="80">
        <v>0</v>
      </c>
      <c r="X137" s="80">
        <v>1</v>
      </c>
      <c r="Y137" s="80">
        <v>0</v>
      </c>
      <c r="Z137" s="80">
        <v>1</v>
      </c>
      <c r="AA137" s="80">
        <v>0</v>
      </c>
      <c r="AB137" s="80">
        <v>0</v>
      </c>
      <c r="AC137" s="81">
        <v>81.3</v>
      </c>
      <c r="AD137" s="82">
        <v>1.77</v>
      </c>
      <c r="AE137" s="83">
        <f t="shared" si="7"/>
        <v>25.950397395384464</v>
      </c>
      <c r="AF137" s="150">
        <v>44096</v>
      </c>
      <c r="AG137" s="58">
        <v>1</v>
      </c>
      <c r="AH137" s="58">
        <v>1</v>
      </c>
      <c r="AI137" s="58">
        <v>6</v>
      </c>
      <c r="AJ137" s="84">
        <v>1</v>
      </c>
      <c r="AK137" s="84">
        <v>1</v>
      </c>
      <c r="AL137" s="60">
        <v>44105</v>
      </c>
      <c r="AM137" s="58">
        <f t="shared" si="2"/>
        <v>9</v>
      </c>
      <c r="AN137" s="123">
        <v>1</v>
      </c>
      <c r="AO137" s="61"/>
      <c r="AP137" s="62"/>
      <c r="AQ137" s="63">
        <v>1</v>
      </c>
      <c r="AR137" s="64">
        <v>1</v>
      </c>
      <c r="AS137" s="63">
        <v>1</v>
      </c>
      <c r="AT137" s="63">
        <v>1</v>
      </c>
      <c r="AU137" s="63">
        <v>1</v>
      </c>
      <c r="AV137" s="63">
        <v>1</v>
      </c>
      <c r="AW137" s="63">
        <v>0</v>
      </c>
      <c r="AX137" s="64"/>
      <c r="AY137" s="66">
        <v>44096</v>
      </c>
      <c r="AZ137" s="129">
        <v>1.85</v>
      </c>
      <c r="BA137" s="133">
        <v>2174</v>
      </c>
      <c r="BB137" s="129"/>
      <c r="BC137" s="128">
        <v>2.1000000000000001E-2</v>
      </c>
      <c r="BD137" s="135">
        <v>11.2</v>
      </c>
      <c r="BE137" s="135">
        <v>3.53</v>
      </c>
      <c r="BF137" s="135">
        <v>89.5</v>
      </c>
      <c r="BG137" s="135">
        <v>3.1</v>
      </c>
      <c r="BH137" s="135">
        <v>169</v>
      </c>
      <c r="BI137" s="166"/>
      <c r="BJ137" s="64">
        <v>0</v>
      </c>
      <c r="BK137" s="64">
        <v>0</v>
      </c>
      <c r="BL137" s="64">
        <v>0</v>
      </c>
      <c r="BM137" s="64">
        <v>0</v>
      </c>
      <c r="BN137" s="70">
        <v>0</v>
      </c>
      <c r="BO137" s="64">
        <v>0</v>
      </c>
      <c r="BP137" s="71"/>
      <c r="BR137" s="331">
        <v>5.5875333333333348</v>
      </c>
      <c r="BS137" s="320">
        <v>6.0449999999999999</v>
      </c>
      <c r="BT137" s="320">
        <v>0.45746666666666513</v>
      </c>
      <c r="BU137" s="320">
        <v>8.1872740505649197</v>
      </c>
      <c r="BV137" s="320">
        <v>41</v>
      </c>
      <c r="BW137" s="320">
        <v>19084</v>
      </c>
      <c r="BX137" s="320">
        <v>3253</v>
      </c>
      <c r="BY137" s="320">
        <v>219.03593339176157</v>
      </c>
      <c r="BZ137" s="320">
        <v>2.5168380112403689E-3</v>
      </c>
      <c r="CA137" s="320">
        <v>0.27733333333333338</v>
      </c>
      <c r="CB137" s="320">
        <v>18.223166666666671</v>
      </c>
      <c r="CC137" s="320">
        <v>-17.945833333333322</v>
      </c>
      <c r="CD137" s="320">
        <v>4.0781179833815022</v>
      </c>
      <c r="CE137" s="320">
        <v>268.24740187048303</v>
      </c>
      <c r="CF137" s="320">
        <v>-264.16928388710153</v>
      </c>
      <c r="CG137" s="320">
        <v>3.9811402841977803</v>
      </c>
      <c r="CH137" s="320">
        <v>261.10336366659607</v>
      </c>
      <c r="CI137" s="320">
        <v>-257.12222338239832</v>
      </c>
      <c r="CJ137" s="320">
        <v>0.49615887329409175</v>
      </c>
      <c r="CK137" s="320">
        <v>786.6</v>
      </c>
      <c r="CL137" s="320">
        <v>8.17</v>
      </c>
      <c r="CM137" s="320">
        <v>7.98</v>
      </c>
      <c r="CN137" s="320">
        <v>8.0500000000000007</v>
      </c>
      <c r="CO137" s="316">
        <f t="shared" si="12"/>
        <v>8.0666666666666664</v>
      </c>
      <c r="CP137" s="320">
        <v>0.72599999999999998</v>
      </c>
      <c r="CQ137" s="320">
        <v>0.73399999999999999</v>
      </c>
      <c r="CR137" s="320">
        <v>0.71</v>
      </c>
      <c r="CS137" s="316">
        <f t="shared" si="13"/>
        <v>0.72333333333333327</v>
      </c>
      <c r="CT137" s="320">
        <v>0.876</v>
      </c>
      <c r="CU137" s="320">
        <v>0.89900000000000002</v>
      </c>
      <c r="CV137" s="320">
        <v>0.92100000000000004</v>
      </c>
      <c r="CW137" s="316">
        <f t="shared" si="14"/>
        <v>0.89866666666666661</v>
      </c>
      <c r="CX137" s="329">
        <v>1.3888888888888889E-3</v>
      </c>
      <c r="CY137" s="318">
        <v>2.7777777777777779E-3</v>
      </c>
      <c r="CZ137" s="318">
        <v>4.8611111111111112E-3</v>
      </c>
      <c r="DA137" s="319" t="s">
        <v>1083</v>
      </c>
      <c r="DB137" s="319" t="s">
        <v>1084</v>
      </c>
      <c r="DC137" s="319" t="s">
        <v>1085</v>
      </c>
      <c r="DD137" s="319" t="s">
        <v>1086</v>
      </c>
      <c r="DE137" s="319" t="s">
        <v>1087</v>
      </c>
      <c r="DF137" s="319" t="s">
        <v>1088</v>
      </c>
      <c r="DG137" s="310"/>
      <c r="DH137" s="320">
        <v>8.1872740505649197</v>
      </c>
      <c r="DI137" s="320">
        <v>0.72333333333333327</v>
      </c>
      <c r="DJ137" s="320">
        <v>0.89866666666666661</v>
      </c>
    </row>
    <row r="138" spans="1:114" ht="15.75" customHeight="1">
      <c r="A138" s="167">
        <v>138</v>
      </c>
      <c r="B138" s="168" t="s">
        <v>1089</v>
      </c>
      <c r="C138" s="46">
        <v>55728782</v>
      </c>
      <c r="D138" s="46">
        <v>1</v>
      </c>
      <c r="E138" s="149">
        <v>20946</v>
      </c>
      <c r="F138" s="44">
        <f t="shared" si="11"/>
        <v>63</v>
      </c>
      <c r="G138" s="78">
        <v>1</v>
      </c>
      <c r="H138" s="46">
        <v>35</v>
      </c>
      <c r="I138" s="79">
        <v>89</v>
      </c>
      <c r="J138" s="80">
        <v>1</v>
      </c>
      <c r="K138" s="80">
        <v>1</v>
      </c>
      <c r="L138" s="80">
        <v>0</v>
      </c>
      <c r="M138" s="98">
        <v>1</v>
      </c>
      <c r="N138" s="80">
        <v>0</v>
      </c>
      <c r="O138" s="80">
        <v>0</v>
      </c>
      <c r="P138" s="80">
        <v>0</v>
      </c>
      <c r="Q138" s="80">
        <v>0</v>
      </c>
      <c r="R138" s="80">
        <v>0</v>
      </c>
      <c r="S138" s="80">
        <v>0</v>
      </c>
      <c r="T138" s="80">
        <v>0</v>
      </c>
      <c r="U138" s="80">
        <v>0</v>
      </c>
      <c r="V138" s="80">
        <v>0</v>
      </c>
      <c r="W138" s="80">
        <v>1</v>
      </c>
      <c r="X138" s="80">
        <v>1</v>
      </c>
      <c r="Y138" s="80">
        <v>0</v>
      </c>
      <c r="Z138" s="80">
        <v>1</v>
      </c>
      <c r="AA138" s="80">
        <v>0</v>
      </c>
      <c r="AB138" s="80">
        <v>0</v>
      </c>
      <c r="AC138" s="81">
        <v>86.8</v>
      </c>
      <c r="AD138" s="82">
        <v>1.69</v>
      </c>
      <c r="AE138" s="83">
        <f t="shared" si="7"/>
        <v>30.391092748853335</v>
      </c>
      <c r="AF138" s="150">
        <v>44099</v>
      </c>
      <c r="AG138" s="58">
        <v>1</v>
      </c>
      <c r="AH138" s="58">
        <v>1</v>
      </c>
      <c r="AI138" s="58">
        <v>8</v>
      </c>
      <c r="AJ138" s="84">
        <v>0</v>
      </c>
      <c r="AK138" s="84">
        <v>1</v>
      </c>
      <c r="AL138" s="60">
        <v>44110</v>
      </c>
      <c r="AM138" s="58">
        <f t="shared" si="2"/>
        <v>11</v>
      </c>
      <c r="AN138" s="123">
        <v>1</v>
      </c>
      <c r="AO138" s="61"/>
      <c r="AP138" s="62"/>
      <c r="AQ138" s="63">
        <v>1</v>
      </c>
      <c r="AR138" s="64">
        <v>1</v>
      </c>
      <c r="AS138" s="63">
        <v>1</v>
      </c>
      <c r="AT138" s="63">
        <v>1</v>
      </c>
      <c r="AU138" s="63">
        <v>1</v>
      </c>
      <c r="AV138" s="63">
        <v>1</v>
      </c>
      <c r="AW138" s="63">
        <v>0</v>
      </c>
      <c r="AX138" s="64"/>
      <c r="AY138" s="66">
        <v>44099</v>
      </c>
      <c r="AZ138" s="133">
        <v>1.1499999999999999</v>
      </c>
      <c r="BA138" s="133">
        <v>761</v>
      </c>
      <c r="BB138" s="133">
        <v>28.2</v>
      </c>
      <c r="BC138" s="139">
        <v>0.05</v>
      </c>
      <c r="BD138" s="135">
        <v>12.8</v>
      </c>
      <c r="BE138" s="135">
        <v>6.01</v>
      </c>
      <c r="BF138" s="135">
        <v>74.099999999999994</v>
      </c>
      <c r="BG138" s="135">
        <v>17.5</v>
      </c>
      <c r="BH138" s="135">
        <v>218</v>
      </c>
      <c r="BI138" s="86"/>
      <c r="BJ138" s="64">
        <v>0</v>
      </c>
      <c r="BK138" s="64">
        <v>0</v>
      </c>
      <c r="BL138" s="64">
        <v>0</v>
      </c>
      <c r="BM138" s="64">
        <v>0</v>
      </c>
      <c r="BN138" s="70">
        <v>0</v>
      </c>
      <c r="BO138" s="64">
        <v>0</v>
      </c>
      <c r="BP138" s="71"/>
      <c r="BR138" s="331">
        <v>3.8701777777777782</v>
      </c>
      <c r="BS138" s="320">
        <v>4.1020000000000003</v>
      </c>
      <c r="BT138" s="320">
        <v>0.23182222222222215</v>
      </c>
      <c r="BU138" s="320">
        <v>5.9899631369216433</v>
      </c>
      <c r="BV138" s="320">
        <v>68</v>
      </c>
      <c r="BW138" s="320">
        <v>28866</v>
      </c>
      <c r="BX138" s="320">
        <v>14768</v>
      </c>
      <c r="BY138" s="320">
        <v>596.71052631578937</v>
      </c>
      <c r="BZ138" s="320">
        <v>4.0560422108082634E-4</v>
      </c>
      <c r="CA138" s="320">
        <v>-10.782333333333336</v>
      </c>
      <c r="CB138" s="320">
        <v>8.5794999999999995</v>
      </c>
      <c r="CC138" s="320">
        <v>-19.36183333333333</v>
      </c>
      <c r="CD138" s="320">
        <v>-78.938319788295587</v>
      </c>
      <c r="CE138" s="320">
        <v>63.670905004652255</v>
      </c>
      <c r="CF138" s="320">
        <v>-142.60922479294783</v>
      </c>
      <c r="CG138" s="320">
        <v>-219.73197400359763</v>
      </c>
      <c r="CH138" s="320">
        <v>174.58721485525325</v>
      </c>
      <c r="CI138" s="320">
        <v>-394.31918885885074</v>
      </c>
      <c r="CJ138" s="320">
        <v>0.69311785960667505</v>
      </c>
      <c r="CK138" s="320">
        <v>12192.2</v>
      </c>
      <c r="CL138" s="320">
        <v>8.14</v>
      </c>
      <c r="CM138" s="320">
        <v>8.06</v>
      </c>
      <c r="CN138" s="320">
        <v>8.0399999999999991</v>
      </c>
      <c r="CO138" s="316">
        <f t="shared" si="12"/>
        <v>8.08</v>
      </c>
      <c r="CP138" s="320">
        <v>0.83299999999999996</v>
      </c>
      <c r="CQ138" s="320">
        <v>0.89500000000000002</v>
      </c>
      <c r="CR138" s="320">
        <v>0.96899999999999997</v>
      </c>
      <c r="CS138" s="316">
        <f t="shared" si="13"/>
        <v>0.89900000000000002</v>
      </c>
      <c r="CT138" s="320">
        <v>1.0669999999999999</v>
      </c>
      <c r="CU138" s="320">
        <v>1.012</v>
      </c>
      <c r="CV138" s="320">
        <v>1.0129999999999999</v>
      </c>
      <c r="CW138" s="316">
        <f t="shared" si="14"/>
        <v>1.0306666666666666</v>
      </c>
      <c r="CX138" s="329">
        <v>3.472222222222222E-3</v>
      </c>
      <c r="CY138" s="318">
        <v>4.8611111111111112E-3</v>
      </c>
      <c r="CZ138" s="318">
        <v>6.9444444444444441E-3</v>
      </c>
      <c r="DA138" s="319" t="s">
        <v>1090</v>
      </c>
      <c r="DB138" s="319" t="s">
        <v>1091</v>
      </c>
      <c r="DC138" s="319" t="s">
        <v>1092</v>
      </c>
      <c r="DD138" s="319" t="s">
        <v>1093</v>
      </c>
      <c r="DE138" s="319" t="s">
        <v>1094</v>
      </c>
      <c r="DF138" s="319" t="s">
        <v>1095</v>
      </c>
      <c r="DG138" s="310"/>
      <c r="DH138" s="320">
        <v>5.9899631369216433</v>
      </c>
      <c r="DI138" s="320">
        <v>0.89900000000000002</v>
      </c>
      <c r="DJ138" s="320">
        <v>1.0306666666666666</v>
      </c>
    </row>
    <row r="139" spans="1:114" ht="15.75" customHeight="1">
      <c r="A139" s="167">
        <v>139</v>
      </c>
      <c r="B139" s="168" t="s">
        <v>1096</v>
      </c>
      <c r="C139" s="46">
        <v>13555976</v>
      </c>
      <c r="D139" s="46">
        <v>1</v>
      </c>
      <c r="E139" s="149">
        <v>19817</v>
      </c>
      <c r="F139" s="44">
        <f t="shared" si="11"/>
        <v>66</v>
      </c>
      <c r="G139" s="78">
        <v>1</v>
      </c>
      <c r="H139" s="46">
        <v>38.299999999999997</v>
      </c>
      <c r="I139" s="79">
        <v>97</v>
      </c>
      <c r="J139" s="80">
        <v>0</v>
      </c>
      <c r="K139" s="80">
        <v>0</v>
      </c>
      <c r="L139" s="80">
        <v>0</v>
      </c>
      <c r="M139" s="80">
        <v>0</v>
      </c>
      <c r="N139" s="80">
        <v>0</v>
      </c>
      <c r="O139" s="80">
        <v>0</v>
      </c>
      <c r="P139" s="80">
        <v>0</v>
      </c>
      <c r="Q139" s="80">
        <v>0</v>
      </c>
      <c r="R139" s="80">
        <v>0</v>
      </c>
      <c r="S139" s="80">
        <v>0</v>
      </c>
      <c r="T139" s="80">
        <v>0</v>
      </c>
      <c r="U139" s="80">
        <v>0</v>
      </c>
      <c r="V139" s="80">
        <v>0</v>
      </c>
      <c r="W139" s="80">
        <v>0</v>
      </c>
      <c r="X139" s="80">
        <v>1</v>
      </c>
      <c r="Y139" s="80">
        <v>0</v>
      </c>
      <c r="Z139" s="80">
        <v>1</v>
      </c>
      <c r="AA139" s="80">
        <v>0</v>
      </c>
      <c r="AB139" s="80">
        <v>0</v>
      </c>
      <c r="AC139" s="81"/>
      <c r="AD139" s="82"/>
      <c r="AE139" s="83" t="e">
        <f t="shared" si="7"/>
        <v>#DIV/0!</v>
      </c>
      <c r="AF139" s="150">
        <v>44102</v>
      </c>
      <c r="AG139" s="58">
        <v>0</v>
      </c>
      <c r="AH139" s="58">
        <v>0</v>
      </c>
      <c r="AI139" s="58">
        <v>0</v>
      </c>
      <c r="AJ139" s="84">
        <v>0</v>
      </c>
      <c r="AK139" s="84">
        <v>0</v>
      </c>
      <c r="AL139" s="60">
        <v>44112</v>
      </c>
      <c r="AM139" s="58">
        <f t="shared" si="2"/>
        <v>10</v>
      </c>
      <c r="AN139" s="123">
        <v>1</v>
      </c>
      <c r="AO139" s="61"/>
      <c r="AP139" s="62"/>
      <c r="AQ139" s="63">
        <v>1</v>
      </c>
      <c r="AR139" s="64">
        <v>1</v>
      </c>
      <c r="AS139" s="63">
        <v>1</v>
      </c>
      <c r="AT139" s="63">
        <v>1</v>
      </c>
      <c r="AU139" s="63">
        <v>1</v>
      </c>
      <c r="AV139" s="63">
        <v>1</v>
      </c>
      <c r="AW139" s="63">
        <v>0</v>
      </c>
      <c r="AX139" s="64"/>
      <c r="AY139" s="66">
        <v>44102</v>
      </c>
      <c r="AZ139" s="129">
        <v>1.33</v>
      </c>
      <c r="BA139" s="133">
        <v>1318</v>
      </c>
      <c r="BB139" s="129"/>
      <c r="BC139" s="139">
        <v>2.1000000000000001E-2</v>
      </c>
      <c r="BD139" s="135">
        <v>13.1</v>
      </c>
      <c r="BE139" s="135">
        <v>5.17</v>
      </c>
      <c r="BF139" s="135">
        <v>69.8</v>
      </c>
      <c r="BG139" s="135">
        <v>17.399999999999999</v>
      </c>
      <c r="BH139" s="135">
        <v>111</v>
      </c>
      <c r="BI139" s="86"/>
      <c r="BJ139" s="64">
        <v>0</v>
      </c>
      <c r="BK139" s="64">
        <v>0</v>
      </c>
      <c r="BL139" s="64">
        <v>0</v>
      </c>
      <c r="BM139" s="64">
        <v>0</v>
      </c>
      <c r="BN139" s="70">
        <v>0</v>
      </c>
      <c r="BO139" s="64">
        <v>0</v>
      </c>
      <c r="BP139" s="71"/>
      <c r="BR139" s="331">
        <v>5.2036603773584922</v>
      </c>
      <c r="BS139" s="320">
        <v>5.6580000000000004</v>
      </c>
      <c r="BT139" s="320">
        <v>0.45433962264150818</v>
      </c>
      <c r="BU139" s="320">
        <v>8.7311544123512199</v>
      </c>
      <c r="BV139" s="320">
        <v>43</v>
      </c>
      <c r="BW139" s="320">
        <v>33306</v>
      </c>
      <c r="BX139" s="320">
        <v>6939</v>
      </c>
      <c r="BY139" s="320">
        <v>374.37037037037027</v>
      </c>
      <c r="BZ139" s="320">
        <v>1.2582727211919902E-3</v>
      </c>
      <c r="CA139" s="320">
        <v>-13.51183333333333</v>
      </c>
      <c r="CB139" s="320">
        <v>7.513166666666665</v>
      </c>
      <c r="CC139" s="320">
        <v>-21.024999999999999</v>
      </c>
      <c r="CD139" s="320">
        <v>-172.05698764261226</v>
      </c>
      <c r="CE139" s="320">
        <v>95.618731078861174</v>
      </c>
      <c r="CF139" s="320">
        <v>-267.6757187214734</v>
      </c>
      <c r="CG139" s="320">
        <v>-207.90972205444342</v>
      </c>
      <c r="CH139" s="320">
        <v>115.63931543791684</v>
      </c>
      <c r="CI139" s="320">
        <v>-323.54903749236018</v>
      </c>
      <c r="CJ139" s="320">
        <v>0.73669767272659203</v>
      </c>
      <c r="CK139" s="320">
        <v>6757.2</v>
      </c>
      <c r="CL139" s="320">
        <v>8.41</v>
      </c>
      <c r="CM139" s="320">
        <v>8.92</v>
      </c>
      <c r="CN139" s="320">
        <v>8.69</v>
      </c>
      <c r="CO139" s="316">
        <f t="shared" si="12"/>
        <v>8.673333333333332</v>
      </c>
      <c r="CP139" s="320">
        <v>0.96199999999999997</v>
      </c>
      <c r="CQ139" s="320">
        <v>0.93600000000000005</v>
      </c>
      <c r="CR139" s="320">
        <v>0.98899999999999999</v>
      </c>
      <c r="CS139" s="316">
        <f t="shared" si="13"/>
        <v>0.96233333333333337</v>
      </c>
      <c r="CT139" s="320">
        <v>1.091</v>
      </c>
      <c r="CU139" s="320">
        <v>1.153</v>
      </c>
      <c r="CV139" s="320">
        <v>1.0640000000000001</v>
      </c>
      <c r="CW139" s="316">
        <f t="shared" si="14"/>
        <v>1.1026666666666667</v>
      </c>
      <c r="CX139" s="329">
        <v>1.3888888888888889E-3</v>
      </c>
      <c r="CY139" s="318">
        <v>2.7777777777777779E-3</v>
      </c>
      <c r="CZ139" s="318">
        <v>4.8611111111111112E-3</v>
      </c>
      <c r="DA139" s="319" t="s">
        <v>1097</v>
      </c>
      <c r="DB139" s="319" t="s">
        <v>1098</v>
      </c>
      <c r="DC139" s="319" t="s">
        <v>1099</v>
      </c>
      <c r="DD139" s="319" t="s">
        <v>1100</v>
      </c>
      <c r="DE139" s="319" t="s">
        <v>1101</v>
      </c>
      <c r="DF139" s="319" t="s">
        <v>1102</v>
      </c>
      <c r="DG139" s="310"/>
      <c r="DH139" s="320">
        <v>8.7311544123512199</v>
      </c>
      <c r="DI139" s="320">
        <v>0.96233333333333337</v>
      </c>
      <c r="DJ139" s="320">
        <v>1.1026666666666667</v>
      </c>
    </row>
    <row r="140" spans="1:114" ht="15.75" customHeight="1">
      <c r="A140" s="167">
        <v>140</v>
      </c>
      <c r="B140" s="168" t="s">
        <v>1103</v>
      </c>
      <c r="C140" s="46">
        <v>14054103</v>
      </c>
      <c r="D140" s="46">
        <v>1</v>
      </c>
      <c r="E140" s="149">
        <v>27580</v>
      </c>
      <c r="F140" s="44">
        <f t="shared" si="11"/>
        <v>45</v>
      </c>
      <c r="G140" s="78">
        <v>2</v>
      </c>
      <c r="H140" s="46">
        <v>36</v>
      </c>
      <c r="I140" s="79">
        <v>93</v>
      </c>
      <c r="J140" s="80">
        <v>0</v>
      </c>
      <c r="K140" s="80">
        <v>1</v>
      </c>
      <c r="L140" s="80">
        <v>0</v>
      </c>
      <c r="M140" s="80">
        <v>1</v>
      </c>
      <c r="N140" s="80">
        <v>0</v>
      </c>
      <c r="O140" s="80">
        <v>0</v>
      </c>
      <c r="P140" s="80">
        <v>1</v>
      </c>
      <c r="Q140" s="80">
        <v>0</v>
      </c>
      <c r="R140" s="80">
        <v>0</v>
      </c>
      <c r="S140" s="80">
        <v>0</v>
      </c>
      <c r="T140" s="80">
        <v>0</v>
      </c>
      <c r="U140" s="80">
        <v>0</v>
      </c>
      <c r="V140" s="80">
        <v>0</v>
      </c>
      <c r="W140" s="80">
        <v>0</v>
      </c>
      <c r="X140" s="80">
        <v>1</v>
      </c>
      <c r="Y140" s="80">
        <v>1</v>
      </c>
      <c r="Z140" s="80">
        <v>1</v>
      </c>
      <c r="AA140" s="80">
        <v>0</v>
      </c>
      <c r="AB140" s="80">
        <v>0</v>
      </c>
      <c r="AC140" s="81">
        <v>96</v>
      </c>
      <c r="AD140" s="82">
        <v>1.75</v>
      </c>
      <c r="AE140" s="83">
        <f t="shared" si="7"/>
        <v>31.346938775510203</v>
      </c>
      <c r="AF140" s="150">
        <v>44103</v>
      </c>
      <c r="AG140" s="58">
        <v>0</v>
      </c>
      <c r="AH140" s="58">
        <v>0</v>
      </c>
      <c r="AI140" s="58">
        <v>0</v>
      </c>
      <c r="AJ140" s="84">
        <v>0</v>
      </c>
      <c r="AK140" s="84">
        <v>0</v>
      </c>
      <c r="AL140" s="60">
        <v>44108</v>
      </c>
      <c r="AM140" s="58">
        <f t="shared" si="2"/>
        <v>5</v>
      </c>
      <c r="AN140" s="123">
        <v>1</v>
      </c>
      <c r="AO140" s="61"/>
      <c r="AP140" s="62"/>
      <c r="AQ140" s="63">
        <v>1</v>
      </c>
      <c r="AR140" s="64">
        <v>1</v>
      </c>
      <c r="AS140" s="63">
        <v>1</v>
      </c>
      <c r="AT140" s="63">
        <v>1</v>
      </c>
      <c r="AU140" s="63">
        <v>1</v>
      </c>
      <c r="AV140" s="63">
        <v>1</v>
      </c>
      <c r="AW140" s="63">
        <v>0</v>
      </c>
      <c r="AX140" s="64"/>
      <c r="AY140" s="66">
        <v>44103</v>
      </c>
      <c r="AZ140" s="133">
        <v>4.9800000000000004</v>
      </c>
      <c r="BA140" s="129"/>
      <c r="BB140" s="133">
        <v>67.400000000000006</v>
      </c>
      <c r="BC140" s="128"/>
      <c r="BD140" s="98">
        <v>14.7</v>
      </c>
      <c r="BE140" s="98">
        <v>2.9</v>
      </c>
      <c r="BF140" s="98">
        <v>80</v>
      </c>
      <c r="BG140" s="98">
        <v>12.4</v>
      </c>
      <c r="BH140" s="98">
        <v>164</v>
      </c>
      <c r="BI140" s="86"/>
      <c r="BJ140" s="64">
        <v>0</v>
      </c>
      <c r="BK140" s="64">
        <v>0</v>
      </c>
      <c r="BL140" s="64">
        <v>0</v>
      </c>
      <c r="BM140" s="64">
        <v>0</v>
      </c>
      <c r="BN140" s="70">
        <v>0</v>
      </c>
      <c r="BO140" s="64">
        <v>0</v>
      </c>
      <c r="BP140" s="71"/>
      <c r="BR140" s="331">
        <v>6.4221034482758617</v>
      </c>
      <c r="BS140" s="320">
        <v>6.7649999999999997</v>
      </c>
      <c r="BT140" s="320">
        <v>0.34289655172413802</v>
      </c>
      <c r="BU140" s="320">
        <v>5.33931841001713</v>
      </c>
      <c r="BV140" s="320">
        <v>59</v>
      </c>
      <c r="BW140" s="320">
        <v>96837</v>
      </c>
      <c r="BX140" s="320">
        <v>38877</v>
      </c>
      <c r="BY140" s="320">
        <v>764.86283915454953</v>
      </c>
      <c r="BZ140" s="320">
        <v>1.3733874553121717E-4</v>
      </c>
      <c r="CA140" s="320">
        <v>40.759</v>
      </c>
      <c r="CB140" s="320">
        <v>60.206999999999994</v>
      </c>
      <c r="CC140" s="320">
        <v>-19.447999999999993</v>
      </c>
      <c r="CD140" s="320">
        <v>784.51907298271158</v>
      </c>
      <c r="CE140" s="320">
        <v>1161.3671040972392</v>
      </c>
      <c r="CF140" s="320">
        <v>-376.84803111452749</v>
      </c>
      <c r="CG140" s="320">
        <v>511.08127945135783</v>
      </c>
      <c r="CH140" s="320">
        <v>754.11937974030002</v>
      </c>
      <c r="CI140" s="320">
        <v>-243.0381002889423</v>
      </c>
      <c r="CJ140" s="320">
        <v>0.2437309102688725</v>
      </c>
      <c r="CK140" s="320">
        <v>5764.2</v>
      </c>
      <c r="CL140" s="320">
        <v>7.15</v>
      </c>
      <c r="CM140" s="320">
        <v>7.67</v>
      </c>
      <c r="CN140" s="320">
        <v>7.1</v>
      </c>
      <c r="CO140" s="316">
        <f t="shared" si="12"/>
        <v>7.3066666666666675</v>
      </c>
      <c r="CP140" s="320">
        <v>0.55600000000000005</v>
      </c>
      <c r="CQ140" s="320">
        <v>0.53400000000000003</v>
      </c>
      <c r="CR140" s="320">
        <v>0.52600000000000002</v>
      </c>
      <c r="CS140" s="316">
        <f t="shared" si="13"/>
        <v>0.53866666666666674</v>
      </c>
      <c r="CT140" s="320">
        <v>0.68400000000000005</v>
      </c>
      <c r="CU140" s="320">
        <v>0.72699999999999998</v>
      </c>
      <c r="CV140" s="320">
        <v>0.74099999999999999</v>
      </c>
      <c r="CW140" s="316">
        <f t="shared" si="14"/>
        <v>0.71733333333333338</v>
      </c>
      <c r="CX140" s="329">
        <v>6.9444444444444447E-4</v>
      </c>
      <c r="CY140" s="318">
        <v>3.472222222222222E-3</v>
      </c>
      <c r="CZ140" s="318">
        <v>9.7222222222222224E-3</v>
      </c>
      <c r="DA140" s="319" t="s">
        <v>1104</v>
      </c>
      <c r="DB140" s="319" t="s">
        <v>1105</v>
      </c>
      <c r="DC140" s="319" t="s">
        <v>1106</v>
      </c>
      <c r="DD140" s="319" t="s">
        <v>1107</v>
      </c>
      <c r="DE140" s="319" t="s">
        <v>1108</v>
      </c>
      <c r="DF140" s="319" t="s">
        <v>1109</v>
      </c>
      <c r="DG140" s="310"/>
      <c r="DH140" s="320">
        <v>5.33931841001713</v>
      </c>
      <c r="DI140" s="320">
        <v>0.53866666666666674</v>
      </c>
      <c r="DJ140" s="320">
        <v>0.71733333333333338</v>
      </c>
    </row>
    <row r="141" spans="1:114" ht="15.75" customHeight="1">
      <c r="A141" s="167">
        <v>141</v>
      </c>
      <c r="B141" s="168" t="s">
        <v>1110</v>
      </c>
      <c r="C141" s="46">
        <v>2664307</v>
      </c>
      <c r="D141" s="46">
        <v>1</v>
      </c>
      <c r="E141" s="149">
        <v>19631</v>
      </c>
      <c r="F141" s="44">
        <f t="shared" si="11"/>
        <v>67</v>
      </c>
      <c r="G141" s="78">
        <v>1</v>
      </c>
      <c r="H141" s="46">
        <v>35.700000000000003</v>
      </c>
      <c r="I141" s="79">
        <v>97</v>
      </c>
      <c r="J141" s="80">
        <v>0</v>
      </c>
      <c r="K141" s="80">
        <v>0</v>
      </c>
      <c r="L141" s="80">
        <v>0</v>
      </c>
      <c r="M141" s="80">
        <v>0</v>
      </c>
      <c r="N141" s="80">
        <v>0</v>
      </c>
      <c r="O141" s="80">
        <v>0</v>
      </c>
      <c r="P141" s="80">
        <v>0</v>
      </c>
      <c r="Q141" s="80">
        <v>0</v>
      </c>
      <c r="R141" s="80">
        <v>0</v>
      </c>
      <c r="S141" s="80">
        <v>0</v>
      </c>
      <c r="T141" s="80">
        <v>0</v>
      </c>
      <c r="U141" s="80">
        <v>0</v>
      </c>
      <c r="V141" s="80">
        <v>0</v>
      </c>
      <c r="W141" s="80">
        <v>0</v>
      </c>
      <c r="X141" s="80">
        <v>0</v>
      </c>
      <c r="Y141" s="80">
        <v>0</v>
      </c>
      <c r="Z141" s="80">
        <v>0</v>
      </c>
      <c r="AA141" s="80">
        <v>0</v>
      </c>
      <c r="AB141" s="80">
        <v>0</v>
      </c>
      <c r="AC141" s="81">
        <v>73</v>
      </c>
      <c r="AD141" s="82">
        <v>1.7</v>
      </c>
      <c r="AE141" s="83">
        <f t="shared" si="7"/>
        <v>25.259515570934258</v>
      </c>
      <c r="AF141" s="150">
        <v>44116</v>
      </c>
      <c r="AG141" s="58">
        <v>1</v>
      </c>
      <c r="AH141" s="58">
        <v>1</v>
      </c>
      <c r="AI141" s="58">
        <v>15</v>
      </c>
      <c r="AJ141" s="84">
        <v>1</v>
      </c>
      <c r="AK141" s="84">
        <v>1</v>
      </c>
      <c r="AL141" s="60">
        <v>44135</v>
      </c>
      <c r="AM141" s="58">
        <f t="shared" si="2"/>
        <v>19</v>
      </c>
      <c r="AN141" s="123">
        <v>1</v>
      </c>
      <c r="AO141" s="61"/>
      <c r="AP141" s="62"/>
      <c r="AQ141" s="63">
        <v>1</v>
      </c>
      <c r="AR141" s="64">
        <v>1</v>
      </c>
      <c r="AS141" s="63">
        <v>1</v>
      </c>
      <c r="AT141" s="63">
        <v>0</v>
      </c>
      <c r="AU141" s="63">
        <v>0</v>
      </c>
      <c r="AV141" s="63">
        <v>1</v>
      </c>
      <c r="AW141" s="63">
        <v>0</v>
      </c>
      <c r="AX141" s="64"/>
      <c r="AY141" s="66">
        <v>44116</v>
      </c>
      <c r="AZ141" s="133">
        <v>1.53</v>
      </c>
      <c r="BA141" s="133">
        <v>909</v>
      </c>
      <c r="BB141" s="129"/>
      <c r="BC141" s="144"/>
      <c r="BD141" s="135">
        <v>13.2</v>
      </c>
      <c r="BE141" s="135">
        <v>3.09</v>
      </c>
      <c r="BF141" s="135">
        <v>63.1</v>
      </c>
      <c r="BG141" s="135">
        <v>31.1</v>
      </c>
      <c r="BH141" s="135">
        <v>121</v>
      </c>
      <c r="BI141" s="86"/>
      <c r="BJ141" s="64">
        <v>0</v>
      </c>
      <c r="BK141" s="64">
        <v>0</v>
      </c>
      <c r="BL141" s="64">
        <v>0</v>
      </c>
      <c r="BM141" s="64">
        <v>0</v>
      </c>
      <c r="BN141" s="70">
        <v>0</v>
      </c>
      <c r="BO141" s="64">
        <v>0</v>
      </c>
      <c r="BP141" s="71"/>
      <c r="BR141" s="331">
        <v>4.5491034482758623</v>
      </c>
      <c r="BS141" s="320">
        <v>4.5049999999999999</v>
      </c>
      <c r="BT141" s="320">
        <v>-4.4103448275862434E-2</v>
      </c>
      <c r="BU141" s="320">
        <v>-0.96949758952124754</v>
      </c>
      <c r="BV141" s="320">
        <v>66</v>
      </c>
      <c r="BW141" s="320">
        <v>36349</v>
      </c>
      <c r="BX141" s="320">
        <v>23816</v>
      </c>
      <c r="BY141" s="320">
        <v>846.13733905579386</v>
      </c>
      <c r="BZ141" s="320">
        <v>-4.0707826231157522E-5</v>
      </c>
      <c r="CA141" s="320">
        <v>2.1166666666666778E-2</v>
      </c>
      <c r="CB141" s="320">
        <v>8.3849999999999998</v>
      </c>
      <c r="CC141" s="320">
        <v>-8.3638333333333339</v>
      </c>
      <c r="CD141" s="320">
        <v>4.6023584563389383E-2</v>
      </c>
      <c r="CE141" s="320">
        <v>81.353700795829994</v>
      </c>
      <c r="CF141" s="320">
        <v>-81.307677211266636</v>
      </c>
      <c r="CG141" s="320">
        <v>0.52537826316686675</v>
      </c>
      <c r="CH141" s="320">
        <v>147.94124524087076</v>
      </c>
      <c r="CI141" s="320">
        <v>-147.41586697770393</v>
      </c>
      <c r="CJ141" s="320">
        <v>0.49911060502450671</v>
      </c>
      <c r="CK141" s="320">
        <v>11631</v>
      </c>
      <c r="CL141" s="320">
        <v>6.69</v>
      </c>
      <c r="CM141" s="320">
        <v>5.53</v>
      </c>
      <c r="CN141" s="320">
        <v>5.77</v>
      </c>
      <c r="CO141" s="316">
        <f t="shared" si="12"/>
        <v>5.996666666666667</v>
      </c>
      <c r="CP141" s="333">
        <v>0.78300000000000003</v>
      </c>
      <c r="CQ141" s="320">
        <v>0.77700000000000002</v>
      </c>
      <c r="CR141" s="320">
        <v>0.746</v>
      </c>
      <c r="CS141" s="316">
        <f t="shared" si="13"/>
        <v>0.76866666666666672</v>
      </c>
      <c r="CT141" s="320">
        <v>0.96499999999999997</v>
      </c>
      <c r="CU141" s="320">
        <v>0.90800000000000003</v>
      </c>
      <c r="CV141" s="320">
        <v>0.94699999999999995</v>
      </c>
      <c r="CW141" s="316">
        <f t="shared" si="14"/>
        <v>0.94</v>
      </c>
      <c r="CX141" s="329">
        <v>1.3888888888888889E-3</v>
      </c>
      <c r="CY141" s="318">
        <v>2.7777777777777779E-3</v>
      </c>
      <c r="CZ141" s="318">
        <v>4.1666666666666666E-3</v>
      </c>
      <c r="DA141" s="319" t="s">
        <v>1111</v>
      </c>
      <c r="DB141" s="319" t="s">
        <v>1112</v>
      </c>
      <c r="DC141" s="319" t="s">
        <v>1113</v>
      </c>
      <c r="DD141" s="319" t="s">
        <v>1114</v>
      </c>
      <c r="DE141" s="319" t="s">
        <v>1115</v>
      </c>
      <c r="DF141" s="319" t="s">
        <v>1116</v>
      </c>
      <c r="DG141" s="310"/>
      <c r="DH141" s="320">
        <v>-0.96949758952124754</v>
      </c>
      <c r="DI141" s="320">
        <v>0.76866666666666672</v>
      </c>
      <c r="DJ141" s="320">
        <v>0.94</v>
      </c>
    </row>
    <row r="142" spans="1:114" ht="15.75" customHeight="1">
      <c r="A142" s="172">
        <v>142</v>
      </c>
      <c r="B142" s="163" t="s">
        <v>1117</v>
      </c>
      <c r="C142" s="46">
        <v>2669819</v>
      </c>
      <c r="D142" s="46">
        <v>1</v>
      </c>
      <c r="E142" s="149">
        <v>19774</v>
      </c>
      <c r="F142" s="44">
        <f t="shared" si="11"/>
        <v>66</v>
      </c>
      <c r="G142" s="78">
        <v>1</v>
      </c>
      <c r="H142" s="46">
        <v>35.4</v>
      </c>
      <c r="I142" s="79">
        <v>96</v>
      </c>
      <c r="J142" s="80">
        <v>0</v>
      </c>
      <c r="K142" s="80">
        <v>1</v>
      </c>
      <c r="L142" s="80">
        <v>0</v>
      </c>
      <c r="M142" s="80">
        <v>0</v>
      </c>
      <c r="N142" s="80">
        <v>0</v>
      </c>
      <c r="O142" s="80">
        <v>0</v>
      </c>
      <c r="P142" s="80">
        <v>0</v>
      </c>
      <c r="Q142" s="80">
        <v>0</v>
      </c>
      <c r="R142" s="80">
        <v>0</v>
      </c>
      <c r="S142" s="80">
        <v>0</v>
      </c>
      <c r="T142" s="80">
        <v>0</v>
      </c>
      <c r="U142" s="80">
        <v>0</v>
      </c>
      <c r="V142" s="80">
        <v>0</v>
      </c>
      <c r="W142" s="80">
        <v>0</v>
      </c>
      <c r="X142" s="80">
        <v>1</v>
      </c>
      <c r="Y142" s="80">
        <v>0</v>
      </c>
      <c r="Z142" s="80">
        <v>1</v>
      </c>
      <c r="AA142" s="80">
        <v>0</v>
      </c>
      <c r="AB142" s="80">
        <v>0</v>
      </c>
      <c r="AC142" s="81">
        <v>0</v>
      </c>
      <c r="AD142" s="82">
        <v>0</v>
      </c>
      <c r="AE142" s="83" t="e">
        <f t="shared" si="7"/>
        <v>#DIV/0!</v>
      </c>
      <c r="AF142" s="150">
        <v>44120</v>
      </c>
      <c r="AG142" s="58">
        <v>0</v>
      </c>
      <c r="AH142" s="58">
        <v>0</v>
      </c>
      <c r="AI142" s="58">
        <v>0</v>
      </c>
      <c r="AJ142" s="84">
        <v>0</v>
      </c>
      <c r="AK142" s="84">
        <v>0</v>
      </c>
      <c r="AL142" s="60">
        <v>44121</v>
      </c>
      <c r="AM142" s="58">
        <f t="shared" si="2"/>
        <v>1</v>
      </c>
      <c r="AN142" s="123">
        <v>1</v>
      </c>
      <c r="AO142" s="61"/>
      <c r="AP142" s="62"/>
      <c r="AQ142" s="63">
        <v>1</v>
      </c>
      <c r="AR142" s="64">
        <v>0</v>
      </c>
      <c r="AS142" s="63">
        <v>0</v>
      </c>
      <c r="AT142" s="63">
        <v>0</v>
      </c>
      <c r="AU142" s="63">
        <v>1</v>
      </c>
      <c r="AV142" s="63">
        <v>1</v>
      </c>
      <c r="AW142" s="63">
        <v>0</v>
      </c>
      <c r="AX142" s="64"/>
      <c r="AY142" s="66">
        <v>44120</v>
      </c>
      <c r="AZ142" s="133">
        <v>0.94</v>
      </c>
      <c r="BA142" s="143"/>
      <c r="BB142" s="143"/>
      <c r="BC142" s="144"/>
      <c r="BD142" s="135">
        <v>14.2</v>
      </c>
      <c r="BE142" s="135">
        <v>7.13</v>
      </c>
      <c r="BF142" s="135">
        <v>73</v>
      </c>
      <c r="BG142" s="135">
        <v>17.399999999999999</v>
      </c>
      <c r="BH142" s="98">
        <v>298</v>
      </c>
      <c r="BI142" s="86"/>
      <c r="BJ142" s="64">
        <v>0</v>
      </c>
      <c r="BK142" s="64">
        <v>0</v>
      </c>
      <c r="BL142" s="64">
        <v>0</v>
      </c>
      <c r="BM142" s="64">
        <v>0</v>
      </c>
      <c r="BN142" s="70">
        <v>0</v>
      </c>
      <c r="BO142" s="64">
        <v>0</v>
      </c>
      <c r="BP142" s="71"/>
      <c r="BR142" s="331">
        <v>5.9185799999999995</v>
      </c>
      <c r="BS142" s="320">
        <v>5.923</v>
      </c>
      <c r="BT142" s="320">
        <v>4.4200000000005346E-3</v>
      </c>
      <c r="BU142" s="320">
        <v>7.4680075288338338E-2</v>
      </c>
      <c r="BV142" s="320">
        <v>36</v>
      </c>
      <c r="BW142" s="320">
        <v>33383</v>
      </c>
      <c r="BX142" s="320">
        <v>11527</v>
      </c>
      <c r="BY142" s="320">
        <v>544.46022727272725</v>
      </c>
      <c r="BZ142" s="320">
        <v>6.4787087089735697E-6</v>
      </c>
      <c r="CA142" s="320">
        <v>6.8881666666666677</v>
      </c>
      <c r="CB142" s="320">
        <v>9.6485000000000021</v>
      </c>
      <c r="CC142" s="320">
        <v>-2.7603333333333331</v>
      </c>
      <c r="CD142" s="320">
        <v>113.72435069422643</v>
      </c>
      <c r="CE142" s="320">
        <v>159.20757451499117</v>
      </c>
      <c r="CF142" s="320">
        <v>-45.483223820764714</v>
      </c>
      <c r="CG142" s="320">
        <v>92.954466319970138</v>
      </c>
      <c r="CH142" s="320">
        <v>129.93755943057405</v>
      </c>
      <c r="CI142" s="320">
        <v>-36.983093110603882</v>
      </c>
      <c r="CJ142" s="320">
        <v>0.22156091860161201</v>
      </c>
      <c r="CK142" s="320">
        <v>3893.3</v>
      </c>
      <c r="CL142" s="320">
        <v>7.66</v>
      </c>
      <c r="CM142" s="320">
        <v>7.79</v>
      </c>
      <c r="CN142" s="320">
        <v>7.62</v>
      </c>
      <c r="CO142" s="316">
        <f t="shared" si="12"/>
        <v>7.69</v>
      </c>
      <c r="CP142" s="333">
        <v>0.93799999999999994</v>
      </c>
      <c r="CQ142" s="320">
        <v>0.79600000000000004</v>
      </c>
      <c r="CR142" s="320">
        <v>0.875</v>
      </c>
      <c r="CS142" s="316">
        <f t="shared" si="13"/>
        <v>0.8696666666666667</v>
      </c>
      <c r="CT142" s="320">
        <v>0.999</v>
      </c>
      <c r="CU142" s="320">
        <v>0.93600000000000005</v>
      </c>
      <c r="CV142" s="320">
        <v>0.98499999999999999</v>
      </c>
      <c r="CW142" s="316">
        <f t="shared" si="14"/>
        <v>0.97333333333333327</v>
      </c>
      <c r="CX142" s="329">
        <v>6.9444444444444447E-4</v>
      </c>
      <c r="CY142" s="318">
        <v>2.7777777777777779E-3</v>
      </c>
      <c r="CZ142" s="318">
        <v>6.9444444444444441E-3</v>
      </c>
      <c r="DA142" s="319" t="s">
        <v>1118</v>
      </c>
      <c r="DB142" s="319" t="s">
        <v>1119</v>
      </c>
      <c r="DC142" s="319" t="s">
        <v>1120</v>
      </c>
      <c r="DD142" s="319" t="s">
        <v>1121</v>
      </c>
      <c r="DE142" s="319" t="s">
        <v>1122</v>
      </c>
      <c r="DF142" s="319" t="s">
        <v>1123</v>
      </c>
      <c r="DG142" s="310"/>
      <c r="DH142" s="320">
        <v>7.4680075288338338E-2</v>
      </c>
      <c r="DI142" s="320">
        <v>0.8696666666666667</v>
      </c>
      <c r="DJ142" s="320">
        <v>0.97333333333333327</v>
      </c>
    </row>
    <row r="143" spans="1:114" ht="15.75" customHeight="1">
      <c r="A143" s="167">
        <v>143</v>
      </c>
      <c r="B143" s="168" t="s">
        <v>1124</v>
      </c>
      <c r="C143" s="46">
        <v>2669855</v>
      </c>
      <c r="D143" s="46">
        <v>2</v>
      </c>
      <c r="E143" s="149">
        <v>25581</v>
      </c>
      <c r="F143" s="44">
        <f t="shared" si="11"/>
        <v>50</v>
      </c>
      <c r="G143" s="78">
        <v>1</v>
      </c>
      <c r="H143" s="46">
        <v>36.700000000000003</v>
      </c>
      <c r="I143" s="79">
        <v>95</v>
      </c>
      <c r="J143" s="80">
        <v>0</v>
      </c>
      <c r="K143" s="80">
        <v>1</v>
      </c>
      <c r="L143" s="80">
        <v>0</v>
      </c>
      <c r="M143" s="80">
        <v>0</v>
      </c>
      <c r="N143" s="80">
        <v>0</v>
      </c>
      <c r="O143" s="80">
        <v>0</v>
      </c>
      <c r="P143" s="80">
        <v>0</v>
      </c>
      <c r="Q143" s="80">
        <v>0</v>
      </c>
      <c r="R143" s="80">
        <v>0</v>
      </c>
      <c r="S143" s="80">
        <v>0</v>
      </c>
      <c r="T143" s="80">
        <v>0</v>
      </c>
      <c r="U143" s="80">
        <v>0</v>
      </c>
      <c r="V143" s="80">
        <v>0</v>
      </c>
      <c r="W143" s="80">
        <v>0</v>
      </c>
      <c r="X143" s="80">
        <v>1</v>
      </c>
      <c r="Y143" s="80">
        <v>1</v>
      </c>
      <c r="Z143" s="80">
        <v>1</v>
      </c>
      <c r="AA143" s="80">
        <v>0</v>
      </c>
      <c r="AB143" s="80">
        <v>0</v>
      </c>
      <c r="AC143" s="81">
        <v>150</v>
      </c>
      <c r="AD143" s="82">
        <v>1.6</v>
      </c>
      <c r="AE143" s="83">
        <f t="shared" si="7"/>
        <v>58.593749999999986</v>
      </c>
      <c r="AF143" s="150">
        <v>44120</v>
      </c>
      <c r="AG143" s="58">
        <v>0</v>
      </c>
      <c r="AH143" s="58">
        <v>0</v>
      </c>
      <c r="AI143" s="58">
        <v>0</v>
      </c>
      <c r="AJ143" s="84">
        <v>0</v>
      </c>
      <c r="AK143" s="84">
        <v>0</v>
      </c>
      <c r="AL143" s="60">
        <v>44127</v>
      </c>
      <c r="AM143" s="58">
        <f t="shared" si="2"/>
        <v>7</v>
      </c>
      <c r="AN143" s="123">
        <v>1</v>
      </c>
      <c r="AO143" s="61"/>
      <c r="AP143" s="62"/>
      <c r="AQ143" s="63">
        <v>1</v>
      </c>
      <c r="AR143" s="64">
        <v>1</v>
      </c>
      <c r="AS143" s="63">
        <v>1</v>
      </c>
      <c r="AT143" s="63">
        <v>1</v>
      </c>
      <c r="AU143" s="63">
        <v>1</v>
      </c>
      <c r="AV143" s="63">
        <v>1</v>
      </c>
      <c r="AW143" s="63">
        <v>0</v>
      </c>
      <c r="AX143" s="64"/>
      <c r="AY143" s="66">
        <v>44120</v>
      </c>
      <c r="AZ143" s="133">
        <v>0.77</v>
      </c>
      <c r="BA143" s="133">
        <v>436</v>
      </c>
      <c r="BB143" s="129"/>
      <c r="BC143" s="139">
        <v>8.0000000000000002E-3</v>
      </c>
      <c r="BD143" s="135">
        <v>13.8</v>
      </c>
      <c r="BE143" s="135">
        <v>10.53</v>
      </c>
      <c r="BF143" s="135">
        <v>76.8</v>
      </c>
      <c r="BG143" s="135">
        <v>16.600000000000001</v>
      </c>
      <c r="BH143" s="135">
        <v>325</v>
      </c>
      <c r="BI143" s="86"/>
      <c r="BJ143" s="64">
        <v>0</v>
      </c>
      <c r="BK143" s="64">
        <v>0</v>
      </c>
      <c r="BL143" s="64">
        <v>0</v>
      </c>
      <c r="BM143" s="64">
        <v>0</v>
      </c>
      <c r="BN143" s="70">
        <v>0</v>
      </c>
      <c r="BO143" s="64">
        <v>0</v>
      </c>
      <c r="BP143" s="71"/>
      <c r="BR143" s="331">
        <v>4.2766170212765955</v>
      </c>
      <c r="BS143" s="320">
        <v>4.3369999999999997</v>
      </c>
      <c r="BT143" s="320">
        <v>6.0382978723404257E-2</v>
      </c>
      <c r="BU143" s="320">
        <v>1.4119332739638113</v>
      </c>
      <c r="BV143" s="320">
        <v>98</v>
      </c>
      <c r="BW143" s="320">
        <v>47617</v>
      </c>
      <c r="BX143" s="320">
        <v>25600</v>
      </c>
      <c r="BY143" s="320">
        <v>-256.95181000691724</v>
      </c>
      <c r="BZ143" s="320">
        <v>5.5153643514211379E-5</v>
      </c>
      <c r="CA143" s="320"/>
      <c r="CB143" s="320"/>
      <c r="CC143" s="320"/>
      <c r="CD143" s="320"/>
      <c r="CE143" s="320"/>
      <c r="CF143" s="320"/>
      <c r="CG143" s="320"/>
      <c r="CH143" s="320"/>
      <c r="CI143" s="320"/>
      <c r="CJ143" s="320"/>
      <c r="CK143" s="320">
        <v>0</v>
      </c>
      <c r="CL143" s="320"/>
      <c r="CM143" s="320"/>
      <c r="CN143" s="320"/>
      <c r="CO143" s="316"/>
      <c r="CP143" s="333"/>
      <c r="CQ143" s="320"/>
      <c r="CR143" s="320"/>
      <c r="CS143" s="316"/>
      <c r="CT143" s="320"/>
      <c r="CU143" s="320"/>
      <c r="CV143" s="320"/>
      <c r="CW143" s="316"/>
      <c r="CX143" s="329"/>
      <c r="CY143" s="318"/>
      <c r="CZ143" s="318"/>
      <c r="DA143" s="319"/>
      <c r="DB143" s="319"/>
      <c r="DC143" s="319"/>
      <c r="DD143" s="319"/>
      <c r="DE143" s="319"/>
      <c r="DF143" s="319"/>
      <c r="DG143" s="310"/>
      <c r="DH143" s="320">
        <v>1.4119332739638113</v>
      </c>
      <c r="DI143" s="320"/>
      <c r="DJ143" s="320"/>
    </row>
    <row r="144" spans="1:114" ht="15.75" customHeight="1">
      <c r="A144" s="167">
        <v>144</v>
      </c>
      <c r="B144" s="168" t="s">
        <v>1125</v>
      </c>
      <c r="C144" s="46">
        <v>2669781</v>
      </c>
      <c r="D144" s="46">
        <v>1</v>
      </c>
      <c r="E144" s="149">
        <v>27726</v>
      </c>
      <c r="F144" s="44">
        <f t="shared" si="11"/>
        <v>44</v>
      </c>
      <c r="G144" s="78">
        <v>1</v>
      </c>
      <c r="H144" s="46">
        <v>36.6</v>
      </c>
      <c r="I144" s="79">
        <v>96</v>
      </c>
      <c r="J144" s="80">
        <v>0</v>
      </c>
      <c r="K144" s="80">
        <v>1</v>
      </c>
      <c r="L144" s="80">
        <v>0</v>
      </c>
      <c r="M144" s="80">
        <v>1</v>
      </c>
      <c r="N144" s="80">
        <v>0</v>
      </c>
      <c r="O144" s="80">
        <v>0</v>
      </c>
      <c r="P144" s="80">
        <v>0</v>
      </c>
      <c r="Q144" s="80">
        <v>0</v>
      </c>
      <c r="R144" s="80">
        <v>0</v>
      </c>
      <c r="S144" s="80">
        <v>0</v>
      </c>
      <c r="T144" s="80">
        <v>0</v>
      </c>
      <c r="U144" s="80">
        <v>0</v>
      </c>
      <c r="V144" s="80">
        <v>0</v>
      </c>
      <c r="W144" s="80">
        <v>0</v>
      </c>
      <c r="X144" s="80">
        <v>1</v>
      </c>
      <c r="Y144" s="80">
        <v>0</v>
      </c>
      <c r="Z144" s="80">
        <v>1</v>
      </c>
      <c r="AA144" s="80">
        <v>0</v>
      </c>
      <c r="AB144" s="80">
        <v>0</v>
      </c>
      <c r="AC144" s="81">
        <v>87.5</v>
      </c>
      <c r="AD144" s="82">
        <v>1.7</v>
      </c>
      <c r="AE144" s="83">
        <f t="shared" si="7"/>
        <v>30.276816608996544</v>
      </c>
      <c r="AF144" s="150">
        <v>44119</v>
      </c>
      <c r="AG144" s="58">
        <v>0</v>
      </c>
      <c r="AH144" s="58">
        <v>0</v>
      </c>
      <c r="AI144" s="58">
        <v>0</v>
      </c>
      <c r="AJ144" s="84">
        <v>0</v>
      </c>
      <c r="AK144" s="84">
        <v>0</v>
      </c>
      <c r="AL144" s="60">
        <v>44127</v>
      </c>
      <c r="AM144" s="58">
        <f t="shared" si="2"/>
        <v>8</v>
      </c>
      <c r="AN144" s="123">
        <v>1</v>
      </c>
      <c r="AO144" s="61"/>
      <c r="AP144" s="62"/>
      <c r="AQ144" s="63">
        <v>1</v>
      </c>
      <c r="AR144" s="64">
        <v>1</v>
      </c>
      <c r="AS144" s="63">
        <v>1</v>
      </c>
      <c r="AT144" s="63">
        <v>1</v>
      </c>
      <c r="AU144" s="63">
        <v>1</v>
      </c>
      <c r="AV144" s="63">
        <v>1</v>
      </c>
      <c r="AW144" s="63">
        <v>0</v>
      </c>
      <c r="AX144" s="64"/>
      <c r="AY144" s="66">
        <v>44120</v>
      </c>
      <c r="AZ144" s="133">
        <v>13.36</v>
      </c>
      <c r="BA144" s="133">
        <v>875</v>
      </c>
      <c r="BB144" s="133">
        <v>237.5</v>
      </c>
      <c r="BC144" s="128"/>
      <c r="BD144" s="135">
        <v>7.4</v>
      </c>
      <c r="BE144" s="135">
        <v>6.13</v>
      </c>
      <c r="BF144" s="135">
        <v>79</v>
      </c>
      <c r="BG144" s="135">
        <v>14.5</v>
      </c>
      <c r="BH144" s="135">
        <v>260</v>
      </c>
      <c r="BI144" s="86"/>
      <c r="BJ144" s="64">
        <v>0</v>
      </c>
      <c r="BK144" s="64">
        <v>0</v>
      </c>
      <c r="BL144" s="64">
        <v>0</v>
      </c>
      <c r="BM144" s="64">
        <v>0</v>
      </c>
      <c r="BN144" s="70">
        <v>0</v>
      </c>
      <c r="BO144" s="64">
        <v>0</v>
      </c>
      <c r="BP144" s="71"/>
      <c r="BR144" s="331">
        <v>4.8540333333333328</v>
      </c>
      <c r="BS144" s="320">
        <v>5.3230000000000004</v>
      </c>
      <c r="BT144" s="320">
        <v>0.46896666666666764</v>
      </c>
      <c r="BU144" s="320">
        <v>9.6613812568242441</v>
      </c>
      <c r="BV144" s="320">
        <v>74</v>
      </c>
      <c r="BW144" s="320">
        <v>57887</v>
      </c>
      <c r="BX144" s="320">
        <v>41995</v>
      </c>
      <c r="BY144" s="320">
        <v>1080.8580858085809</v>
      </c>
      <c r="BZ144" s="320">
        <v>2.3006027519524333E-4</v>
      </c>
      <c r="CA144" s="320">
        <v>8.9058333333333337</v>
      </c>
      <c r="CB144" s="320">
        <v>12.829666666666666</v>
      </c>
      <c r="CC144" s="320">
        <v>-3.9238333333333331</v>
      </c>
      <c r="CD144" s="320">
        <v>99.193255528380007</v>
      </c>
      <c r="CE144" s="320">
        <v>142.77745995958702</v>
      </c>
      <c r="CF144" s="320">
        <v>-43.584204431206999</v>
      </c>
      <c r="CG144" s="320">
        <v>146.67550844208182</v>
      </c>
      <c r="CH144" s="320">
        <v>211.38697505799851</v>
      </c>
      <c r="CI144" s="320">
        <v>-64.711466615916834</v>
      </c>
      <c r="CJ144" s="320">
        <v>0.23437823923810475</v>
      </c>
      <c r="CK144" s="320">
        <v>13955</v>
      </c>
      <c r="CL144" s="320"/>
      <c r="CM144" s="320"/>
      <c r="CN144" s="320"/>
      <c r="CO144" s="316"/>
      <c r="CP144" s="333"/>
      <c r="CQ144" s="320"/>
      <c r="CR144" s="320"/>
      <c r="CS144" s="316"/>
      <c r="CT144" s="320"/>
      <c r="CU144" s="320"/>
      <c r="CV144" s="320"/>
      <c r="CW144" s="316"/>
      <c r="CX144" s="329"/>
      <c r="CY144" s="318"/>
      <c r="CZ144" s="318"/>
      <c r="DA144" s="319"/>
      <c r="DB144" s="319"/>
      <c r="DC144" s="319"/>
      <c r="DD144" s="319"/>
      <c r="DE144" s="319"/>
      <c r="DF144" s="319"/>
      <c r="DG144" s="310"/>
      <c r="DH144" s="320">
        <v>9.6613812568242441</v>
      </c>
      <c r="DI144" s="320"/>
      <c r="DJ144" s="320"/>
    </row>
    <row r="145" spans="1:114" ht="15.75" customHeight="1">
      <c r="A145" s="76">
        <v>145</v>
      </c>
      <c r="B145" s="168" t="s">
        <v>1126</v>
      </c>
      <c r="C145" s="46">
        <v>2691459</v>
      </c>
      <c r="D145" s="46">
        <v>1</v>
      </c>
      <c r="E145" s="149">
        <v>30870</v>
      </c>
      <c r="F145" s="44">
        <f t="shared" si="11"/>
        <v>36</v>
      </c>
      <c r="G145" s="78">
        <v>1</v>
      </c>
      <c r="H145" s="46">
        <v>37</v>
      </c>
      <c r="I145" s="79">
        <v>94</v>
      </c>
      <c r="J145" s="80">
        <v>0</v>
      </c>
      <c r="K145" s="80">
        <v>0</v>
      </c>
      <c r="L145" s="80">
        <v>0</v>
      </c>
      <c r="M145" s="80">
        <v>0</v>
      </c>
      <c r="N145" s="80">
        <v>0</v>
      </c>
      <c r="O145" s="80">
        <v>0</v>
      </c>
      <c r="P145" s="80">
        <v>0</v>
      </c>
      <c r="Q145" s="80">
        <v>0</v>
      </c>
      <c r="R145" s="80">
        <v>0</v>
      </c>
      <c r="S145" s="80">
        <v>0</v>
      </c>
      <c r="T145" s="80">
        <v>0</v>
      </c>
      <c r="U145" s="80">
        <v>0</v>
      </c>
      <c r="V145" s="80">
        <v>0</v>
      </c>
      <c r="W145" s="80">
        <v>0</v>
      </c>
      <c r="X145" s="98">
        <v>1</v>
      </c>
      <c r="Y145" s="80">
        <v>1</v>
      </c>
      <c r="Z145" s="80">
        <v>0</v>
      </c>
      <c r="AA145" s="80">
        <v>0</v>
      </c>
      <c r="AB145" s="80">
        <v>0</v>
      </c>
      <c r="AC145" s="81"/>
      <c r="AD145" s="82"/>
      <c r="AE145" s="83" t="e">
        <f t="shared" si="7"/>
        <v>#DIV/0!</v>
      </c>
      <c r="AF145" s="150">
        <v>44139</v>
      </c>
      <c r="AG145" s="58">
        <v>0</v>
      </c>
      <c r="AH145" s="58">
        <v>0</v>
      </c>
      <c r="AI145" s="58">
        <v>0</v>
      </c>
      <c r="AJ145" s="84">
        <v>0</v>
      </c>
      <c r="AK145" s="84">
        <v>0</v>
      </c>
      <c r="AL145" s="60">
        <v>44139</v>
      </c>
      <c r="AM145" s="58">
        <f t="shared" si="2"/>
        <v>0</v>
      </c>
      <c r="AN145" s="123">
        <v>1</v>
      </c>
      <c r="AO145" s="61"/>
      <c r="AP145" s="62"/>
      <c r="AQ145" s="63">
        <v>1</v>
      </c>
      <c r="AR145" s="64">
        <v>1</v>
      </c>
      <c r="AS145" s="63">
        <v>1</v>
      </c>
      <c r="AT145" s="63">
        <v>1</v>
      </c>
      <c r="AU145" s="63">
        <v>1</v>
      </c>
      <c r="AV145" s="63">
        <v>1</v>
      </c>
      <c r="AW145" s="63">
        <v>1</v>
      </c>
      <c r="AX145" s="64"/>
      <c r="AY145" s="66">
        <v>44139</v>
      </c>
      <c r="AZ145" s="133">
        <v>1.03</v>
      </c>
      <c r="BA145" s="133">
        <v>535</v>
      </c>
      <c r="BB145" s="133">
        <v>81.2</v>
      </c>
      <c r="BC145" s="139">
        <v>5.0000000000000001E-3</v>
      </c>
      <c r="BD145" s="135">
        <v>16.399999999999999</v>
      </c>
      <c r="BE145" s="135">
        <v>13.81</v>
      </c>
      <c r="BF145" s="135">
        <v>82.2</v>
      </c>
      <c r="BG145" s="135">
        <v>9.6</v>
      </c>
      <c r="BH145" s="135">
        <v>208</v>
      </c>
      <c r="BI145" s="86"/>
      <c r="BJ145" s="64">
        <v>0</v>
      </c>
      <c r="BK145" s="64">
        <v>0</v>
      </c>
      <c r="BL145" s="64">
        <v>0</v>
      </c>
      <c r="BM145" s="64">
        <v>0</v>
      </c>
      <c r="BN145" s="70">
        <v>0</v>
      </c>
      <c r="BO145" s="64">
        <v>0</v>
      </c>
      <c r="BP145" s="71"/>
      <c r="BR145" s="331">
        <v>4.994698113207547</v>
      </c>
      <c r="BS145" s="320">
        <v>5.3760000000000003</v>
      </c>
      <c r="BT145" s="320">
        <v>0.38130188679245336</v>
      </c>
      <c r="BU145" s="320">
        <v>7.634132797419162</v>
      </c>
      <c r="BV145" s="320">
        <v>91</v>
      </c>
      <c r="BW145" s="320">
        <v>37069</v>
      </c>
      <c r="BX145" s="320">
        <v>27539</v>
      </c>
      <c r="BY145" s="320">
        <v>1030.1956745623067</v>
      </c>
      <c r="BZ145" s="320">
        <v>2.7721169241508992E-4</v>
      </c>
      <c r="CA145" s="320">
        <v>7.8053333333333335</v>
      </c>
      <c r="CB145" s="320">
        <v>13.596000000000002</v>
      </c>
      <c r="CC145" s="320">
        <v>-5.7906666666666657</v>
      </c>
      <c r="CD145" s="320">
        <v>91.967155563308822</v>
      </c>
      <c r="CE145" s="320">
        <v>160.17690182574509</v>
      </c>
      <c r="CF145" s="320">
        <v>-68.209746262436255</v>
      </c>
      <c r="CG145" s="320">
        <v>124.85708888765153</v>
      </c>
      <c r="CH145" s="320">
        <v>217.50021401083669</v>
      </c>
      <c r="CI145" s="320">
        <v>-92.643125123185158</v>
      </c>
      <c r="CJ145" s="320">
        <v>0.29871067159417986</v>
      </c>
      <c r="CK145" s="320">
        <v>8901.1</v>
      </c>
      <c r="CL145" s="320">
        <v>7.82</v>
      </c>
      <c r="CM145" s="320">
        <v>7.71</v>
      </c>
      <c r="CN145" s="320">
        <v>8.0399999999999991</v>
      </c>
      <c r="CO145" s="316">
        <f t="shared" si="12"/>
        <v>7.8566666666666665</v>
      </c>
      <c r="CP145" s="333">
        <v>0.67200000000000004</v>
      </c>
      <c r="CQ145" s="320">
        <v>0.66700000000000004</v>
      </c>
      <c r="CR145" s="320">
        <v>0.60699999999999998</v>
      </c>
      <c r="CS145" s="316">
        <f t="shared" si="13"/>
        <v>0.64866666666666661</v>
      </c>
      <c r="CT145" s="320">
        <v>0.78400000000000003</v>
      </c>
      <c r="CU145" s="320">
        <v>0.79</v>
      </c>
      <c r="CV145" s="320">
        <v>0.78100000000000003</v>
      </c>
      <c r="CW145" s="316">
        <f t="shared" si="14"/>
        <v>0.78500000000000003</v>
      </c>
      <c r="CX145" s="329">
        <v>6.9444444444444447E-4</v>
      </c>
      <c r="CY145" s="318">
        <v>4.1666666666666666E-3</v>
      </c>
      <c r="CZ145" s="318">
        <v>4.8611111111111112E-3</v>
      </c>
      <c r="DA145" s="319" t="s">
        <v>1127</v>
      </c>
      <c r="DB145" s="319" t="s">
        <v>1128</v>
      </c>
      <c r="DC145" s="319" t="s">
        <v>1129</v>
      </c>
      <c r="DD145" s="319" t="s">
        <v>1130</v>
      </c>
      <c r="DE145" s="319" t="s">
        <v>1131</v>
      </c>
      <c r="DF145" s="319" t="s">
        <v>1132</v>
      </c>
      <c r="DG145" s="310"/>
      <c r="DH145" s="320">
        <v>7.634132797419162</v>
      </c>
      <c r="DI145" s="320">
        <v>0.64866666666666661</v>
      </c>
      <c r="DJ145" s="320">
        <v>0.78500000000000003</v>
      </c>
    </row>
    <row r="146" spans="1:114" ht="15.75" customHeight="1">
      <c r="A146" s="94">
        <v>146</v>
      </c>
      <c r="B146" s="164" t="s">
        <v>1133</v>
      </c>
      <c r="C146" s="51">
        <v>2692450</v>
      </c>
      <c r="D146" s="51">
        <v>1</v>
      </c>
      <c r="E146" s="151">
        <v>34773</v>
      </c>
      <c r="F146" s="44">
        <f t="shared" si="11"/>
        <v>25</v>
      </c>
      <c r="G146" s="94">
        <v>1</v>
      </c>
      <c r="H146" s="51">
        <v>36.4</v>
      </c>
      <c r="I146" s="97">
        <v>95</v>
      </c>
      <c r="J146" s="98">
        <v>0</v>
      </c>
      <c r="K146" s="98">
        <v>0</v>
      </c>
      <c r="L146" s="98">
        <v>0</v>
      </c>
      <c r="M146" s="98">
        <v>0</v>
      </c>
      <c r="N146" s="98">
        <v>0</v>
      </c>
      <c r="O146" s="98">
        <v>0</v>
      </c>
      <c r="P146" s="98">
        <v>0</v>
      </c>
      <c r="Q146" s="98">
        <v>0</v>
      </c>
      <c r="R146" s="98">
        <v>0</v>
      </c>
      <c r="S146" s="98">
        <v>0</v>
      </c>
      <c r="T146" s="98">
        <v>0</v>
      </c>
      <c r="U146" s="98">
        <v>0</v>
      </c>
      <c r="V146" s="98">
        <v>0</v>
      </c>
      <c r="W146" s="98">
        <v>0</v>
      </c>
      <c r="X146" s="98">
        <v>0</v>
      </c>
      <c r="Y146" s="98">
        <v>0</v>
      </c>
      <c r="Z146" s="98">
        <v>0</v>
      </c>
      <c r="AA146" s="98">
        <v>0</v>
      </c>
      <c r="AB146" s="98">
        <v>0</v>
      </c>
      <c r="AC146" s="81">
        <v>70.349999999999994</v>
      </c>
      <c r="AD146" s="82">
        <v>1.7</v>
      </c>
      <c r="AE146" s="83">
        <f t="shared" si="7"/>
        <v>24.34256055363322</v>
      </c>
      <c r="AF146" s="152">
        <v>44139</v>
      </c>
      <c r="AG146" s="51">
        <v>1</v>
      </c>
      <c r="AH146" s="51">
        <v>0</v>
      </c>
      <c r="AI146" s="51">
        <v>6</v>
      </c>
      <c r="AJ146" s="98">
        <v>0</v>
      </c>
      <c r="AK146" s="98">
        <v>1</v>
      </c>
      <c r="AL146" s="66">
        <v>44168</v>
      </c>
      <c r="AM146" s="51">
        <f t="shared" si="2"/>
        <v>29</v>
      </c>
      <c r="AN146" s="153">
        <v>0</v>
      </c>
      <c r="AO146" s="98" t="s">
        <v>313</v>
      </c>
      <c r="AP146" s="100" t="s">
        <v>1134</v>
      </c>
      <c r="AQ146" s="94">
        <v>0</v>
      </c>
      <c r="AR146" s="51">
        <v>1</v>
      </c>
      <c r="AS146" s="94">
        <v>1</v>
      </c>
      <c r="AT146" s="94">
        <v>0</v>
      </c>
      <c r="AU146" s="94">
        <v>0</v>
      </c>
      <c r="AV146" s="94">
        <v>1</v>
      </c>
      <c r="AW146" s="94">
        <v>0</v>
      </c>
      <c r="AX146" s="51"/>
      <c r="AY146" s="66">
        <v>44139</v>
      </c>
      <c r="AZ146" s="129">
        <v>0.81</v>
      </c>
      <c r="BA146" s="129">
        <v>15897</v>
      </c>
      <c r="BB146" s="129">
        <v>351</v>
      </c>
      <c r="BC146" s="128"/>
      <c r="BD146" s="98">
        <v>10</v>
      </c>
      <c r="BE146" s="98">
        <v>11.36</v>
      </c>
      <c r="BF146" s="98">
        <v>69</v>
      </c>
      <c r="BG146" s="98">
        <v>9</v>
      </c>
      <c r="BH146" s="98">
        <v>233</v>
      </c>
      <c r="BI146" s="97"/>
      <c r="BJ146" s="51">
        <v>0</v>
      </c>
      <c r="BK146" s="51">
        <v>0</v>
      </c>
      <c r="BL146" s="51">
        <v>0</v>
      </c>
      <c r="BM146" s="51">
        <v>0</v>
      </c>
      <c r="BN146" s="97">
        <v>0</v>
      </c>
      <c r="BO146" s="51">
        <v>0</v>
      </c>
      <c r="BP146" s="101"/>
      <c r="BR146" s="330">
        <v>4.4687799999999989</v>
      </c>
      <c r="BS146" s="327">
        <v>4.7869999999999999</v>
      </c>
      <c r="BT146" s="327">
        <v>0.31822000000000106</v>
      </c>
      <c r="BU146" s="327">
        <v>7.1209591879663163</v>
      </c>
      <c r="BV146" s="327">
        <v>52</v>
      </c>
      <c r="BW146" s="327">
        <v>98191</v>
      </c>
      <c r="BX146" s="327">
        <v>46146</v>
      </c>
      <c r="BY146" s="327">
        <v>1473.7486338797814</v>
      </c>
      <c r="BZ146" s="327">
        <v>1.5431368239861128E-4</v>
      </c>
      <c r="CA146" s="327">
        <v>19.627500000000001</v>
      </c>
      <c r="CB146" s="327">
        <v>20.984333333333325</v>
      </c>
      <c r="CC146" s="327">
        <v>-1.3568333333333336</v>
      </c>
      <c r="CD146" s="327">
        <v>184.08808313557785</v>
      </c>
      <c r="CE146" s="327">
        <v>196.87996616443766</v>
      </c>
      <c r="CF146" s="327">
        <v>-12.791883028859802</v>
      </c>
      <c r="CG146" s="327">
        <v>350.82500740448296</v>
      </c>
      <c r="CH146" s="327">
        <v>375.18131606453397</v>
      </c>
      <c r="CI146" s="327">
        <v>-24.356308660050917</v>
      </c>
      <c r="CJ146" s="327">
        <v>6.0961239074393971E-2</v>
      </c>
      <c r="CK146" s="320">
        <v>13933.7</v>
      </c>
      <c r="CL146" s="327">
        <v>6.17</v>
      </c>
      <c r="CM146" s="327">
        <v>6.25</v>
      </c>
      <c r="CN146" s="327">
        <v>6.41</v>
      </c>
      <c r="CO146" s="316">
        <f t="shared" si="12"/>
        <v>6.2766666666666664</v>
      </c>
      <c r="CP146" s="335">
        <v>0.48599999999999999</v>
      </c>
      <c r="CQ146" s="327">
        <v>0.49</v>
      </c>
      <c r="CR146" s="327">
        <v>0.46200000000000002</v>
      </c>
      <c r="CS146" s="316">
        <f t="shared" si="13"/>
        <v>0.47933333333333333</v>
      </c>
      <c r="CT146" s="327">
        <v>0.70299999999999996</v>
      </c>
      <c r="CU146" s="327">
        <v>0.69</v>
      </c>
      <c r="CV146" s="327">
        <v>0.66100000000000003</v>
      </c>
      <c r="CW146" s="316">
        <f t="shared" si="14"/>
        <v>0.68466666666666665</v>
      </c>
      <c r="CX146" s="328">
        <v>2.0833333333333333E-3</v>
      </c>
      <c r="CY146" s="318">
        <v>4.8611111111111112E-3</v>
      </c>
      <c r="CZ146" s="318">
        <v>6.2499999999999995E-3</v>
      </c>
      <c r="DA146" s="319" t="s">
        <v>1135</v>
      </c>
      <c r="DB146" s="319" t="s">
        <v>1136</v>
      </c>
      <c r="DC146" s="319" t="s">
        <v>1137</v>
      </c>
      <c r="DD146" s="319" t="s">
        <v>1138</v>
      </c>
      <c r="DE146" s="319" t="s">
        <v>1139</v>
      </c>
      <c r="DF146" s="319" t="s">
        <v>1140</v>
      </c>
      <c r="DG146" s="326"/>
      <c r="DH146" s="327">
        <v>7.1209591879663163</v>
      </c>
      <c r="DI146" s="320">
        <v>0.47933333333333333</v>
      </c>
      <c r="DJ146" s="320">
        <v>0.68466666666666665</v>
      </c>
    </row>
    <row r="147" spans="1:114" ht="15.75" customHeight="1">
      <c r="A147" s="94">
        <v>147</v>
      </c>
      <c r="B147" s="164" t="s">
        <v>1141</v>
      </c>
      <c r="C147" s="51">
        <v>2695426</v>
      </c>
      <c r="D147" s="51">
        <v>2</v>
      </c>
      <c r="E147" s="151">
        <v>20305</v>
      </c>
      <c r="F147" s="44">
        <f t="shared" si="11"/>
        <v>65</v>
      </c>
      <c r="G147" s="94">
        <v>1</v>
      </c>
      <c r="H147" s="51">
        <v>36.5</v>
      </c>
      <c r="I147" s="97">
        <v>91</v>
      </c>
      <c r="J147" s="98">
        <v>0</v>
      </c>
      <c r="K147" s="98">
        <v>1</v>
      </c>
      <c r="L147" s="98">
        <v>0</v>
      </c>
      <c r="M147" s="98">
        <v>0</v>
      </c>
      <c r="N147" s="98">
        <v>0</v>
      </c>
      <c r="O147" s="98">
        <v>0</v>
      </c>
      <c r="P147" s="98">
        <v>0</v>
      </c>
      <c r="Q147" s="98">
        <v>0</v>
      </c>
      <c r="R147" s="98">
        <v>0</v>
      </c>
      <c r="S147" s="98">
        <v>0</v>
      </c>
      <c r="T147" s="98">
        <v>0</v>
      </c>
      <c r="U147" s="98">
        <v>0</v>
      </c>
      <c r="V147" s="98">
        <v>0</v>
      </c>
      <c r="W147" s="98">
        <v>0</v>
      </c>
      <c r="X147" s="98">
        <v>1</v>
      </c>
      <c r="Y147" s="98">
        <v>0</v>
      </c>
      <c r="Z147" s="98">
        <v>0</v>
      </c>
      <c r="AA147" s="98">
        <v>0</v>
      </c>
      <c r="AB147" s="98">
        <v>0</v>
      </c>
      <c r="AC147" s="81">
        <v>60</v>
      </c>
      <c r="AD147" s="82">
        <v>1.55</v>
      </c>
      <c r="AE147" s="83">
        <f t="shared" si="7"/>
        <v>24.973985431841829</v>
      </c>
      <c r="AF147" s="152">
        <v>44141</v>
      </c>
      <c r="AG147" s="51">
        <v>0</v>
      </c>
      <c r="AH147" s="51">
        <v>0</v>
      </c>
      <c r="AI147" s="51">
        <v>0</v>
      </c>
      <c r="AJ147" s="98">
        <v>0</v>
      </c>
      <c r="AK147" s="98">
        <v>0</v>
      </c>
      <c r="AL147" s="66">
        <v>44182</v>
      </c>
      <c r="AM147" s="51">
        <f t="shared" si="2"/>
        <v>41</v>
      </c>
      <c r="AN147" s="153">
        <v>0</v>
      </c>
      <c r="AO147" s="98" t="s">
        <v>1142</v>
      </c>
      <c r="AP147" s="174" t="s">
        <v>1143</v>
      </c>
      <c r="AQ147" s="94">
        <v>0</v>
      </c>
      <c r="AR147" s="51">
        <v>0</v>
      </c>
      <c r="AS147" s="94">
        <v>0</v>
      </c>
      <c r="AT147" s="94">
        <v>0</v>
      </c>
      <c r="AU147" s="94">
        <v>0</v>
      </c>
      <c r="AV147" s="94">
        <v>0</v>
      </c>
      <c r="AW147" s="94">
        <v>0</v>
      </c>
      <c r="AX147" s="51"/>
      <c r="AY147" s="66">
        <v>44141</v>
      </c>
      <c r="AZ147" s="129">
        <v>1.78</v>
      </c>
      <c r="BA147" s="129"/>
      <c r="BB147" s="129"/>
      <c r="BC147" s="128"/>
      <c r="BD147" s="98">
        <v>13.5</v>
      </c>
      <c r="BE147" s="98">
        <v>12.72</v>
      </c>
      <c r="BF147" s="98">
        <v>86.4</v>
      </c>
      <c r="BG147" s="98">
        <v>0.9</v>
      </c>
      <c r="BH147" s="98">
        <v>53</v>
      </c>
      <c r="BI147" s="97"/>
      <c r="BJ147" s="51">
        <v>0</v>
      </c>
      <c r="BK147" s="51">
        <v>0</v>
      </c>
      <c r="BL147" s="51">
        <v>0</v>
      </c>
      <c r="BM147" s="51">
        <v>0</v>
      </c>
      <c r="BN147" s="97">
        <v>0</v>
      </c>
      <c r="BO147" s="51"/>
      <c r="BP147" s="101"/>
      <c r="BR147" s="330">
        <v>4.0132807017543852</v>
      </c>
      <c r="BS147" s="327">
        <v>4.1689999999999996</v>
      </c>
      <c r="BT147" s="327">
        <v>0.15571929824561437</v>
      </c>
      <c r="BU147" s="327">
        <v>3.8800998439392109</v>
      </c>
      <c r="BV147" s="327">
        <v>116</v>
      </c>
      <c r="BW147" s="327">
        <v>44779</v>
      </c>
      <c r="BX147" s="327">
        <v>30108</v>
      </c>
      <c r="BY147" s="327">
        <v>444.05543398978847</v>
      </c>
      <c r="BZ147" s="327">
        <v>1.2887271967381464E-4</v>
      </c>
      <c r="CA147" s="327">
        <v>9.4518333333333295</v>
      </c>
      <c r="CB147" s="327">
        <v>15.202500000000002</v>
      </c>
      <c r="CC147" s="327">
        <v>-5.7506666666666666</v>
      </c>
      <c r="CD147" s="327">
        <v>71.742301139854831</v>
      </c>
      <c r="CE147" s="327">
        <v>115.40999956166537</v>
      </c>
      <c r="CF147" s="327">
        <v>-43.66769842181052</v>
      </c>
      <c r="CG147" s="327">
        <v>188.36741807242774</v>
      </c>
      <c r="CH147" s="327">
        <v>302.94935937268446</v>
      </c>
      <c r="CI147" s="327">
        <v>-114.5819413002567</v>
      </c>
      <c r="CJ147" s="327">
        <v>0.27442718932828114</v>
      </c>
      <c r="CK147" s="320">
        <v>5175.7</v>
      </c>
      <c r="CL147" s="327">
        <v>6.13</v>
      </c>
      <c r="CM147" s="327">
        <v>6.03</v>
      </c>
      <c r="CN147" s="327">
        <v>5.87</v>
      </c>
      <c r="CO147" s="316">
        <f t="shared" si="12"/>
        <v>6.0100000000000007</v>
      </c>
      <c r="CP147" s="335">
        <v>0.56200000000000006</v>
      </c>
      <c r="CQ147" s="327">
        <v>0.52</v>
      </c>
      <c r="CR147" s="327">
        <v>0.59199999999999997</v>
      </c>
      <c r="CS147" s="316">
        <f t="shared" si="13"/>
        <v>0.55799999999999994</v>
      </c>
      <c r="CT147" s="327">
        <v>0.73099999999999998</v>
      </c>
      <c r="CU147" s="327">
        <v>0.73199999999999998</v>
      </c>
      <c r="CV147" s="327">
        <v>0.73399999999999999</v>
      </c>
      <c r="CW147" s="316">
        <f t="shared" si="14"/>
        <v>0.73233333333333339</v>
      </c>
      <c r="CX147" s="328">
        <v>1.3888888888888889E-3</v>
      </c>
      <c r="CY147" s="318">
        <v>4.1666666666666666E-3</v>
      </c>
      <c r="CZ147" s="318">
        <v>6.2499999999999995E-3</v>
      </c>
      <c r="DA147" s="319" t="s">
        <v>1144</v>
      </c>
      <c r="DB147" s="319" t="s">
        <v>1145</v>
      </c>
      <c r="DC147" s="319" t="s">
        <v>1146</v>
      </c>
      <c r="DD147" s="319" t="s">
        <v>1147</v>
      </c>
      <c r="DE147" s="319" t="s">
        <v>1148</v>
      </c>
      <c r="DF147" s="319" t="s">
        <v>1149</v>
      </c>
      <c r="DG147" s="326"/>
      <c r="DH147" s="327">
        <v>3.8800998439392109</v>
      </c>
      <c r="DI147" s="320">
        <v>0.55799999999999994</v>
      </c>
      <c r="DJ147" s="320">
        <v>0.73233333333333339</v>
      </c>
    </row>
    <row r="148" spans="1:114" ht="15.75" customHeight="1">
      <c r="A148" s="76">
        <v>148</v>
      </c>
      <c r="B148" s="168" t="s">
        <v>1150</v>
      </c>
      <c r="C148" s="46">
        <v>2695376</v>
      </c>
      <c r="D148" s="46">
        <v>2</v>
      </c>
      <c r="E148" s="149">
        <v>22306</v>
      </c>
      <c r="F148" s="44">
        <f t="shared" si="11"/>
        <v>59</v>
      </c>
      <c r="G148" s="78">
        <v>2</v>
      </c>
      <c r="H148" s="46">
        <v>37.700000000000003</v>
      </c>
      <c r="I148" s="79">
        <v>94</v>
      </c>
      <c r="J148" s="80">
        <v>0</v>
      </c>
      <c r="K148" s="80">
        <v>0</v>
      </c>
      <c r="L148" s="80">
        <v>0</v>
      </c>
      <c r="M148" s="80">
        <v>1</v>
      </c>
      <c r="N148" s="80">
        <v>0</v>
      </c>
      <c r="O148" s="80">
        <v>0</v>
      </c>
      <c r="P148" s="80">
        <v>1</v>
      </c>
      <c r="Q148" s="80">
        <v>0</v>
      </c>
      <c r="R148" s="80">
        <v>0</v>
      </c>
      <c r="S148" s="80">
        <v>1</v>
      </c>
      <c r="T148" s="80">
        <v>0</v>
      </c>
      <c r="U148" s="80">
        <v>0</v>
      </c>
      <c r="V148" s="80">
        <v>0</v>
      </c>
      <c r="W148" s="80">
        <v>0</v>
      </c>
      <c r="X148" s="80">
        <v>1</v>
      </c>
      <c r="Y148" s="80">
        <v>0</v>
      </c>
      <c r="Z148" s="80">
        <v>1</v>
      </c>
      <c r="AA148" s="80">
        <v>0</v>
      </c>
      <c r="AB148" s="80">
        <v>0</v>
      </c>
      <c r="AC148" s="81">
        <v>61</v>
      </c>
      <c r="AD148" s="82">
        <v>1.68</v>
      </c>
      <c r="AE148" s="83">
        <f t="shared" si="7"/>
        <v>21.612811791383223</v>
      </c>
      <c r="AF148" s="150">
        <v>44140</v>
      </c>
      <c r="AG148" s="58">
        <v>1</v>
      </c>
      <c r="AH148" s="58">
        <v>1</v>
      </c>
      <c r="AI148" s="58">
        <v>9</v>
      </c>
      <c r="AJ148" s="84">
        <v>1</v>
      </c>
      <c r="AK148" s="84">
        <v>1</v>
      </c>
      <c r="AL148" s="60">
        <v>44149</v>
      </c>
      <c r="AM148" s="58">
        <f t="shared" si="2"/>
        <v>9</v>
      </c>
      <c r="AN148" s="123">
        <v>1</v>
      </c>
      <c r="AO148" s="61"/>
      <c r="AP148" s="62"/>
      <c r="AQ148" s="63">
        <v>1</v>
      </c>
      <c r="AR148" s="64">
        <v>1</v>
      </c>
      <c r="AS148" s="63">
        <v>1</v>
      </c>
      <c r="AT148" s="63">
        <v>0</v>
      </c>
      <c r="AU148" s="63">
        <v>0</v>
      </c>
      <c r="AV148" s="63">
        <v>1</v>
      </c>
      <c r="AW148" s="63">
        <v>0</v>
      </c>
      <c r="AX148" s="64"/>
      <c r="AY148" s="66">
        <v>44142</v>
      </c>
      <c r="AZ148" s="133">
        <v>5.87</v>
      </c>
      <c r="BA148" s="133">
        <v>406</v>
      </c>
      <c r="BB148" s="133">
        <v>79.3</v>
      </c>
      <c r="BC148" s="144"/>
      <c r="BD148" s="135">
        <v>11.4</v>
      </c>
      <c r="BE148" s="135">
        <v>2.83</v>
      </c>
      <c r="BF148" s="135">
        <v>77.400000000000006</v>
      </c>
      <c r="BG148" s="135">
        <v>18.399999999999999</v>
      </c>
      <c r="BH148" s="135">
        <v>163</v>
      </c>
      <c r="BI148" s="86"/>
      <c r="BJ148" s="64">
        <v>0</v>
      </c>
      <c r="BK148" s="64">
        <v>0</v>
      </c>
      <c r="BL148" s="64">
        <v>0</v>
      </c>
      <c r="BM148" s="64">
        <v>0</v>
      </c>
      <c r="BN148" s="70">
        <v>1</v>
      </c>
      <c r="BO148" s="64">
        <v>1</v>
      </c>
      <c r="BP148" s="71" t="s">
        <v>131</v>
      </c>
      <c r="BR148" s="331"/>
      <c r="BS148" s="320"/>
      <c r="BT148" s="320"/>
      <c r="BU148" s="320"/>
      <c r="BV148" s="320"/>
      <c r="BW148" s="320"/>
      <c r="BX148" s="320"/>
      <c r="BY148" s="320"/>
      <c r="BZ148" s="320"/>
      <c r="CA148" s="320"/>
      <c r="CB148" s="320"/>
      <c r="CC148" s="320"/>
      <c r="CD148" s="320"/>
      <c r="CE148" s="320"/>
      <c r="CF148" s="320"/>
      <c r="CG148" s="320"/>
      <c r="CH148" s="320"/>
      <c r="CI148" s="320"/>
      <c r="CJ148" s="320"/>
      <c r="CK148" s="320"/>
      <c r="CL148" s="320">
        <v>7.02</v>
      </c>
      <c r="CM148" s="320">
        <v>7.08</v>
      </c>
      <c r="CN148" s="320">
        <v>7.09</v>
      </c>
      <c r="CO148" s="316">
        <f t="shared" si="12"/>
        <v>7.0633333333333326</v>
      </c>
      <c r="CP148" s="333">
        <v>0.73799999999999999</v>
      </c>
      <c r="CQ148" s="320">
        <v>0.67200000000000004</v>
      </c>
      <c r="CR148" s="320">
        <v>0.626</v>
      </c>
      <c r="CS148" s="316">
        <f t="shared" si="13"/>
        <v>0.67866666666666664</v>
      </c>
      <c r="CT148" s="320">
        <v>0.745</v>
      </c>
      <c r="CU148" s="320">
        <v>0.78600000000000003</v>
      </c>
      <c r="CV148" s="320">
        <v>0.72699999999999998</v>
      </c>
      <c r="CW148" s="316">
        <f t="shared" si="14"/>
        <v>0.75266666666666671</v>
      </c>
      <c r="CX148" s="329">
        <v>2.0833333333333333E-3</v>
      </c>
      <c r="CY148" s="318">
        <v>6.2499999999999995E-3</v>
      </c>
      <c r="CZ148" s="318">
        <v>9.0277777777777787E-3</v>
      </c>
      <c r="DA148" s="319" t="s">
        <v>1151</v>
      </c>
      <c r="DB148" s="319" t="s">
        <v>1152</v>
      </c>
      <c r="DC148" s="319" t="s">
        <v>1153</v>
      </c>
      <c r="DD148" s="319" t="s">
        <v>1154</v>
      </c>
      <c r="DE148" s="319" t="s">
        <v>1155</v>
      </c>
      <c r="DF148" s="319" t="s">
        <v>1156</v>
      </c>
      <c r="DG148" s="310"/>
      <c r="DH148" s="320"/>
      <c r="DI148" s="320">
        <v>0.67866666666666664</v>
      </c>
      <c r="DJ148" s="320">
        <v>0.75266666666666671</v>
      </c>
    </row>
    <row r="149" spans="1:114" ht="15.75" customHeight="1">
      <c r="A149" s="94">
        <v>149</v>
      </c>
      <c r="B149" s="164" t="s">
        <v>1157</v>
      </c>
      <c r="C149" s="51">
        <v>2695343</v>
      </c>
      <c r="D149" s="51">
        <v>1</v>
      </c>
      <c r="E149" s="151">
        <v>12177</v>
      </c>
      <c r="F149" s="44">
        <f t="shared" si="11"/>
        <v>87</v>
      </c>
      <c r="G149" s="94">
        <v>1</v>
      </c>
      <c r="H149" s="51">
        <v>36.299999999999997</v>
      </c>
      <c r="I149" s="97">
        <v>92</v>
      </c>
      <c r="J149" s="98">
        <v>1</v>
      </c>
      <c r="K149" s="98">
        <v>1</v>
      </c>
      <c r="L149" s="98">
        <v>1</v>
      </c>
      <c r="M149" s="98">
        <v>1</v>
      </c>
      <c r="N149" s="98">
        <v>1</v>
      </c>
      <c r="O149" s="98">
        <v>0</v>
      </c>
      <c r="P149" s="98">
        <v>0</v>
      </c>
      <c r="Q149" s="98">
        <v>0</v>
      </c>
      <c r="R149" s="98">
        <v>0</v>
      </c>
      <c r="S149" s="98">
        <v>0</v>
      </c>
      <c r="T149" s="98">
        <v>0</v>
      </c>
      <c r="U149" s="98">
        <v>1</v>
      </c>
      <c r="V149" s="98">
        <v>0</v>
      </c>
      <c r="W149" s="98">
        <v>1</v>
      </c>
      <c r="X149" s="98">
        <v>1</v>
      </c>
      <c r="Y149" s="98">
        <v>0</v>
      </c>
      <c r="Z149" s="98">
        <v>1</v>
      </c>
      <c r="AA149" s="98">
        <v>0</v>
      </c>
      <c r="AB149" s="98">
        <v>0</v>
      </c>
      <c r="AC149" s="81">
        <v>82</v>
      </c>
      <c r="AD149" s="82">
        <v>1.68</v>
      </c>
      <c r="AE149" s="83">
        <f t="shared" si="7"/>
        <v>29.053287981859416</v>
      </c>
      <c r="AF149" s="152">
        <v>44140</v>
      </c>
      <c r="AG149" s="51">
        <v>0</v>
      </c>
      <c r="AH149" s="51">
        <v>0</v>
      </c>
      <c r="AI149" s="51">
        <v>0</v>
      </c>
      <c r="AJ149" s="98">
        <v>0</v>
      </c>
      <c r="AK149" s="98">
        <v>0</v>
      </c>
      <c r="AL149" s="66">
        <v>44147</v>
      </c>
      <c r="AM149" s="51">
        <f t="shared" si="2"/>
        <v>7</v>
      </c>
      <c r="AN149" s="153">
        <v>0</v>
      </c>
      <c r="AO149" s="98" t="s">
        <v>313</v>
      </c>
      <c r="AP149" s="100" t="s">
        <v>1158</v>
      </c>
      <c r="AQ149" s="94">
        <v>0</v>
      </c>
      <c r="AR149" s="51">
        <v>1</v>
      </c>
      <c r="AS149" s="94">
        <v>0</v>
      </c>
      <c r="AT149" s="94">
        <v>0</v>
      </c>
      <c r="AU149" s="94">
        <v>0</v>
      </c>
      <c r="AV149" s="94">
        <v>0</v>
      </c>
      <c r="AW149" s="94">
        <v>0</v>
      </c>
      <c r="AX149" s="51"/>
      <c r="AY149" s="66">
        <v>44141</v>
      </c>
      <c r="AZ149" s="129">
        <v>1.35</v>
      </c>
      <c r="BA149" s="129"/>
      <c r="BB149" s="129">
        <v>15.8</v>
      </c>
      <c r="BC149" s="128">
        <v>4.2999999999999997E-2</v>
      </c>
      <c r="BD149" s="98">
        <v>14.1</v>
      </c>
      <c r="BE149" s="98">
        <v>8.75</v>
      </c>
      <c r="BF149" s="98">
        <v>72</v>
      </c>
      <c r="BG149" s="98">
        <v>14.1</v>
      </c>
      <c r="BH149" s="98">
        <v>142</v>
      </c>
      <c r="BI149" s="97"/>
      <c r="BJ149" s="51">
        <v>0</v>
      </c>
      <c r="BK149" s="51">
        <v>0</v>
      </c>
      <c r="BL149" s="51">
        <v>0</v>
      </c>
      <c r="BM149" s="51">
        <v>0</v>
      </c>
      <c r="BN149" s="97">
        <v>1</v>
      </c>
      <c r="BO149" s="51">
        <v>0</v>
      </c>
      <c r="BP149" s="101"/>
      <c r="BR149" s="330">
        <v>4.4958500000000017</v>
      </c>
      <c r="BS149" s="327">
        <v>4.78</v>
      </c>
      <c r="BT149" s="327">
        <v>0.28414999999999857</v>
      </c>
      <c r="BU149" s="327">
        <v>6.320273140785357</v>
      </c>
      <c r="BV149" s="327">
        <v>28</v>
      </c>
      <c r="BW149" s="327">
        <v>15594</v>
      </c>
      <c r="BX149" s="327">
        <v>5954</v>
      </c>
      <c r="BY149" s="327">
        <v>712.75045537340611</v>
      </c>
      <c r="BZ149" s="327">
        <v>1.0615171549857839E-3</v>
      </c>
      <c r="CA149" s="327">
        <v>-9.7325000000000053</v>
      </c>
      <c r="CB149" s="327">
        <v>10.395999999999999</v>
      </c>
      <c r="CC149" s="327">
        <v>-20.128499999999995</v>
      </c>
      <c r="CD149" s="327">
        <v>-92.464996157819471</v>
      </c>
      <c r="CE149" s="327">
        <v>99.316084836104494</v>
      </c>
      <c r="CF149" s="327">
        <v>-191.78108099392401</v>
      </c>
      <c r="CG149" s="327">
        <v>-173.40973384478573</v>
      </c>
      <c r="CH149" s="327">
        <v>184.70898641124893</v>
      </c>
      <c r="CI149" s="327">
        <v>-358.11872025603463</v>
      </c>
      <c r="CJ149" s="327">
        <v>0.65972815288799735</v>
      </c>
      <c r="CK149" s="320">
        <v>5104</v>
      </c>
      <c r="CL149" s="327">
        <v>7.34</v>
      </c>
      <c r="CM149" s="327">
        <v>7.57</v>
      </c>
      <c r="CN149" s="327">
        <v>7.65</v>
      </c>
      <c r="CO149" s="316">
        <f t="shared" si="12"/>
        <v>7.5200000000000005</v>
      </c>
      <c r="CP149" s="335">
        <v>0.91900000000000004</v>
      </c>
      <c r="CQ149" s="327">
        <v>1.04</v>
      </c>
      <c r="CR149" s="327">
        <v>1.0029999999999999</v>
      </c>
      <c r="CS149" s="316">
        <f t="shared" si="13"/>
        <v>0.98733333333333329</v>
      </c>
      <c r="CT149" s="327">
        <v>1.1919999999999999</v>
      </c>
      <c r="CU149" s="327">
        <v>1.252</v>
      </c>
      <c r="CV149" s="327">
        <v>1.244</v>
      </c>
      <c r="CW149" s="316">
        <f t="shared" si="14"/>
        <v>1.2293333333333332</v>
      </c>
      <c r="CX149" s="328">
        <v>2.7777777777777779E-3</v>
      </c>
      <c r="CY149" s="318">
        <v>5.5555555555555558E-3</v>
      </c>
      <c r="CZ149" s="318">
        <v>7.6388888888888886E-3</v>
      </c>
      <c r="DA149" s="319" t="s">
        <v>1159</v>
      </c>
      <c r="DB149" s="319" t="s">
        <v>1160</v>
      </c>
      <c r="DC149" s="319" t="s">
        <v>1161</v>
      </c>
      <c r="DD149" s="319" t="s">
        <v>1162</v>
      </c>
      <c r="DE149" s="319" t="s">
        <v>1163</v>
      </c>
      <c r="DF149" s="319" t="s">
        <v>1164</v>
      </c>
      <c r="DG149" s="326"/>
      <c r="DH149" s="327">
        <v>6.320273140785357</v>
      </c>
      <c r="DI149" s="320">
        <v>0.98733333333333329</v>
      </c>
      <c r="DJ149" s="320">
        <v>1.2293333333333332</v>
      </c>
    </row>
    <row r="150" spans="1:114" ht="15.75" customHeight="1">
      <c r="A150" s="167">
        <v>150</v>
      </c>
      <c r="B150" s="168" t="s">
        <v>1165</v>
      </c>
      <c r="C150" s="46">
        <v>91808753</v>
      </c>
      <c r="D150" s="46">
        <v>1</v>
      </c>
      <c r="E150" s="149">
        <v>25273</v>
      </c>
      <c r="F150" s="44">
        <f t="shared" si="11"/>
        <v>51</v>
      </c>
      <c r="G150" s="78">
        <v>1</v>
      </c>
      <c r="H150" s="46">
        <v>36.6</v>
      </c>
      <c r="I150" s="79">
        <v>94</v>
      </c>
      <c r="J150" s="80">
        <v>0</v>
      </c>
      <c r="K150" s="80">
        <v>0</v>
      </c>
      <c r="L150" s="80">
        <v>0</v>
      </c>
      <c r="M150" s="80">
        <v>0</v>
      </c>
      <c r="N150" s="80">
        <v>0</v>
      </c>
      <c r="O150" s="80">
        <v>0</v>
      </c>
      <c r="P150" s="80">
        <v>0</v>
      </c>
      <c r="Q150" s="80">
        <v>0</v>
      </c>
      <c r="R150" s="80">
        <v>0</v>
      </c>
      <c r="S150" s="80">
        <v>0</v>
      </c>
      <c r="T150" s="80">
        <v>0</v>
      </c>
      <c r="U150" s="80">
        <v>0</v>
      </c>
      <c r="V150" s="80">
        <v>0</v>
      </c>
      <c r="W150" s="80">
        <v>0</v>
      </c>
      <c r="X150" s="80">
        <v>0</v>
      </c>
      <c r="Y150" s="80">
        <v>0</v>
      </c>
      <c r="Z150" s="80">
        <v>0</v>
      </c>
      <c r="AA150" s="80">
        <v>0</v>
      </c>
      <c r="AB150" s="80">
        <v>0</v>
      </c>
      <c r="AC150" s="81"/>
      <c r="AD150" s="82"/>
      <c r="AE150" s="83" t="e">
        <f t="shared" si="7"/>
        <v>#DIV/0!</v>
      </c>
      <c r="AF150" s="150">
        <v>44111</v>
      </c>
      <c r="AG150" s="58">
        <v>0</v>
      </c>
      <c r="AH150" s="58">
        <v>0</v>
      </c>
      <c r="AI150" s="58">
        <v>0</v>
      </c>
      <c r="AJ150" s="84">
        <v>0</v>
      </c>
      <c r="AK150" s="84">
        <v>0</v>
      </c>
      <c r="AL150" s="60">
        <v>44145</v>
      </c>
      <c r="AM150" s="58">
        <f t="shared" si="2"/>
        <v>34</v>
      </c>
      <c r="AN150" s="123">
        <v>1</v>
      </c>
      <c r="AO150" s="61"/>
      <c r="AP150" s="62"/>
      <c r="AQ150" s="63">
        <v>1</v>
      </c>
      <c r="AR150" s="64">
        <v>1</v>
      </c>
      <c r="AS150" s="63">
        <v>1</v>
      </c>
      <c r="AT150" s="63">
        <v>1</v>
      </c>
      <c r="AU150" s="63">
        <v>1</v>
      </c>
      <c r="AV150" s="63">
        <v>0</v>
      </c>
      <c r="AW150" s="63">
        <v>0</v>
      </c>
      <c r="AX150" s="64"/>
      <c r="AY150" s="66">
        <v>44142</v>
      </c>
      <c r="AZ150" s="133">
        <v>0.84</v>
      </c>
      <c r="BA150" s="133">
        <v>1172</v>
      </c>
      <c r="BB150" s="133">
        <v>150.9</v>
      </c>
      <c r="BC150" s="144"/>
      <c r="BD150" s="135">
        <v>15.2</v>
      </c>
      <c r="BE150" s="135">
        <v>10.79</v>
      </c>
      <c r="BF150" s="135">
        <v>76.5</v>
      </c>
      <c r="BG150" s="135">
        <v>16.2</v>
      </c>
      <c r="BH150" s="135">
        <v>229</v>
      </c>
      <c r="BI150" s="86"/>
      <c r="BJ150" s="64">
        <v>0</v>
      </c>
      <c r="BK150" s="64">
        <v>0</v>
      </c>
      <c r="BL150" s="64">
        <v>0</v>
      </c>
      <c r="BM150" s="64">
        <v>0</v>
      </c>
      <c r="BN150" s="70">
        <v>0</v>
      </c>
      <c r="BO150" s="64">
        <v>0</v>
      </c>
      <c r="BP150" s="71"/>
      <c r="BR150" s="331">
        <v>4.8076458333333338</v>
      </c>
      <c r="BS150" s="320">
        <v>4.9489999999999998</v>
      </c>
      <c r="BT150" s="320">
        <v>0.141354166666666</v>
      </c>
      <c r="BU150" s="320">
        <v>2.9401950885525086</v>
      </c>
      <c r="BV150" s="320">
        <v>169</v>
      </c>
      <c r="BW150" s="320">
        <v>60544</v>
      </c>
      <c r="BX150" s="320">
        <v>58381</v>
      </c>
      <c r="BY150" s="320">
        <v>984.41558441558436</v>
      </c>
      <c r="BZ150" s="320">
        <v>5.0362191270319255E-5</v>
      </c>
      <c r="CA150" s="320">
        <v>12.780166666666666</v>
      </c>
      <c r="CB150" s="320">
        <v>15.544833333333337</v>
      </c>
      <c r="CC150" s="320">
        <v>-2.7646666666666673</v>
      </c>
      <c r="CD150" s="320">
        <v>139.12634746416825</v>
      </c>
      <c r="CE150" s="320">
        <v>169.25971975335602</v>
      </c>
      <c r="CF150" s="320">
        <v>-30.133372289187779</v>
      </c>
      <c r="CG150" s="320">
        <v>212.7037866043961</v>
      </c>
      <c r="CH150" s="320">
        <v>258.68975585185478</v>
      </c>
      <c r="CI150" s="320">
        <v>-45.985969247458776</v>
      </c>
      <c r="CJ150" s="320">
        <v>0.15093414229987953</v>
      </c>
      <c r="CK150" s="320">
        <v>10156.1</v>
      </c>
      <c r="CL150" s="320">
        <v>7.88</v>
      </c>
      <c r="CM150" s="320">
        <v>7.52</v>
      </c>
      <c r="CN150" s="320">
        <v>7.91</v>
      </c>
      <c r="CO150" s="316">
        <f t="shared" si="12"/>
        <v>7.77</v>
      </c>
      <c r="CP150" s="333">
        <v>0.58099999999999996</v>
      </c>
      <c r="CQ150" s="320">
        <v>0.61199999999999999</v>
      </c>
      <c r="CR150" s="320">
        <v>0.65300000000000002</v>
      </c>
      <c r="CS150" s="316">
        <f t="shared" si="13"/>
        <v>0.6153333333333334</v>
      </c>
      <c r="CT150" s="320">
        <v>0.72199999999999998</v>
      </c>
      <c r="CU150" s="320">
        <v>0.72499999999999998</v>
      </c>
      <c r="CV150" s="320">
        <v>0.78100000000000003</v>
      </c>
      <c r="CW150" s="316">
        <f t="shared" si="14"/>
        <v>0.7426666666666667</v>
      </c>
      <c r="CX150" s="329">
        <v>2.0833333333333333E-3</v>
      </c>
      <c r="CY150" s="318">
        <v>7.6388888888888886E-3</v>
      </c>
      <c r="CZ150" s="318">
        <v>3.472222222222222E-3</v>
      </c>
      <c r="DA150" s="319" t="s">
        <v>820</v>
      </c>
      <c r="DB150" s="319" t="s">
        <v>1166</v>
      </c>
      <c r="DC150" s="319" t="s">
        <v>1167</v>
      </c>
      <c r="DD150" s="319" t="s">
        <v>1168</v>
      </c>
      <c r="DE150" s="319" t="s">
        <v>1169</v>
      </c>
      <c r="DF150" s="319" t="s">
        <v>1170</v>
      </c>
      <c r="DG150" s="310"/>
      <c r="DH150" s="320">
        <v>2.9401950885525086</v>
      </c>
      <c r="DI150" s="320">
        <v>0.6153333333333334</v>
      </c>
      <c r="DJ150" s="320">
        <v>0.7426666666666667</v>
      </c>
    </row>
    <row r="151" spans="1:114" ht="15.75" customHeight="1">
      <c r="A151" s="103">
        <v>151</v>
      </c>
      <c r="B151" s="165" t="s">
        <v>1171</v>
      </c>
      <c r="C151" s="104">
        <v>2697487</v>
      </c>
      <c r="D151" s="104">
        <v>1</v>
      </c>
      <c r="E151" s="146">
        <v>11428</v>
      </c>
      <c r="F151" s="44">
        <f t="shared" si="11"/>
        <v>89</v>
      </c>
      <c r="G151" s="103">
        <v>1</v>
      </c>
      <c r="H151" s="104">
        <v>36</v>
      </c>
      <c r="I151" s="107">
        <v>100</v>
      </c>
      <c r="J151" s="108">
        <v>0</v>
      </c>
      <c r="K151" s="108">
        <v>0</v>
      </c>
      <c r="L151" s="108">
        <v>0</v>
      </c>
      <c r="M151" s="108">
        <v>1</v>
      </c>
      <c r="N151" s="108">
        <v>0</v>
      </c>
      <c r="O151" s="108">
        <v>0</v>
      </c>
      <c r="P151" s="108">
        <v>0</v>
      </c>
      <c r="Q151" s="108">
        <v>0</v>
      </c>
      <c r="R151" s="108">
        <v>0</v>
      </c>
      <c r="S151" s="108">
        <v>0</v>
      </c>
      <c r="T151" s="108">
        <v>0</v>
      </c>
      <c r="U151" s="108">
        <v>0</v>
      </c>
      <c r="V151" s="108">
        <v>0</v>
      </c>
      <c r="W151" s="108">
        <v>0</v>
      </c>
      <c r="X151" s="108">
        <v>1</v>
      </c>
      <c r="Y151" s="108">
        <v>0</v>
      </c>
      <c r="Z151" s="108">
        <v>1</v>
      </c>
      <c r="AA151" s="108">
        <v>0</v>
      </c>
      <c r="AB151" s="108">
        <v>0</v>
      </c>
      <c r="AC151" s="81"/>
      <c r="AD151" s="82"/>
      <c r="AE151" s="83" t="e">
        <f t="shared" si="7"/>
        <v>#DIV/0!</v>
      </c>
      <c r="AF151" s="147">
        <v>44143</v>
      </c>
      <c r="AG151" s="104">
        <v>0</v>
      </c>
      <c r="AH151" s="104">
        <v>0</v>
      </c>
      <c r="AI151" s="104">
        <v>0</v>
      </c>
      <c r="AJ151" s="108">
        <v>0</v>
      </c>
      <c r="AK151" s="108">
        <v>0</v>
      </c>
      <c r="AL151" s="110">
        <v>44147</v>
      </c>
      <c r="AM151" s="104">
        <f t="shared" si="2"/>
        <v>4</v>
      </c>
      <c r="AN151" s="126">
        <v>0</v>
      </c>
      <c r="AO151" s="108"/>
      <c r="AP151" s="116" t="s">
        <v>1172</v>
      </c>
      <c r="AQ151" s="94">
        <v>0</v>
      </c>
      <c r="AR151" s="104">
        <v>1</v>
      </c>
      <c r="AS151" s="103">
        <v>1</v>
      </c>
      <c r="AT151" s="103">
        <v>1</v>
      </c>
      <c r="AU151" s="103">
        <v>1</v>
      </c>
      <c r="AV151" s="103">
        <v>0</v>
      </c>
      <c r="AW151" s="103">
        <v>0</v>
      </c>
      <c r="AX151" s="104"/>
      <c r="AY151" s="110">
        <v>44143</v>
      </c>
      <c r="AZ151" s="113"/>
      <c r="BA151" s="113">
        <v>3886</v>
      </c>
      <c r="BB151" s="113"/>
      <c r="BC151" s="148"/>
      <c r="BD151" s="108">
        <v>8.6999999999999993</v>
      </c>
      <c r="BE151" s="108">
        <v>6.99</v>
      </c>
      <c r="BF151" s="108">
        <v>93.8</v>
      </c>
      <c r="BG151" s="108">
        <v>3.7</v>
      </c>
      <c r="BH151" s="108">
        <v>92</v>
      </c>
      <c r="BI151" s="107"/>
      <c r="BJ151" s="104">
        <v>0</v>
      </c>
      <c r="BK151" s="104">
        <v>0</v>
      </c>
      <c r="BL151" s="104">
        <v>0</v>
      </c>
      <c r="BM151" s="104">
        <v>0</v>
      </c>
      <c r="BN151" s="107">
        <v>0</v>
      </c>
      <c r="BO151" s="104">
        <v>0</v>
      </c>
      <c r="BP151" s="112"/>
      <c r="BR151" s="330">
        <v>5.0547543859649116</v>
      </c>
      <c r="BS151" s="327">
        <v>5.0419999999999998</v>
      </c>
      <c r="BT151" s="327">
        <v>-1.2754385964911741E-2</v>
      </c>
      <c r="BU151" s="327">
        <v>-0.25232454420190453</v>
      </c>
      <c r="BV151" s="327">
        <v>22</v>
      </c>
      <c r="BW151" s="327">
        <v>34694</v>
      </c>
      <c r="BX151" s="327">
        <v>8286</v>
      </c>
      <c r="BY151" s="327">
        <v>524.49897750511252</v>
      </c>
      <c r="BZ151" s="327">
        <v>-3.0451912165327606E-5</v>
      </c>
      <c r="CA151" s="327">
        <v>12.245000000000001</v>
      </c>
      <c r="CB151" s="327">
        <v>16.669499999999996</v>
      </c>
      <c r="CC151" s="327">
        <v>-4.4244999999999992</v>
      </c>
      <c r="CD151" s="327">
        <v>147.5570475529851</v>
      </c>
      <c r="CE151" s="327">
        <v>200.96283709784919</v>
      </c>
      <c r="CF151" s="327">
        <v>-53.405789544864092</v>
      </c>
      <c r="CG151" s="327">
        <v>193.80194194384728</v>
      </c>
      <c r="CH151" s="327">
        <v>263.77104969044939</v>
      </c>
      <c r="CI151" s="327">
        <v>-69.969107746602177</v>
      </c>
      <c r="CJ151" s="327">
        <v>0.20965144945075845</v>
      </c>
      <c r="CK151" s="320">
        <v>1663.9</v>
      </c>
      <c r="CL151" s="327">
        <v>8.0399999999999991</v>
      </c>
      <c r="CM151" s="327">
        <v>7.47</v>
      </c>
      <c r="CN151" s="327">
        <v>7.07</v>
      </c>
      <c r="CO151" s="316">
        <f t="shared" si="12"/>
        <v>7.5266666666666664</v>
      </c>
      <c r="CP151" s="335">
        <v>0.86599999999999999</v>
      </c>
      <c r="CQ151" s="327">
        <v>0.873</v>
      </c>
      <c r="CR151" s="327">
        <v>0.872</v>
      </c>
      <c r="CS151" s="316">
        <f t="shared" si="13"/>
        <v>0.87033333333333329</v>
      </c>
      <c r="CT151" s="327">
        <v>0.96799999999999997</v>
      </c>
      <c r="CU151" s="327">
        <v>0.97499999999999998</v>
      </c>
      <c r="CV151" s="327">
        <v>0.97199999999999998</v>
      </c>
      <c r="CW151" s="316">
        <f t="shared" si="14"/>
        <v>0.97166666666666668</v>
      </c>
      <c r="CX151" s="328">
        <v>3.472222222222222E-3</v>
      </c>
      <c r="CY151" s="318">
        <v>9.0277777777777787E-3</v>
      </c>
      <c r="CZ151" s="318">
        <v>1.3194444444444444E-2</v>
      </c>
      <c r="DA151" s="319" t="s">
        <v>1173</v>
      </c>
      <c r="DB151" s="319" t="s">
        <v>1174</v>
      </c>
      <c r="DC151" s="319" t="s">
        <v>1175</v>
      </c>
      <c r="DD151" s="319" t="s">
        <v>1176</v>
      </c>
      <c r="DE151" s="319" t="s">
        <v>1177</v>
      </c>
      <c r="DF151" s="319" t="s">
        <v>1178</v>
      </c>
      <c r="DG151" s="326"/>
      <c r="DH151" s="327">
        <v>-0.25232454420190453</v>
      </c>
      <c r="DI151" s="320">
        <v>0.87033333333333329</v>
      </c>
      <c r="DJ151" s="320">
        <v>0.97166666666666668</v>
      </c>
    </row>
    <row r="152" spans="1:114" ht="15.75" customHeight="1">
      <c r="A152" s="167">
        <v>152</v>
      </c>
      <c r="B152" s="168" t="s">
        <v>1179</v>
      </c>
      <c r="C152" s="46">
        <v>2697368</v>
      </c>
      <c r="D152" s="46">
        <v>2</v>
      </c>
      <c r="E152" s="149">
        <v>21899</v>
      </c>
      <c r="F152" s="44">
        <f t="shared" si="11"/>
        <v>60</v>
      </c>
      <c r="G152" s="78">
        <v>1</v>
      </c>
      <c r="H152" s="46">
        <v>37.9</v>
      </c>
      <c r="I152" s="79">
        <v>93</v>
      </c>
      <c r="J152" s="80">
        <v>0</v>
      </c>
      <c r="K152" s="80">
        <v>0</v>
      </c>
      <c r="L152" s="80">
        <v>0</v>
      </c>
      <c r="M152" s="80">
        <v>0</v>
      </c>
      <c r="N152" s="80">
        <v>0</v>
      </c>
      <c r="O152" s="80">
        <v>0</v>
      </c>
      <c r="P152" s="80">
        <v>0</v>
      </c>
      <c r="Q152" s="80">
        <v>0</v>
      </c>
      <c r="R152" s="80">
        <v>0</v>
      </c>
      <c r="S152" s="80">
        <v>0</v>
      </c>
      <c r="T152" s="80">
        <v>0</v>
      </c>
      <c r="U152" s="80">
        <v>0</v>
      </c>
      <c r="V152" s="80">
        <v>0</v>
      </c>
      <c r="W152" s="80">
        <v>0</v>
      </c>
      <c r="X152" s="98">
        <v>1</v>
      </c>
      <c r="Y152" s="80">
        <v>0</v>
      </c>
      <c r="Z152" s="98">
        <v>1</v>
      </c>
      <c r="AA152" s="80">
        <v>0</v>
      </c>
      <c r="AB152" s="80">
        <v>0</v>
      </c>
      <c r="AC152" s="81"/>
      <c r="AD152" s="82"/>
      <c r="AE152" s="83" t="e">
        <f t="shared" si="7"/>
        <v>#DIV/0!</v>
      </c>
      <c r="AF152" s="150">
        <v>44142</v>
      </c>
      <c r="AG152" s="58">
        <v>0</v>
      </c>
      <c r="AH152" s="58">
        <v>0</v>
      </c>
      <c r="AI152" s="58">
        <v>0</v>
      </c>
      <c r="AJ152" s="84">
        <v>0</v>
      </c>
      <c r="AK152" s="84">
        <v>0</v>
      </c>
      <c r="AL152" s="60">
        <v>44144</v>
      </c>
      <c r="AM152" s="58">
        <f t="shared" si="2"/>
        <v>2</v>
      </c>
      <c r="AN152" s="123">
        <v>1</v>
      </c>
      <c r="AO152" s="61"/>
      <c r="AP152" s="62"/>
      <c r="AQ152" s="63">
        <v>1</v>
      </c>
      <c r="AR152" s="64">
        <v>1</v>
      </c>
      <c r="AS152" s="63">
        <v>0</v>
      </c>
      <c r="AT152" s="63">
        <v>0</v>
      </c>
      <c r="AU152" s="63">
        <v>0</v>
      </c>
      <c r="AV152" s="63">
        <v>1</v>
      </c>
      <c r="AW152" s="63">
        <v>0</v>
      </c>
      <c r="AX152" s="64"/>
      <c r="AY152" s="66">
        <v>44142</v>
      </c>
      <c r="AZ152" s="133">
        <v>0.78</v>
      </c>
      <c r="BA152" s="133">
        <v>1096</v>
      </c>
      <c r="BB152" s="143"/>
      <c r="BC152" s="144"/>
      <c r="BD152" s="135">
        <v>13.5</v>
      </c>
      <c r="BE152" s="135">
        <v>5.48</v>
      </c>
      <c r="BF152" s="135">
        <v>69.3</v>
      </c>
      <c r="BG152" s="135">
        <v>26.1</v>
      </c>
      <c r="BH152" s="135">
        <v>130</v>
      </c>
      <c r="BI152" s="86"/>
      <c r="BJ152" s="64">
        <v>0</v>
      </c>
      <c r="BK152" s="64">
        <v>0</v>
      </c>
      <c r="BL152" s="64">
        <v>0</v>
      </c>
      <c r="BM152" s="64">
        <v>0</v>
      </c>
      <c r="BN152" s="70">
        <v>0</v>
      </c>
      <c r="BO152" s="64">
        <v>0</v>
      </c>
      <c r="BP152" s="71"/>
      <c r="BR152" s="331">
        <v>3.9948409090909096</v>
      </c>
      <c r="BS152" s="320">
        <v>4.0419999999999998</v>
      </c>
      <c r="BT152" s="320">
        <v>4.7159090909090207E-2</v>
      </c>
      <c r="BU152" s="320">
        <v>1.1804998492373509</v>
      </c>
      <c r="BV152" s="320">
        <v>32</v>
      </c>
      <c r="BW152" s="320">
        <v>81523</v>
      </c>
      <c r="BX152" s="320">
        <v>29119</v>
      </c>
      <c r="BY152" s="320">
        <v>1329.543147208122</v>
      </c>
      <c r="BZ152" s="320">
        <v>4.0540535363073969E-5</v>
      </c>
      <c r="CA152" s="320">
        <v>17.652833333333326</v>
      </c>
      <c r="CB152" s="320">
        <v>18.022499999999997</v>
      </c>
      <c r="CC152" s="320">
        <v>-0.36966666666666687</v>
      </c>
      <c r="CD152" s="320">
        <v>132.24223160504587</v>
      </c>
      <c r="CE152" s="320">
        <v>135.25185430972161</v>
      </c>
      <c r="CF152" s="320">
        <v>-3.009622704675694</v>
      </c>
      <c r="CG152" s="320">
        <v>352.30211757949684</v>
      </c>
      <c r="CH152" s="320">
        <v>360.25359443305643</v>
      </c>
      <c r="CI152" s="320">
        <v>-7.9514768535596732</v>
      </c>
      <c r="CJ152" s="320">
        <v>2.1595239918274049E-2</v>
      </c>
      <c r="CK152" s="320">
        <v>9207.6</v>
      </c>
      <c r="CL152" s="320">
        <v>7.09</v>
      </c>
      <c r="CM152" s="320">
        <v>6.69</v>
      </c>
      <c r="CN152" s="320">
        <v>6.24</v>
      </c>
      <c r="CO152" s="316">
        <f t="shared" si="12"/>
        <v>6.6733333333333347</v>
      </c>
      <c r="CP152" s="333">
        <v>0.60099999999999998</v>
      </c>
      <c r="CQ152" s="320">
        <v>0.58199999999999996</v>
      </c>
      <c r="CR152" s="320">
        <v>0.61</v>
      </c>
      <c r="CS152" s="316">
        <f t="shared" si="13"/>
        <v>0.59766666666666657</v>
      </c>
      <c r="CT152" s="320">
        <v>0.74</v>
      </c>
      <c r="CU152" s="320">
        <v>0.79</v>
      </c>
      <c r="CV152" s="320">
        <v>0.78800000000000003</v>
      </c>
      <c r="CW152" s="316">
        <f t="shared" si="14"/>
        <v>0.77266666666666672</v>
      </c>
      <c r="CX152" s="329">
        <v>4.1666666666666666E-3</v>
      </c>
      <c r="CY152" s="318">
        <v>4.8611111111111112E-3</v>
      </c>
      <c r="CZ152" s="318">
        <v>7.6388888888888886E-3</v>
      </c>
      <c r="DA152" s="319" t="s">
        <v>1180</v>
      </c>
      <c r="DB152" s="319" t="s">
        <v>1181</v>
      </c>
      <c r="DC152" s="319" t="s">
        <v>1182</v>
      </c>
      <c r="DD152" s="319" t="s">
        <v>1183</v>
      </c>
      <c r="DE152" s="319" t="s">
        <v>1184</v>
      </c>
      <c r="DF152" s="319" t="s">
        <v>1185</v>
      </c>
      <c r="DG152" s="310"/>
      <c r="DH152" s="320">
        <v>1.1804998492373509</v>
      </c>
      <c r="DI152" s="320">
        <v>0.59766666666666657</v>
      </c>
      <c r="DJ152" s="320">
        <v>0.77266666666666672</v>
      </c>
    </row>
    <row r="153" spans="1:114" ht="15.75" customHeight="1">
      <c r="A153" s="103">
        <v>153</v>
      </c>
      <c r="B153" s="165" t="s">
        <v>1186</v>
      </c>
      <c r="C153" s="104">
        <v>2699778</v>
      </c>
      <c r="D153" s="104">
        <v>2</v>
      </c>
      <c r="E153" s="146">
        <v>21595</v>
      </c>
      <c r="F153" s="44">
        <f t="shared" si="11"/>
        <v>61</v>
      </c>
      <c r="G153" s="103">
        <v>1</v>
      </c>
      <c r="H153" s="104">
        <v>35.200000000000003</v>
      </c>
      <c r="I153" s="107">
        <v>93</v>
      </c>
      <c r="J153" s="108">
        <v>0</v>
      </c>
      <c r="K153" s="108">
        <v>0</v>
      </c>
      <c r="L153" s="98">
        <v>1</v>
      </c>
      <c r="M153" s="108">
        <v>0</v>
      </c>
      <c r="N153" s="108"/>
      <c r="O153" s="108"/>
      <c r="P153" s="108"/>
      <c r="Q153" s="108"/>
      <c r="R153" s="108"/>
      <c r="S153" s="108"/>
      <c r="T153" s="108"/>
      <c r="U153" s="108"/>
      <c r="V153" s="108">
        <v>0</v>
      </c>
      <c r="W153" s="108">
        <v>0</v>
      </c>
      <c r="X153" s="108">
        <v>0</v>
      </c>
      <c r="Y153" s="108">
        <v>0</v>
      </c>
      <c r="Z153" s="108">
        <v>0</v>
      </c>
      <c r="AA153" s="108">
        <v>0</v>
      </c>
      <c r="AB153" s="108">
        <v>0</v>
      </c>
      <c r="AC153" s="81"/>
      <c r="AD153" s="82"/>
      <c r="AE153" s="83" t="e">
        <f t="shared" si="7"/>
        <v>#DIV/0!</v>
      </c>
      <c r="AF153" s="147">
        <v>44145</v>
      </c>
      <c r="AG153" s="104">
        <v>0</v>
      </c>
      <c r="AH153" s="104">
        <v>0</v>
      </c>
      <c r="AI153" s="104">
        <v>0</v>
      </c>
      <c r="AJ153" s="108">
        <v>0</v>
      </c>
      <c r="AK153" s="108">
        <v>0</v>
      </c>
      <c r="AL153" s="110">
        <v>44146</v>
      </c>
      <c r="AM153" s="104">
        <f t="shared" si="2"/>
        <v>1</v>
      </c>
      <c r="AN153" s="126">
        <v>0</v>
      </c>
      <c r="AO153" s="108" t="s">
        <v>1142</v>
      </c>
      <c r="AP153" s="350" t="s">
        <v>2127</v>
      </c>
      <c r="AQ153" s="82"/>
      <c r="AR153" s="104">
        <v>1</v>
      </c>
      <c r="AS153" s="103">
        <v>1</v>
      </c>
      <c r="AT153" s="103">
        <v>0</v>
      </c>
      <c r="AU153" s="103">
        <v>0</v>
      </c>
      <c r="AV153" s="103">
        <v>0</v>
      </c>
      <c r="AW153" s="103">
        <v>0</v>
      </c>
      <c r="AX153" s="104"/>
      <c r="AY153" s="110">
        <v>44145</v>
      </c>
      <c r="AZ153" s="113">
        <v>0.59</v>
      </c>
      <c r="BA153" s="113">
        <v>935</v>
      </c>
      <c r="BB153" s="113">
        <v>2.2000000000000002</v>
      </c>
      <c r="BC153" s="148"/>
      <c r="BD153" s="108"/>
      <c r="BE153" s="108">
        <v>14.1</v>
      </c>
      <c r="BF153" s="108">
        <v>51</v>
      </c>
      <c r="BG153" s="108">
        <v>36.200000000000003</v>
      </c>
      <c r="BH153" s="108">
        <v>227</v>
      </c>
      <c r="BI153" s="107"/>
      <c r="BJ153" s="104">
        <v>0</v>
      </c>
      <c r="BK153" s="104">
        <v>0</v>
      </c>
      <c r="BL153" s="104">
        <v>0</v>
      </c>
      <c r="BM153" s="104">
        <v>0</v>
      </c>
      <c r="BN153" s="107">
        <v>0</v>
      </c>
      <c r="BO153" s="104">
        <v>0</v>
      </c>
      <c r="BP153" s="112"/>
      <c r="BR153" s="330">
        <v>3.5690833333333329</v>
      </c>
      <c r="BS153" s="327">
        <v>3.8180000000000001</v>
      </c>
      <c r="BT153" s="327">
        <v>0.24891666666666712</v>
      </c>
      <c r="BU153" s="327">
        <v>6.974246421817007</v>
      </c>
      <c r="BV153" s="327">
        <v>116</v>
      </c>
      <c r="BW153" s="327">
        <v>145842</v>
      </c>
      <c r="BX153" s="327">
        <v>124718</v>
      </c>
      <c r="BY153" s="327">
        <v>2709.158415841584</v>
      </c>
      <c r="BZ153" s="327">
        <v>5.5920127181457423E-5</v>
      </c>
      <c r="CA153" s="327">
        <v>13.962166666666663</v>
      </c>
      <c r="CB153" s="327">
        <v>25.980500000000003</v>
      </c>
      <c r="CC153" s="327">
        <v>-12.018333333333334</v>
      </c>
      <c r="CD153" s="327">
        <v>83.607806290945504</v>
      </c>
      <c r="CE153" s="327">
        <v>155.7876988947915</v>
      </c>
      <c r="CF153" s="327">
        <v>-72.179892603846</v>
      </c>
      <c r="CG153" s="327">
        <v>313.50317701983698</v>
      </c>
      <c r="CH153" s="327">
        <v>582.95865739240799</v>
      </c>
      <c r="CI153" s="327">
        <v>-269.45548037257134</v>
      </c>
      <c r="CJ153" s="327">
        <v>0.31610864770389741</v>
      </c>
      <c r="CK153" s="320">
        <v>43598.5</v>
      </c>
      <c r="CL153" s="327">
        <v>7.21</v>
      </c>
      <c r="CM153" s="327">
        <v>7.47</v>
      </c>
      <c r="CN153" s="327">
        <v>7</v>
      </c>
      <c r="CO153" s="316">
        <f t="shared" si="12"/>
        <v>7.2266666666666666</v>
      </c>
      <c r="CP153" s="335">
        <v>0.58699999999999997</v>
      </c>
      <c r="CQ153" s="327">
        <v>0.61699999999999999</v>
      </c>
      <c r="CR153" s="327">
        <v>0.61299999999999999</v>
      </c>
      <c r="CS153" s="316">
        <f t="shared" si="13"/>
        <v>0.60566666666666669</v>
      </c>
      <c r="CT153" s="327">
        <v>0.747</v>
      </c>
      <c r="CU153" s="327">
        <v>0.73899999999999999</v>
      </c>
      <c r="CV153" s="327">
        <v>0.75700000000000001</v>
      </c>
      <c r="CW153" s="316">
        <f t="shared" si="14"/>
        <v>0.74766666666666659</v>
      </c>
      <c r="CX153" s="328">
        <v>1.3888888888888889E-3</v>
      </c>
      <c r="CY153" s="318">
        <v>2.7777777777777779E-3</v>
      </c>
      <c r="CZ153" s="318">
        <v>1.3888888888888888E-2</v>
      </c>
      <c r="DA153" s="319" t="s">
        <v>1187</v>
      </c>
      <c r="DB153" s="319" t="s">
        <v>1188</v>
      </c>
      <c r="DC153" s="319" t="s">
        <v>1189</v>
      </c>
      <c r="DD153" s="319" t="s">
        <v>1190</v>
      </c>
      <c r="DE153" s="319" t="s">
        <v>1191</v>
      </c>
      <c r="DF153" s="319" t="s">
        <v>1192</v>
      </c>
      <c r="DG153" s="326"/>
      <c r="DH153" s="327">
        <v>6.974246421817007</v>
      </c>
      <c r="DI153" s="320">
        <v>0.60566666666666669</v>
      </c>
      <c r="DJ153" s="320">
        <v>0.74766666666666659</v>
      </c>
    </row>
    <row r="154" spans="1:114" ht="15.75" customHeight="1">
      <c r="A154" s="103">
        <v>154</v>
      </c>
      <c r="B154" s="165" t="s">
        <v>1193</v>
      </c>
      <c r="C154" s="104">
        <v>2699750</v>
      </c>
      <c r="D154" s="104">
        <v>2</v>
      </c>
      <c r="E154" s="146">
        <v>14421</v>
      </c>
      <c r="F154" s="44">
        <f t="shared" si="11"/>
        <v>81</v>
      </c>
      <c r="G154" s="103">
        <v>1</v>
      </c>
      <c r="H154" s="104">
        <v>35.200000000000003</v>
      </c>
      <c r="I154" s="107">
        <v>100</v>
      </c>
      <c r="J154" s="108">
        <v>1</v>
      </c>
      <c r="K154" s="108">
        <v>1</v>
      </c>
      <c r="L154" s="108">
        <v>1</v>
      </c>
      <c r="M154" s="108">
        <v>0</v>
      </c>
      <c r="N154" s="108">
        <v>0</v>
      </c>
      <c r="O154" s="108">
        <v>0</v>
      </c>
      <c r="P154" s="108">
        <v>0</v>
      </c>
      <c r="Q154" s="108">
        <v>0</v>
      </c>
      <c r="R154" s="108">
        <v>0</v>
      </c>
      <c r="S154" s="108">
        <v>0</v>
      </c>
      <c r="T154" s="108">
        <v>0</v>
      </c>
      <c r="U154" s="108">
        <v>0</v>
      </c>
      <c r="V154" s="108">
        <v>0</v>
      </c>
      <c r="W154" s="108">
        <v>1</v>
      </c>
      <c r="X154" s="108">
        <v>1</v>
      </c>
      <c r="Y154" s="108">
        <v>0</v>
      </c>
      <c r="Z154" s="108">
        <v>1</v>
      </c>
      <c r="AA154" s="108">
        <v>0</v>
      </c>
      <c r="AB154" s="108">
        <v>0</v>
      </c>
      <c r="AC154" s="81"/>
      <c r="AD154" s="82"/>
      <c r="AE154" s="83" t="e">
        <f t="shared" si="7"/>
        <v>#DIV/0!</v>
      </c>
      <c r="AF154" s="147">
        <v>44144</v>
      </c>
      <c r="AG154" s="104">
        <v>0</v>
      </c>
      <c r="AH154" s="104">
        <v>0</v>
      </c>
      <c r="AI154" s="104">
        <v>0</v>
      </c>
      <c r="AJ154" s="108">
        <v>0</v>
      </c>
      <c r="AK154" s="108">
        <v>0</v>
      </c>
      <c r="AL154" s="110">
        <v>44161</v>
      </c>
      <c r="AM154" s="104">
        <f t="shared" si="2"/>
        <v>17</v>
      </c>
      <c r="AN154" s="126">
        <v>0</v>
      </c>
      <c r="AO154" s="108" t="s">
        <v>459</v>
      </c>
      <c r="AP154" s="116" t="s">
        <v>1194</v>
      </c>
      <c r="AQ154" s="94">
        <v>0</v>
      </c>
      <c r="AR154" s="104">
        <v>1</v>
      </c>
      <c r="AS154" s="103">
        <v>1</v>
      </c>
      <c r="AT154" s="103">
        <v>0</v>
      </c>
      <c r="AU154" s="103">
        <v>1</v>
      </c>
      <c r="AV154" s="103">
        <v>1</v>
      </c>
      <c r="AW154" s="103">
        <v>0</v>
      </c>
      <c r="AX154" s="104"/>
      <c r="AY154" s="110">
        <v>44144</v>
      </c>
      <c r="AZ154" s="113">
        <v>1.03</v>
      </c>
      <c r="BA154" s="113"/>
      <c r="BB154" s="113">
        <v>53.7</v>
      </c>
      <c r="BC154" s="148">
        <v>2.5999999999999999E-2</v>
      </c>
      <c r="BD154" s="108">
        <v>11.08</v>
      </c>
      <c r="BE154" s="108">
        <v>8.2100000000000009</v>
      </c>
      <c r="BF154" s="108">
        <v>47.2</v>
      </c>
      <c r="BG154" s="108">
        <v>34</v>
      </c>
      <c r="BH154" s="108">
        <v>236</v>
      </c>
      <c r="BI154" s="107"/>
      <c r="BJ154" s="104">
        <v>0</v>
      </c>
      <c r="BK154" s="104">
        <v>0</v>
      </c>
      <c r="BL154" s="104">
        <v>0</v>
      </c>
      <c r="BM154" s="104">
        <v>0</v>
      </c>
      <c r="BN154" s="107">
        <v>0</v>
      </c>
      <c r="BO154" s="104">
        <v>0</v>
      </c>
      <c r="BP154" s="112"/>
      <c r="BR154" s="330">
        <v>4.5670357142857148</v>
      </c>
      <c r="BS154" s="327">
        <v>4.9219999999999997</v>
      </c>
      <c r="BT154" s="327">
        <v>0.35496428571428496</v>
      </c>
      <c r="BU154" s="327">
        <v>7.772312456501151</v>
      </c>
      <c r="BV154" s="327">
        <v>63</v>
      </c>
      <c r="BW154" s="327">
        <v>17315</v>
      </c>
      <c r="BX154" s="327">
        <v>4127</v>
      </c>
      <c r="BY154" s="327">
        <v>22.679073793551197</v>
      </c>
      <c r="BZ154" s="327">
        <v>1.883283851829695E-3</v>
      </c>
      <c r="CA154" s="327">
        <v>-7.9325000000000045</v>
      </c>
      <c r="CB154" s="327">
        <v>14.430999999999999</v>
      </c>
      <c r="CC154" s="327">
        <v>-22.363499999999998</v>
      </c>
      <c r="CD154" s="327">
        <v>-77.764382078689906</v>
      </c>
      <c r="CE154" s="327">
        <v>141.58252045811653</v>
      </c>
      <c r="CF154" s="327">
        <v>-219.34690253680648</v>
      </c>
      <c r="CG154" s="327">
        <v>-139.20495096102363</v>
      </c>
      <c r="CH154" s="327">
        <v>253.14986894103654</v>
      </c>
      <c r="CI154" s="327">
        <v>-392.35481990206011</v>
      </c>
      <c r="CJ154" s="327">
        <v>0.60782644446046785</v>
      </c>
      <c r="CK154" s="320">
        <v>1396.5</v>
      </c>
      <c r="CL154" s="327">
        <v>8.8800000000000008</v>
      </c>
      <c r="CM154" s="327">
        <v>8.89</v>
      </c>
      <c r="CN154" s="327">
        <v>8.9499999999999993</v>
      </c>
      <c r="CO154" s="316">
        <f t="shared" si="12"/>
        <v>8.9066666666666681</v>
      </c>
      <c r="CP154" s="335">
        <v>0.90500000000000003</v>
      </c>
      <c r="CQ154" s="327">
        <v>1.224</v>
      </c>
      <c r="CR154" s="327">
        <v>1.298</v>
      </c>
      <c r="CS154" s="316">
        <f t="shared" si="13"/>
        <v>1.1423333333333334</v>
      </c>
      <c r="CT154" s="327">
        <v>1.0209999999999999</v>
      </c>
      <c r="CU154" s="327">
        <v>1.415</v>
      </c>
      <c r="CV154" s="327">
        <v>1.64</v>
      </c>
      <c r="CW154" s="316">
        <f t="shared" si="14"/>
        <v>1.3586666666666665</v>
      </c>
      <c r="CX154" s="328">
        <v>6.9444444444444447E-4</v>
      </c>
      <c r="CY154" s="318">
        <v>2.0833333333333333E-3</v>
      </c>
      <c r="CZ154" s="318">
        <v>4.8611111111111112E-3</v>
      </c>
      <c r="DA154" s="319" t="s">
        <v>1195</v>
      </c>
      <c r="DB154" s="319" t="s">
        <v>1196</v>
      </c>
      <c r="DC154" s="319" t="s">
        <v>1197</v>
      </c>
      <c r="DD154" s="319" t="s">
        <v>1198</v>
      </c>
      <c r="DE154" s="319" t="s">
        <v>1199</v>
      </c>
      <c r="DF154" s="319" t="s">
        <v>1200</v>
      </c>
      <c r="DG154" s="326"/>
      <c r="DH154" s="327">
        <v>7.772312456501151</v>
      </c>
      <c r="DI154" s="320">
        <v>1.1423333333333334</v>
      </c>
      <c r="DJ154" s="320">
        <v>1.3586666666666665</v>
      </c>
    </row>
    <row r="155" spans="1:114" ht="15.75" customHeight="1">
      <c r="A155" s="103">
        <v>155</v>
      </c>
      <c r="B155" s="165" t="s">
        <v>1201</v>
      </c>
      <c r="C155" s="104">
        <v>2699067</v>
      </c>
      <c r="D155" s="104">
        <v>2</v>
      </c>
      <c r="E155" s="146">
        <v>32028</v>
      </c>
      <c r="F155" s="44">
        <f t="shared" si="11"/>
        <v>33</v>
      </c>
      <c r="G155" s="103">
        <v>1</v>
      </c>
      <c r="H155" s="104">
        <v>36</v>
      </c>
      <c r="I155" s="107">
        <v>99</v>
      </c>
      <c r="J155" s="108">
        <v>0</v>
      </c>
      <c r="K155" s="108">
        <v>0</v>
      </c>
      <c r="L155" s="108">
        <v>0</v>
      </c>
      <c r="M155" s="108">
        <v>0</v>
      </c>
      <c r="N155" s="108"/>
      <c r="O155" s="108"/>
      <c r="P155" s="108"/>
      <c r="Q155" s="108"/>
      <c r="R155" s="108"/>
      <c r="S155" s="108"/>
      <c r="T155" s="108"/>
      <c r="U155" s="108"/>
      <c r="V155" s="108">
        <v>0</v>
      </c>
      <c r="W155" s="108">
        <v>0</v>
      </c>
      <c r="X155" s="108">
        <v>0</v>
      </c>
      <c r="Y155" s="108">
        <v>0</v>
      </c>
      <c r="Z155" s="108">
        <v>0</v>
      </c>
      <c r="AA155" s="108">
        <v>0</v>
      </c>
      <c r="AB155" s="108">
        <v>0</v>
      </c>
      <c r="AC155" s="81"/>
      <c r="AD155" s="82"/>
      <c r="AE155" s="83" t="e">
        <f t="shared" si="7"/>
        <v>#DIV/0!</v>
      </c>
      <c r="AF155" s="147">
        <v>44144</v>
      </c>
      <c r="AG155" s="104">
        <v>0</v>
      </c>
      <c r="AH155" s="104">
        <v>0</v>
      </c>
      <c r="AI155" s="104">
        <v>0</v>
      </c>
      <c r="AJ155" s="108">
        <v>0</v>
      </c>
      <c r="AK155" s="108">
        <v>0</v>
      </c>
      <c r="AL155" s="110">
        <v>44146</v>
      </c>
      <c r="AM155" s="104">
        <f t="shared" si="2"/>
        <v>2</v>
      </c>
      <c r="AN155" s="126">
        <v>0</v>
      </c>
      <c r="AO155" s="108" t="s">
        <v>313</v>
      </c>
      <c r="AP155" s="116" t="s">
        <v>1202</v>
      </c>
      <c r="AQ155" s="94">
        <v>0</v>
      </c>
      <c r="AR155" s="104">
        <v>1</v>
      </c>
      <c r="AS155" s="103">
        <v>0</v>
      </c>
      <c r="AT155" s="103">
        <v>0</v>
      </c>
      <c r="AU155" s="103">
        <v>0</v>
      </c>
      <c r="AV155" s="103">
        <v>1</v>
      </c>
      <c r="AW155" s="103">
        <v>0</v>
      </c>
      <c r="AX155" s="104"/>
      <c r="AY155" s="110">
        <v>44144</v>
      </c>
      <c r="AZ155" s="113">
        <v>0.55000000000000004</v>
      </c>
      <c r="BA155" s="113">
        <v>858</v>
      </c>
      <c r="BB155" s="113">
        <v>30.3</v>
      </c>
      <c r="BC155" s="148"/>
      <c r="BD155" s="108">
        <v>12</v>
      </c>
      <c r="BE155" s="108">
        <v>4.6399999999999997</v>
      </c>
      <c r="BF155" s="108">
        <v>46.4</v>
      </c>
      <c r="BG155" s="108">
        <v>43.3</v>
      </c>
      <c r="BH155" s="108">
        <v>253</v>
      </c>
      <c r="BI155" s="107"/>
      <c r="BJ155" s="104">
        <v>0</v>
      </c>
      <c r="BK155" s="104">
        <v>0</v>
      </c>
      <c r="BL155" s="104">
        <v>0</v>
      </c>
      <c r="BM155" s="104">
        <v>0</v>
      </c>
      <c r="BN155" s="107">
        <v>0</v>
      </c>
      <c r="BO155" s="104">
        <v>0</v>
      </c>
      <c r="BP155" s="112"/>
      <c r="BR155" s="330"/>
      <c r="BS155" s="327"/>
      <c r="BT155" s="327"/>
      <c r="BU155" s="327"/>
      <c r="BV155" s="327"/>
      <c r="BW155" s="327"/>
      <c r="BX155" s="327"/>
      <c r="BY155" s="327"/>
      <c r="BZ155" s="327"/>
      <c r="CA155" s="327"/>
      <c r="CB155" s="327"/>
      <c r="CC155" s="327"/>
      <c r="CD155" s="327"/>
      <c r="CE155" s="327"/>
      <c r="CF155" s="327"/>
      <c r="CG155" s="327"/>
      <c r="CH155" s="327"/>
      <c r="CI155" s="327"/>
      <c r="CJ155" s="327"/>
      <c r="CK155" s="320"/>
      <c r="CL155" s="327">
        <v>6.15</v>
      </c>
      <c r="CM155" s="327">
        <v>6.24</v>
      </c>
      <c r="CN155" s="327">
        <v>6.38</v>
      </c>
      <c r="CO155" s="316">
        <f t="shared" si="12"/>
        <v>6.2566666666666668</v>
      </c>
      <c r="CP155" s="335">
        <v>0.65100000000000002</v>
      </c>
      <c r="CQ155" s="327">
        <v>0.67200000000000004</v>
      </c>
      <c r="CR155" s="327">
        <v>0.67700000000000005</v>
      </c>
      <c r="CS155" s="316">
        <f t="shared" si="13"/>
        <v>0.66666666666666663</v>
      </c>
      <c r="CT155" s="327">
        <v>0.90600000000000003</v>
      </c>
      <c r="CU155" s="327">
        <v>0.90500000000000003</v>
      </c>
      <c r="CV155" s="327">
        <v>0.84799999999999998</v>
      </c>
      <c r="CW155" s="316">
        <f t="shared" si="14"/>
        <v>0.88633333333333331</v>
      </c>
      <c r="CX155" s="328">
        <v>3.472222222222222E-3</v>
      </c>
      <c r="CY155" s="318">
        <v>8.3333333333333332E-3</v>
      </c>
      <c r="CZ155" s="318">
        <v>9.7222222222222224E-3</v>
      </c>
      <c r="DA155" s="319" t="s">
        <v>1203</v>
      </c>
      <c r="DB155" s="319" t="s">
        <v>1204</v>
      </c>
      <c r="DC155" s="319" t="s">
        <v>1205</v>
      </c>
      <c r="DD155" s="319" t="s">
        <v>1206</v>
      </c>
      <c r="DE155" s="319" t="s">
        <v>1207</v>
      </c>
      <c r="DF155" s="319" t="s">
        <v>1208</v>
      </c>
      <c r="DG155" s="326"/>
      <c r="DH155" s="327"/>
      <c r="DI155" s="320">
        <v>0.66666666666666663</v>
      </c>
      <c r="DJ155" s="320">
        <v>0.88633333333333331</v>
      </c>
    </row>
    <row r="156" spans="1:114" ht="15.75" customHeight="1">
      <c r="A156" s="103">
        <v>156</v>
      </c>
      <c r="B156" s="165" t="s">
        <v>1209</v>
      </c>
      <c r="C156" s="104">
        <v>2703869</v>
      </c>
      <c r="D156" s="104">
        <v>2</v>
      </c>
      <c r="E156" s="146">
        <v>36282</v>
      </c>
      <c r="F156" s="44">
        <f t="shared" si="11"/>
        <v>21</v>
      </c>
      <c r="G156" s="103">
        <v>1</v>
      </c>
      <c r="H156" s="104">
        <v>36.6</v>
      </c>
      <c r="I156" s="107">
        <v>91</v>
      </c>
      <c r="J156" s="108">
        <v>0</v>
      </c>
      <c r="K156" s="108">
        <v>0</v>
      </c>
      <c r="L156" s="108">
        <v>0</v>
      </c>
      <c r="M156" s="108">
        <v>0</v>
      </c>
      <c r="N156" s="108"/>
      <c r="O156" s="108"/>
      <c r="P156" s="108"/>
      <c r="Q156" s="108"/>
      <c r="R156" s="108"/>
      <c r="S156" s="108"/>
      <c r="T156" s="108"/>
      <c r="U156" s="108"/>
      <c r="V156" s="108">
        <v>0</v>
      </c>
      <c r="W156" s="108">
        <v>0</v>
      </c>
      <c r="X156" s="108">
        <v>0</v>
      </c>
      <c r="Y156" s="108">
        <v>0</v>
      </c>
      <c r="Z156" s="108">
        <v>0</v>
      </c>
      <c r="AA156" s="108">
        <v>0</v>
      </c>
      <c r="AB156" s="108">
        <v>0</v>
      </c>
      <c r="AC156" s="81">
        <v>67.2</v>
      </c>
      <c r="AD156" s="82">
        <v>1.53</v>
      </c>
      <c r="AE156" s="83">
        <f t="shared" si="7"/>
        <v>28.706907599641166</v>
      </c>
      <c r="AF156" s="147">
        <v>44147</v>
      </c>
      <c r="AG156" s="104">
        <v>1</v>
      </c>
      <c r="AH156" s="104">
        <v>0</v>
      </c>
      <c r="AI156" s="104">
        <v>7</v>
      </c>
      <c r="AJ156" s="108">
        <v>0</v>
      </c>
      <c r="AK156" s="108">
        <v>1</v>
      </c>
      <c r="AL156" s="110">
        <v>44167</v>
      </c>
      <c r="AM156" s="104">
        <f t="shared" si="2"/>
        <v>20</v>
      </c>
      <c r="AN156" s="126">
        <v>0</v>
      </c>
      <c r="AO156" s="108" t="s">
        <v>313</v>
      </c>
      <c r="AP156" s="116" t="s">
        <v>1202</v>
      </c>
      <c r="AQ156" s="94">
        <v>0</v>
      </c>
      <c r="AR156" s="104">
        <v>1</v>
      </c>
      <c r="AS156" s="103">
        <v>0</v>
      </c>
      <c r="AT156" s="103">
        <v>0</v>
      </c>
      <c r="AU156" s="103">
        <v>0</v>
      </c>
      <c r="AV156" s="103">
        <v>0</v>
      </c>
      <c r="AW156" s="103">
        <v>0</v>
      </c>
      <c r="AX156" s="104"/>
      <c r="AY156" s="110">
        <v>44151</v>
      </c>
      <c r="AZ156" s="113">
        <v>0.6</v>
      </c>
      <c r="BA156" s="113">
        <v>1349</v>
      </c>
      <c r="BB156" s="113">
        <v>75.400000000000006</v>
      </c>
      <c r="BC156" s="148"/>
      <c r="BD156" s="108">
        <v>5.0999999999999996</v>
      </c>
      <c r="BE156" s="108">
        <v>2.08</v>
      </c>
      <c r="BF156" s="108">
        <v>51.9</v>
      </c>
      <c r="BG156" s="108">
        <v>29.8</v>
      </c>
      <c r="BH156" s="108">
        <v>693</v>
      </c>
      <c r="BI156" s="107"/>
      <c r="BJ156" s="104">
        <v>0</v>
      </c>
      <c r="BK156" s="104">
        <v>0</v>
      </c>
      <c r="BL156" s="104">
        <v>0</v>
      </c>
      <c r="BM156" s="104">
        <v>0</v>
      </c>
      <c r="BN156" s="107">
        <v>0</v>
      </c>
      <c r="BO156" s="104">
        <v>0</v>
      </c>
      <c r="BP156" s="112"/>
      <c r="BR156" s="330">
        <v>3.1486000000000005</v>
      </c>
      <c r="BS156" s="327">
        <v>3.3559999999999999</v>
      </c>
      <c r="BT156" s="327">
        <v>0.20739999999999936</v>
      </c>
      <c r="BU156" s="327">
        <v>6.5870545639331546</v>
      </c>
      <c r="BV156" s="327">
        <v>95</v>
      </c>
      <c r="BW156" s="327">
        <v>208834</v>
      </c>
      <c r="BX156" s="327">
        <v>141893</v>
      </c>
      <c r="BY156" s="327">
        <v>2405.2373158756136</v>
      </c>
      <c r="BZ156" s="327">
        <v>4.642268867338878E-5</v>
      </c>
      <c r="CA156" s="327">
        <v>32.941333333333333</v>
      </c>
      <c r="CB156" s="327">
        <v>34.372499999999995</v>
      </c>
      <c r="CC156" s="327">
        <v>-1.4311666666666667</v>
      </c>
      <c r="CD156" s="327">
        <v>153.32151756786553</v>
      </c>
      <c r="CE156" s="327">
        <v>160.1163935449195</v>
      </c>
      <c r="CF156" s="327">
        <v>-6.7948759770540006</v>
      </c>
      <c r="CG156" s="327">
        <v>838.57807613337422</v>
      </c>
      <c r="CH156" s="327">
        <v>874.64762958758354</v>
      </c>
      <c r="CI156" s="327">
        <v>-36.069553454208894</v>
      </c>
      <c r="CJ156" s="327">
        <v>3.9605658184395626E-2</v>
      </c>
      <c r="CK156" s="320">
        <v>30620.7</v>
      </c>
      <c r="CL156" s="327">
        <v>5.76</v>
      </c>
      <c r="CM156" s="327">
        <v>6.13</v>
      </c>
      <c r="CN156" s="327">
        <v>5.94</v>
      </c>
      <c r="CO156" s="316">
        <f t="shared" si="12"/>
        <v>5.9433333333333342</v>
      </c>
      <c r="CP156" s="335">
        <v>0.46</v>
      </c>
      <c r="CQ156" s="327">
        <v>0.45100000000000001</v>
      </c>
      <c r="CR156" s="327">
        <v>0.47799999999999998</v>
      </c>
      <c r="CS156" s="316">
        <f t="shared" si="13"/>
        <v>0.46300000000000002</v>
      </c>
      <c r="CT156" s="327">
        <v>0.67800000000000005</v>
      </c>
      <c r="CU156" s="327">
        <v>0.68799999999999994</v>
      </c>
      <c r="CV156" s="327">
        <v>0.61899999999999999</v>
      </c>
      <c r="CW156" s="316">
        <f t="shared" si="14"/>
        <v>0.66166666666666674</v>
      </c>
      <c r="CX156" s="328">
        <v>2.0833333333333333E-3</v>
      </c>
      <c r="CY156" s="318">
        <v>2.7777777777777779E-3</v>
      </c>
      <c r="CZ156" s="318">
        <v>7.6388888888888886E-3</v>
      </c>
      <c r="DA156" s="319" t="s">
        <v>1210</v>
      </c>
      <c r="DB156" s="319" t="s">
        <v>1211</v>
      </c>
      <c r="DC156" s="319" t="s">
        <v>1212</v>
      </c>
      <c r="DD156" s="319" t="s">
        <v>1213</v>
      </c>
      <c r="DE156" s="319" t="s">
        <v>1214</v>
      </c>
      <c r="DF156" s="319" t="s">
        <v>1215</v>
      </c>
      <c r="DG156" s="326"/>
      <c r="DH156" s="327">
        <v>6.5870545639331546</v>
      </c>
      <c r="DI156" s="320">
        <v>0.46300000000000002</v>
      </c>
      <c r="DJ156" s="320">
        <v>0.66166666666666674</v>
      </c>
    </row>
    <row r="157" spans="1:114" ht="15.75" customHeight="1">
      <c r="A157" s="103">
        <v>157</v>
      </c>
      <c r="B157" s="165" t="s">
        <v>1216</v>
      </c>
      <c r="C157" s="104">
        <v>2706915</v>
      </c>
      <c r="D157" s="104">
        <v>1</v>
      </c>
      <c r="E157" s="146">
        <v>15810</v>
      </c>
      <c r="F157" s="44">
        <f t="shared" si="11"/>
        <v>77</v>
      </c>
      <c r="G157" s="103">
        <v>1</v>
      </c>
      <c r="H157" s="104">
        <v>36</v>
      </c>
      <c r="I157" s="107">
        <v>86</v>
      </c>
      <c r="J157" s="108">
        <v>0</v>
      </c>
      <c r="K157" s="108">
        <v>1</v>
      </c>
      <c r="L157" s="108">
        <v>0</v>
      </c>
      <c r="M157" s="108">
        <v>0</v>
      </c>
      <c r="N157" s="108">
        <v>0</v>
      </c>
      <c r="O157" s="108">
        <v>0</v>
      </c>
      <c r="P157" s="108">
        <v>0</v>
      </c>
      <c r="Q157" s="108">
        <v>0</v>
      </c>
      <c r="R157" s="108">
        <v>0</v>
      </c>
      <c r="S157" s="108">
        <v>0</v>
      </c>
      <c r="T157" s="108">
        <v>0</v>
      </c>
      <c r="U157" s="108">
        <v>0</v>
      </c>
      <c r="V157" s="108">
        <v>0</v>
      </c>
      <c r="W157" s="108">
        <v>0</v>
      </c>
      <c r="X157" s="108">
        <v>1</v>
      </c>
      <c r="Y157" s="108">
        <v>0</v>
      </c>
      <c r="Z157" s="108">
        <v>1</v>
      </c>
      <c r="AA157" s="108">
        <v>0</v>
      </c>
      <c r="AB157" s="108">
        <v>0</v>
      </c>
      <c r="AC157" s="81"/>
      <c r="AD157" s="82"/>
      <c r="AE157" s="83" t="e">
        <f t="shared" si="7"/>
        <v>#DIV/0!</v>
      </c>
      <c r="AF157" s="147">
        <v>44148</v>
      </c>
      <c r="AG157" s="104">
        <v>0</v>
      </c>
      <c r="AH157" s="104">
        <v>0</v>
      </c>
      <c r="AI157" s="104">
        <v>0</v>
      </c>
      <c r="AJ157" s="108">
        <v>0</v>
      </c>
      <c r="AK157" s="108">
        <v>0</v>
      </c>
      <c r="AL157" s="110">
        <v>44149</v>
      </c>
      <c r="AM157" s="104">
        <f t="shared" si="2"/>
        <v>1</v>
      </c>
      <c r="AN157" s="126">
        <v>0</v>
      </c>
      <c r="AO157" s="108" t="s">
        <v>1217</v>
      </c>
      <c r="AP157" s="116" t="s">
        <v>1218</v>
      </c>
      <c r="AQ157" s="63">
        <v>0</v>
      </c>
      <c r="AR157" s="104">
        <v>1</v>
      </c>
      <c r="AS157" s="103">
        <v>1</v>
      </c>
      <c r="AT157" s="103">
        <v>0</v>
      </c>
      <c r="AU157" s="103">
        <v>0</v>
      </c>
      <c r="AV157" s="103">
        <v>0</v>
      </c>
      <c r="AW157" s="103">
        <v>0</v>
      </c>
      <c r="AX157" s="104"/>
      <c r="AY157" s="110">
        <v>44148</v>
      </c>
      <c r="AZ157" s="113"/>
      <c r="BA157" s="113"/>
      <c r="BB157" s="113">
        <v>218.5</v>
      </c>
      <c r="BC157" s="148"/>
      <c r="BD157" s="108">
        <v>11.5</v>
      </c>
      <c r="BE157" s="108">
        <v>14.2</v>
      </c>
      <c r="BF157" s="108">
        <v>89.6</v>
      </c>
      <c r="BG157" s="108">
        <v>5.8</v>
      </c>
      <c r="BH157" s="108">
        <v>276</v>
      </c>
      <c r="BI157" s="107"/>
      <c r="BJ157" s="104">
        <v>0</v>
      </c>
      <c r="BK157" s="104">
        <v>0</v>
      </c>
      <c r="BL157" s="104">
        <v>0</v>
      </c>
      <c r="BM157" s="104">
        <v>0</v>
      </c>
      <c r="BN157" s="107">
        <v>0</v>
      </c>
      <c r="BO157" s="104">
        <v>0</v>
      </c>
      <c r="BP157" s="112"/>
      <c r="BR157" s="330">
        <v>4.8131379310344826</v>
      </c>
      <c r="BS157" s="327">
        <v>4.8789999999999996</v>
      </c>
      <c r="BT157" s="327">
        <v>6.586206896551694E-2</v>
      </c>
      <c r="BU157" s="327">
        <v>1.3683810833852683</v>
      </c>
      <c r="BV157" s="327">
        <v>72</v>
      </c>
      <c r="BW157" s="327">
        <v>12259</v>
      </c>
      <c r="BX157" s="327">
        <v>6292</v>
      </c>
      <c r="BY157" s="327">
        <v>281.22984304450659</v>
      </c>
      <c r="BZ157" s="327">
        <v>2.1747951102753788E-4</v>
      </c>
      <c r="CA157" s="327">
        <v>-4.4786666666666664</v>
      </c>
      <c r="CB157" s="327">
        <v>10.129500000000002</v>
      </c>
      <c r="CC157" s="327">
        <v>-14.608166666666666</v>
      </c>
      <c r="CD157" s="327">
        <v>-48.689550885251762</v>
      </c>
      <c r="CE157" s="327">
        <v>110.61604751913033</v>
      </c>
      <c r="CF157" s="327">
        <v>-159.30559840438215</v>
      </c>
      <c r="CG157" s="327">
        <v>-74.594475684438223</v>
      </c>
      <c r="CH157" s="327">
        <v>168.3359476990463</v>
      </c>
      <c r="CI157" s="327">
        <v>-242.93042338348451</v>
      </c>
      <c r="CJ157" s="327">
        <v>0.59068876150521554</v>
      </c>
      <c r="CK157" s="320">
        <v>3909.2</v>
      </c>
      <c r="CL157" s="327">
        <v>7.6</v>
      </c>
      <c r="CM157" s="327">
        <v>7.52</v>
      </c>
      <c r="CN157" s="327">
        <v>6.9</v>
      </c>
      <c r="CO157" s="316">
        <f t="shared" si="12"/>
        <v>7.34</v>
      </c>
      <c r="CP157" s="335">
        <v>0.65300000000000002</v>
      </c>
      <c r="CQ157" s="327">
        <v>0.626</v>
      </c>
      <c r="CR157" s="327">
        <v>0.76</v>
      </c>
      <c r="CS157" s="316">
        <f t="shared" si="13"/>
        <v>0.67966666666666653</v>
      </c>
      <c r="CT157" s="327">
        <v>0.72799999999999998</v>
      </c>
      <c r="CU157" s="327">
        <v>0.78300000000000003</v>
      </c>
      <c r="CV157" s="327">
        <v>0.78500000000000003</v>
      </c>
      <c r="CW157" s="316">
        <f t="shared" si="14"/>
        <v>0.76533333333333342</v>
      </c>
      <c r="CX157" s="328">
        <v>6.9444444444444447E-4</v>
      </c>
      <c r="CY157" s="318">
        <v>2.0833333333333333E-3</v>
      </c>
      <c r="CZ157" s="318">
        <v>6.2499999999999995E-3</v>
      </c>
      <c r="DA157" s="319" t="s">
        <v>1219</v>
      </c>
      <c r="DB157" s="319" t="s">
        <v>1220</v>
      </c>
      <c r="DC157" s="319" t="s">
        <v>1221</v>
      </c>
      <c r="DD157" s="319" t="s">
        <v>1222</v>
      </c>
      <c r="DE157" s="319" t="s">
        <v>1223</v>
      </c>
      <c r="DF157" s="319" t="s">
        <v>1224</v>
      </c>
      <c r="DG157" s="326"/>
      <c r="DH157" s="327">
        <v>1.3683810833852683</v>
      </c>
      <c r="DI157" s="320">
        <v>0.67966666666666653</v>
      </c>
      <c r="DJ157" s="320">
        <v>0.76533333333333342</v>
      </c>
    </row>
    <row r="158" spans="1:114" ht="15.75" customHeight="1">
      <c r="A158" s="103">
        <v>158</v>
      </c>
      <c r="B158" s="165" t="s">
        <v>1225</v>
      </c>
      <c r="C158" s="104">
        <v>2709342</v>
      </c>
      <c r="D158" s="104">
        <v>1</v>
      </c>
      <c r="E158" s="146">
        <v>25154</v>
      </c>
      <c r="F158" s="44">
        <f t="shared" si="11"/>
        <v>52</v>
      </c>
      <c r="G158" s="103">
        <v>1</v>
      </c>
      <c r="H158" s="104">
        <v>35.5</v>
      </c>
      <c r="I158" s="107">
        <v>98</v>
      </c>
      <c r="J158" s="108">
        <v>0</v>
      </c>
      <c r="K158" s="108">
        <v>1</v>
      </c>
      <c r="L158" s="108">
        <v>0</v>
      </c>
      <c r="M158" s="108">
        <v>0</v>
      </c>
      <c r="N158" s="108"/>
      <c r="O158" s="108"/>
      <c r="P158" s="108"/>
      <c r="Q158" s="108"/>
      <c r="R158" s="108"/>
      <c r="S158" s="108"/>
      <c r="T158" s="108"/>
      <c r="U158" s="108"/>
      <c r="V158" s="108">
        <v>0</v>
      </c>
      <c r="W158" s="108">
        <v>0</v>
      </c>
      <c r="X158" s="108">
        <v>1</v>
      </c>
      <c r="Y158" s="108">
        <v>0</v>
      </c>
      <c r="Z158" s="108">
        <v>0</v>
      </c>
      <c r="AA158" s="108">
        <v>1</v>
      </c>
      <c r="AB158" s="108">
        <v>1</v>
      </c>
      <c r="AC158" s="81"/>
      <c r="AD158" s="82"/>
      <c r="AE158" s="83" t="e">
        <f t="shared" si="7"/>
        <v>#DIV/0!</v>
      </c>
      <c r="AF158" s="147">
        <v>44151</v>
      </c>
      <c r="AG158" s="104">
        <v>0</v>
      </c>
      <c r="AH158" s="104">
        <v>0</v>
      </c>
      <c r="AI158" s="104">
        <v>0</v>
      </c>
      <c r="AJ158" s="108">
        <v>0</v>
      </c>
      <c r="AK158" s="108">
        <v>0</v>
      </c>
      <c r="AL158" s="110">
        <v>44153</v>
      </c>
      <c r="AM158" s="104">
        <f t="shared" si="2"/>
        <v>2</v>
      </c>
      <c r="AN158" s="126">
        <v>0</v>
      </c>
      <c r="AO158" s="108" t="s">
        <v>313</v>
      </c>
      <c r="AP158" s="116" t="s">
        <v>1172</v>
      </c>
      <c r="AQ158" s="94">
        <v>0</v>
      </c>
      <c r="AR158" s="104">
        <v>1</v>
      </c>
      <c r="AS158" s="103"/>
      <c r="AT158" s="103">
        <v>1</v>
      </c>
      <c r="AU158" s="103">
        <v>1</v>
      </c>
      <c r="AV158" s="103">
        <v>1</v>
      </c>
      <c r="AW158" s="103">
        <v>0</v>
      </c>
      <c r="AX158" s="104"/>
      <c r="AY158" s="110">
        <v>44151</v>
      </c>
      <c r="AZ158" s="113">
        <v>0.83</v>
      </c>
      <c r="BA158" s="113">
        <v>1397</v>
      </c>
      <c r="BB158" s="113"/>
      <c r="BC158" s="148">
        <v>2.8000000000000001E-2</v>
      </c>
      <c r="BD158" s="108">
        <v>13.8</v>
      </c>
      <c r="BE158" s="108">
        <v>10.07</v>
      </c>
      <c r="BF158" s="108">
        <v>68.400000000000006</v>
      </c>
      <c r="BG158" s="108">
        <v>22.3</v>
      </c>
      <c r="BH158" s="108">
        <v>222</v>
      </c>
      <c r="BI158" s="107"/>
      <c r="BJ158" s="104">
        <v>0</v>
      </c>
      <c r="BK158" s="104">
        <v>0</v>
      </c>
      <c r="BL158" s="104">
        <v>0</v>
      </c>
      <c r="BM158" s="104">
        <v>0</v>
      </c>
      <c r="BN158" s="107">
        <v>0</v>
      </c>
      <c r="BO158" s="104">
        <v>0</v>
      </c>
      <c r="BP158" s="112"/>
      <c r="BR158" s="330">
        <v>5.1782692307692315</v>
      </c>
      <c r="BS158" s="327">
        <v>5.6280000000000001</v>
      </c>
      <c r="BT158" s="327">
        <v>0.4497307692307686</v>
      </c>
      <c r="BU158" s="327">
        <v>8.6849630482415279</v>
      </c>
      <c r="BV158" s="327">
        <v>122</v>
      </c>
      <c r="BW158" s="327">
        <v>7342</v>
      </c>
      <c r="BX158" s="327">
        <v>5242</v>
      </c>
      <c r="BY158" s="327">
        <v>201.72867343104099</v>
      </c>
      <c r="BZ158" s="327">
        <v>1.6568033285466479E-3</v>
      </c>
      <c r="CA158" s="327">
        <v>-2.913166666666668</v>
      </c>
      <c r="CB158" s="327">
        <v>10.709499999999998</v>
      </c>
      <c r="CC158" s="327">
        <v>-13.622666666666666</v>
      </c>
      <c r="CD158" s="327">
        <v>-37.232285833753771</v>
      </c>
      <c r="CE158" s="327">
        <v>135.78477067616691</v>
      </c>
      <c r="CF158" s="327">
        <v>-173.01705650992071</v>
      </c>
      <c r="CG158" s="327">
        <v>-44.776476400314252</v>
      </c>
      <c r="CH158" s="327">
        <v>165.49933593975089</v>
      </c>
      <c r="CI158" s="327">
        <v>-210.2758123400651</v>
      </c>
      <c r="CJ158" s="327">
        <v>0.55957881542364796</v>
      </c>
      <c r="CK158" s="320">
        <v>2093.4</v>
      </c>
      <c r="CL158" s="327">
        <v>8.43</v>
      </c>
      <c r="CM158" s="327">
        <v>8.26</v>
      </c>
      <c r="CN158" s="327">
        <v>8.2799999999999994</v>
      </c>
      <c r="CO158" s="316">
        <f t="shared" si="12"/>
        <v>8.3233333333333324</v>
      </c>
      <c r="CP158" s="335">
        <v>0.76600000000000001</v>
      </c>
      <c r="CQ158" s="327">
        <v>0.81399999999999995</v>
      </c>
      <c r="CR158" s="327">
        <v>0.84399999999999997</v>
      </c>
      <c r="CS158" s="316">
        <f t="shared" si="13"/>
        <v>0.80799999999999994</v>
      </c>
      <c r="CT158" s="327">
        <v>0.94899999999999995</v>
      </c>
      <c r="CU158" s="327">
        <v>1.054</v>
      </c>
      <c r="CV158" s="327">
        <v>1.0649999999999999</v>
      </c>
      <c r="CW158" s="316">
        <f t="shared" si="14"/>
        <v>1.0226666666666666</v>
      </c>
      <c r="CX158" s="328">
        <v>4.1666666666666666E-3</v>
      </c>
      <c r="CY158" s="318">
        <v>2.0833333333333333E-3</v>
      </c>
      <c r="CZ158" s="318">
        <v>7.6388888888888886E-3</v>
      </c>
      <c r="DA158" s="319" t="s">
        <v>1226</v>
      </c>
      <c r="DB158" s="319" t="s">
        <v>1227</v>
      </c>
      <c r="DC158" s="319" t="s">
        <v>1228</v>
      </c>
      <c r="DD158" s="319" t="s">
        <v>1229</v>
      </c>
      <c r="DE158" s="319" t="s">
        <v>1230</v>
      </c>
      <c r="DF158" s="319" t="s">
        <v>1231</v>
      </c>
      <c r="DG158" s="326"/>
      <c r="DH158" s="327">
        <v>8.6849630482415279</v>
      </c>
      <c r="DI158" s="320">
        <v>0.80799999999999994</v>
      </c>
      <c r="DJ158" s="320">
        <v>1.0226666666666666</v>
      </c>
    </row>
    <row r="159" spans="1:114" ht="15.75" customHeight="1">
      <c r="A159" s="103">
        <v>159</v>
      </c>
      <c r="B159" s="164" t="s">
        <v>1232</v>
      </c>
      <c r="C159" s="51">
        <v>2710075</v>
      </c>
      <c r="D159" s="51">
        <v>1</v>
      </c>
      <c r="E159" s="151">
        <v>35459</v>
      </c>
      <c r="F159" s="44">
        <f t="shared" si="11"/>
        <v>23</v>
      </c>
      <c r="G159" s="94">
        <v>2</v>
      </c>
      <c r="H159" s="51">
        <v>36.5</v>
      </c>
      <c r="I159" s="97">
        <v>96</v>
      </c>
      <c r="J159" s="98">
        <v>0</v>
      </c>
      <c r="K159" s="98">
        <v>0</v>
      </c>
      <c r="L159" s="98">
        <v>0</v>
      </c>
      <c r="M159" s="98">
        <v>0</v>
      </c>
      <c r="N159" s="98">
        <v>0</v>
      </c>
      <c r="O159" s="98">
        <v>0</v>
      </c>
      <c r="P159" s="98">
        <v>0</v>
      </c>
      <c r="Q159" s="98">
        <v>0</v>
      </c>
      <c r="R159" s="98">
        <v>0</v>
      </c>
      <c r="S159" s="98">
        <v>0</v>
      </c>
      <c r="T159" s="98">
        <v>0</v>
      </c>
      <c r="U159" s="98">
        <v>0</v>
      </c>
      <c r="V159" s="98">
        <v>0</v>
      </c>
      <c r="W159" s="98">
        <v>0</v>
      </c>
      <c r="X159" s="98">
        <v>0</v>
      </c>
      <c r="Y159" s="98">
        <v>0</v>
      </c>
      <c r="Z159" s="98">
        <v>0</v>
      </c>
      <c r="AA159" s="98">
        <v>0</v>
      </c>
      <c r="AB159" s="98">
        <v>0</v>
      </c>
      <c r="AC159" s="81">
        <v>80</v>
      </c>
      <c r="AD159" s="82">
        <v>1.72</v>
      </c>
      <c r="AE159" s="83">
        <f t="shared" si="7"/>
        <v>27.041644131963228</v>
      </c>
      <c r="AF159" s="152">
        <v>44182</v>
      </c>
      <c r="AG159" s="51">
        <v>0</v>
      </c>
      <c r="AH159" s="51">
        <v>0</v>
      </c>
      <c r="AI159" s="51">
        <v>0</v>
      </c>
      <c r="AJ159" s="98">
        <v>0</v>
      </c>
      <c r="AK159" s="98">
        <v>0</v>
      </c>
      <c r="AL159" s="66">
        <v>44182</v>
      </c>
      <c r="AM159" s="51">
        <f t="shared" si="2"/>
        <v>0</v>
      </c>
      <c r="AN159" s="153">
        <v>1</v>
      </c>
      <c r="AO159" s="98"/>
      <c r="AP159" s="100" t="s">
        <v>1233</v>
      </c>
      <c r="AQ159" s="63">
        <v>1</v>
      </c>
      <c r="AR159" s="51">
        <v>1</v>
      </c>
      <c r="AS159" s="94">
        <v>1</v>
      </c>
      <c r="AT159" s="94">
        <v>0</v>
      </c>
      <c r="AU159" s="94">
        <v>0</v>
      </c>
      <c r="AV159" s="94">
        <v>0</v>
      </c>
      <c r="AW159" s="94">
        <v>0</v>
      </c>
      <c r="AX159" s="51"/>
      <c r="AY159" s="66">
        <v>44151</v>
      </c>
      <c r="AZ159" s="129">
        <v>0.69</v>
      </c>
      <c r="BA159" s="129"/>
      <c r="BB159" s="129">
        <v>9.8000000000000007</v>
      </c>
      <c r="BC159" s="128"/>
      <c r="BD159" s="98">
        <v>6.8</v>
      </c>
      <c r="BE159" s="98">
        <v>13.83</v>
      </c>
      <c r="BF159" s="98">
        <v>41</v>
      </c>
      <c r="BG159" s="98">
        <v>46.3</v>
      </c>
      <c r="BH159" s="98">
        <v>132</v>
      </c>
      <c r="BI159" s="97"/>
      <c r="BJ159" s="51">
        <v>0</v>
      </c>
      <c r="BK159" s="51">
        <v>0</v>
      </c>
      <c r="BL159" s="51">
        <v>0</v>
      </c>
      <c r="BM159" s="51">
        <v>0</v>
      </c>
      <c r="BN159" s="97">
        <v>0</v>
      </c>
      <c r="BO159" s="51">
        <v>0</v>
      </c>
      <c r="BP159" s="101"/>
      <c r="BR159" s="330">
        <v>5.0571568627450976</v>
      </c>
      <c r="BS159" s="327">
        <v>5.476</v>
      </c>
      <c r="BT159" s="327">
        <v>0.41884313725490241</v>
      </c>
      <c r="BU159" s="327">
        <v>8.2821859915088414</v>
      </c>
      <c r="BV159" s="327">
        <v>78</v>
      </c>
      <c r="BW159" s="327">
        <v>47277</v>
      </c>
      <c r="BX159" s="327">
        <v>38896</v>
      </c>
      <c r="BY159" s="327">
        <v>762.85661010628382</v>
      </c>
      <c r="BZ159" s="327">
        <v>2.1293156086766869E-4</v>
      </c>
      <c r="CA159" s="327">
        <v>2.3166666666666322E-2</v>
      </c>
      <c r="CB159" s="327">
        <v>20.1615</v>
      </c>
      <c r="CC159" s="327">
        <v>-20.138333333333332</v>
      </c>
      <c r="CD159" s="327">
        <v>5.880347548557773</v>
      </c>
      <c r="CE159" s="327">
        <v>248.77124125878726</v>
      </c>
      <c r="CF159" s="327">
        <v>-242.89089371022951</v>
      </c>
      <c r="CG159" s="327">
        <v>7.0662098879701656</v>
      </c>
      <c r="CH159" s="327">
        <v>326.43559671902693</v>
      </c>
      <c r="CI159" s="327">
        <v>-319.36938683105689</v>
      </c>
      <c r="CJ159" s="327">
        <v>0.49452914574216661</v>
      </c>
      <c r="CK159" s="320">
        <v>17324.400000000001</v>
      </c>
      <c r="CL159" s="327">
        <v>8.11</v>
      </c>
      <c r="CM159" s="327">
        <v>8.36</v>
      </c>
      <c r="CN159" s="327">
        <v>8.0399999999999991</v>
      </c>
      <c r="CO159" s="316">
        <f t="shared" si="12"/>
        <v>8.17</v>
      </c>
      <c r="CP159" s="335">
        <v>0.437</v>
      </c>
      <c r="CQ159" s="327">
        <v>0.41</v>
      </c>
      <c r="CR159" s="327">
        <v>0.41</v>
      </c>
      <c r="CS159" s="316">
        <f t="shared" si="13"/>
        <v>0.41899999999999998</v>
      </c>
      <c r="CT159" s="327">
        <v>0.51100000000000001</v>
      </c>
      <c r="CU159" s="327">
        <v>0.626</v>
      </c>
      <c r="CV159" s="327">
        <v>0.625</v>
      </c>
      <c r="CW159" s="316">
        <f t="shared" si="14"/>
        <v>0.58733333333333337</v>
      </c>
      <c r="CX159" s="328">
        <v>1.3888888888888889E-3</v>
      </c>
      <c r="CY159" s="318">
        <v>5.5555555555555558E-3</v>
      </c>
      <c r="CZ159" s="318">
        <v>7.6388888888888886E-3</v>
      </c>
      <c r="DA159" s="319" t="s">
        <v>1234</v>
      </c>
      <c r="DB159" s="319" t="s">
        <v>1235</v>
      </c>
      <c r="DC159" s="319" t="s">
        <v>1236</v>
      </c>
      <c r="DD159" s="319" t="s">
        <v>1237</v>
      </c>
      <c r="DE159" s="319" t="s">
        <v>1238</v>
      </c>
      <c r="DF159" s="319" t="s">
        <v>1239</v>
      </c>
      <c r="DG159" s="326"/>
      <c r="DH159" s="327">
        <v>8.2821859915088414</v>
      </c>
      <c r="DI159" s="320">
        <v>0.41899999999999998</v>
      </c>
      <c r="DJ159" s="320">
        <v>0.58733333333333337</v>
      </c>
    </row>
    <row r="160" spans="1:114" ht="15.75" customHeight="1">
      <c r="A160" s="76">
        <v>160</v>
      </c>
      <c r="B160" s="168" t="s">
        <v>1240</v>
      </c>
      <c r="C160" s="46">
        <v>2710201</v>
      </c>
      <c r="D160" s="46">
        <v>2</v>
      </c>
      <c r="E160" s="149">
        <v>25139</v>
      </c>
      <c r="F160" s="44">
        <f t="shared" si="11"/>
        <v>52</v>
      </c>
      <c r="G160" s="78">
        <v>1</v>
      </c>
      <c r="H160" s="46">
        <v>36</v>
      </c>
      <c r="I160" s="79">
        <v>98</v>
      </c>
      <c r="J160" s="80">
        <v>0</v>
      </c>
      <c r="K160" s="98">
        <v>1</v>
      </c>
      <c r="L160" s="80">
        <v>0</v>
      </c>
      <c r="M160" s="80">
        <v>0</v>
      </c>
      <c r="N160" s="80">
        <v>0</v>
      </c>
      <c r="O160" s="80">
        <v>0</v>
      </c>
      <c r="P160" s="80">
        <v>0</v>
      </c>
      <c r="Q160" s="80">
        <v>0</v>
      </c>
      <c r="R160" s="80">
        <v>0</v>
      </c>
      <c r="S160" s="80">
        <v>0</v>
      </c>
      <c r="T160" s="80">
        <v>0</v>
      </c>
      <c r="U160" s="80">
        <v>0</v>
      </c>
      <c r="V160" s="80">
        <v>0</v>
      </c>
      <c r="W160" s="80">
        <v>0</v>
      </c>
      <c r="X160" s="80">
        <v>0</v>
      </c>
      <c r="Y160" s="80">
        <v>0</v>
      </c>
      <c r="Z160" s="98">
        <v>1</v>
      </c>
      <c r="AA160" s="80">
        <v>0</v>
      </c>
      <c r="AB160" s="80">
        <v>0</v>
      </c>
      <c r="AC160" s="81"/>
      <c r="AD160" s="82"/>
      <c r="AE160" s="83" t="e">
        <f t="shared" si="7"/>
        <v>#DIV/0!</v>
      </c>
      <c r="AF160" s="150">
        <v>44151</v>
      </c>
      <c r="AG160" s="58">
        <v>0</v>
      </c>
      <c r="AH160" s="58">
        <v>0</v>
      </c>
      <c r="AI160" s="58">
        <v>0</v>
      </c>
      <c r="AJ160" s="84">
        <v>0</v>
      </c>
      <c r="AK160" s="84">
        <v>0</v>
      </c>
      <c r="AL160" s="60">
        <v>44153</v>
      </c>
      <c r="AM160" s="58">
        <f t="shared" si="2"/>
        <v>2</v>
      </c>
      <c r="AN160" s="123">
        <v>1</v>
      </c>
      <c r="AO160" s="61"/>
      <c r="AP160" s="62"/>
      <c r="AQ160" s="63">
        <v>1</v>
      </c>
      <c r="AR160" s="64">
        <v>1</v>
      </c>
      <c r="AS160" s="63">
        <v>1</v>
      </c>
      <c r="AT160" s="63">
        <v>0</v>
      </c>
      <c r="AU160" s="63">
        <v>0</v>
      </c>
      <c r="AV160" s="63">
        <v>1</v>
      </c>
      <c r="AW160" s="63">
        <v>0</v>
      </c>
      <c r="AX160" s="64"/>
      <c r="AY160" s="66">
        <v>44090</v>
      </c>
      <c r="AZ160" s="133">
        <v>1.05</v>
      </c>
      <c r="BA160" s="143"/>
      <c r="BB160" s="143"/>
      <c r="BC160" s="144"/>
      <c r="BD160" s="135">
        <v>12.5</v>
      </c>
      <c r="BE160" s="135">
        <v>5.17</v>
      </c>
      <c r="BF160" s="135">
        <v>82</v>
      </c>
      <c r="BG160" s="135">
        <v>12.2</v>
      </c>
      <c r="BH160" s="135">
        <v>248</v>
      </c>
      <c r="BI160" s="86"/>
      <c r="BJ160" s="64">
        <v>0</v>
      </c>
      <c r="BK160" s="64">
        <v>0</v>
      </c>
      <c r="BL160" s="64">
        <v>0</v>
      </c>
      <c r="BM160" s="64">
        <v>0</v>
      </c>
      <c r="BN160" s="70">
        <v>0</v>
      </c>
      <c r="BO160" s="64">
        <v>0</v>
      </c>
      <c r="BP160" s="71"/>
      <c r="BR160" s="331">
        <v>4.6235918367346933</v>
      </c>
      <c r="BS160" s="320">
        <v>4.9029999999999996</v>
      </c>
      <c r="BT160" s="320">
        <v>0.27940816326530626</v>
      </c>
      <c r="BU160" s="320">
        <v>6.0430975123148398</v>
      </c>
      <c r="BV160" s="320">
        <v>72</v>
      </c>
      <c r="BW160" s="320">
        <v>48324</v>
      </c>
      <c r="BX160" s="320">
        <v>39072</v>
      </c>
      <c r="BY160" s="320">
        <v>1308.7696045946543</v>
      </c>
      <c r="BZ160" s="320">
        <v>1.5466568162148954E-4</v>
      </c>
      <c r="CA160" s="320">
        <v>1.6553333333333322</v>
      </c>
      <c r="CB160" s="320">
        <v>15.0425</v>
      </c>
      <c r="CC160" s="320">
        <v>-13.387166666666667</v>
      </c>
      <c r="CD160" s="320">
        <v>16.664472307627879</v>
      </c>
      <c r="CE160" s="320">
        <v>151.38002268037332</v>
      </c>
      <c r="CF160" s="320">
        <v>-134.71555037274547</v>
      </c>
      <c r="CG160" s="320">
        <v>28.64459436858137</v>
      </c>
      <c r="CH160" s="320">
        <v>260.34875062964801</v>
      </c>
      <c r="CI160" s="320">
        <v>-231.70415626106663</v>
      </c>
      <c r="CJ160" s="320">
        <v>0.47089276989583623</v>
      </c>
      <c r="CK160" s="320">
        <v>17522.2</v>
      </c>
      <c r="CL160" s="320">
        <v>5.93</v>
      </c>
      <c r="CM160" s="320">
        <v>6.15</v>
      </c>
      <c r="CN160" s="320">
        <v>6.16</v>
      </c>
      <c r="CO160" s="316">
        <f t="shared" si="12"/>
        <v>6.080000000000001</v>
      </c>
      <c r="CP160" s="333">
        <v>0.59199999999999997</v>
      </c>
      <c r="CQ160" s="320">
        <v>0.56699999999999995</v>
      </c>
      <c r="CR160" s="320">
        <v>0.53900000000000003</v>
      </c>
      <c r="CS160" s="316">
        <f t="shared" si="13"/>
        <v>0.56599999999999995</v>
      </c>
      <c r="CT160" s="320">
        <v>0.71599999999999997</v>
      </c>
      <c r="CU160" s="320">
        <v>0.72899999999999998</v>
      </c>
      <c r="CV160" s="320">
        <v>0.73699999999999999</v>
      </c>
      <c r="CW160" s="316">
        <f t="shared" si="14"/>
        <v>0.72733333333333328</v>
      </c>
      <c r="CX160" s="329">
        <v>1.3888888888888889E-3</v>
      </c>
      <c r="CY160" s="318">
        <v>4.8611111111111112E-3</v>
      </c>
      <c r="CZ160" s="318">
        <v>6.9444444444444441E-3</v>
      </c>
      <c r="DA160" s="319" t="s">
        <v>1241</v>
      </c>
      <c r="DB160" s="319" t="s">
        <v>1242</v>
      </c>
      <c r="DC160" s="319" t="s">
        <v>1243</v>
      </c>
      <c r="DD160" s="319" t="s">
        <v>708</v>
      </c>
      <c r="DE160" s="319" t="s">
        <v>1244</v>
      </c>
      <c r="DF160" s="319" t="s">
        <v>1245</v>
      </c>
      <c r="DG160" s="310"/>
      <c r="DH160" s="320">
        <v>6.0430975123148398</v>
      </c>
      <c r="DI160" s="320">
        <v>0.56599999999999995</v>
      </c>
      <c r="DJ160" s="320">
        <v>0.72733333333333328</v>
      </c>
    </row>
    <row r="161" spans="1:114" ht="15.75" customHeight="1">
      <c r="A161" s="76">
        <v>161</v>
      </c>
      <c r="B161" s="168" t="s">
        <v>1246</v>
      </c>
      <c r="C161" s="46">
        <v>2708095</v>
      </c>
      <c r="D161" s="46">
        <v>2</v>
      </c>
      <c r="E161" s="149">
        <v>21345</v>
      </c>
      <c r="F161" s="44">
        <f t="shared" si="11"/>
        <v>62</v>
      </c>
      <c r="G161" s="78">
        <v>1</v>
      </c>
      <c r="H161" s="46">
        <v>35.9</v>
      </c>
      <c r="I161" s="79">
        <v>100</v>
      </c>
      <c r="J161" s="98">
        <v>1</v>
      </c>
      <c r="K161" s="80">
        <v>1</v>
      </c>
      <c r="L161" s="80">
        <v>1</v>
      </c>
      <c r="M161" s="80">
        <v>0</v>
      </c>
      <c r="N161" s="80">
        <v>0</v>
      </c>
      <c r="O161" s="80">
        <v>0</v>
      </c>
      <c r="P161" s="80">
        <v>0</v>
      </c>
      <c r="Q161" s="80">
        <v>0</v>
      </c>
      <c r="R161" s="80">
        <v>0</v>
      </c>
      <c r="S161" s="80">
        <v>0</v>
      </c>
      <c r="T161" s="80">
        <v>0</v>
      </c>
      <c r="U161" s="80">
        <v>1</v>
      </c>
      <c r="V161" s="80">
        <v>0</v>
      </c>
      <c r="W161" s="98">
        <v>1</v>
      </c>
      <c r="X161" s="80">
        <v>1</v>
      </c>
      <c r="Y161" s="80">
        <v>0</v>
      </c>
      <c r="Z161" s="80">
        <v>1</v>
      </c>
      <c r="AA161" s="80">
        <v>0</v>
      </c>
      <c r="AB161" s="80">
        <v>0</v>
      </c>
      <c r="AC161" s="81">
        <v>85</v>
      </c>
      <c r="AD161" s="82">
        <v>1.64</v>
      </c>
      <c r="AE161" s="83">
        <f t="shared" si="7"/>
        <v>31.603212373587155</v>
      </c>
      <c r="AF161" s="150">
        <v>44153</v>
      </c>
      <c r="AG161" s="58">
        <v>0</v>
      </c>
      <c r="AH161" s="58">
        <v>0</v>
      </c>
      <c r="AI161" s="58">
        <v>0</v>
      </c>
      <c r="AJ161" s="84">
        <v>0</v>
      </c>
      <c r="AK161" s="84">
        <v>0</v>
      </c>
      <c r="AL161" s="60">
        <v>44175</v>
      </c>
      <c r="AM161" s="58">
        <f t="shared" si="2"/>
        <v>22</v>
      </c>
      <c r="AN161" s="123">
        <v>1</v>
      </c>
      <c r="AO161" s="61"/>
      <c r="AP161" s="62"/>
      <c r="AQ161" s="63">
        <v>1</v>
      </c>
      <c r="AR161" s="64">
        <v>1</v>
      </c>
      <c r="AS161" s="63">
        <v>1</v>
      </c>
      <c r="AT161" s="63">
        <v>0</v>
      </c>
      <c r="AU161" s="63">
        <v>0</v>
      </c>
      <c r="AV161" s="63">
        <v>1</v>
      </c>
      <c r="AW161" s="63">
        <v>0</v>
      </c>
      <c r="AX161" s="64"/>
      <c r="AY161" s="66">
        <v>44151</v>
      </c>
      <c r="AZ161" s="133">
        <v>0.56999999999999995</v>
      </c>
      <c r="BA161" s="133">
        <v>949</v>
      </c>
      <c r="BB161" s="133">
        <v>16.899999999999999</v>
      </c>
      <c r="BC161" s="139">
        <v>8.0000000000000002E-3</v>
      </c>
      <c r="BD161" s="135">
        <v>11.4</v>
      </c>
      <c r="BE161" s="135">
        <v>1.97</v>
      </c>
      <c r="BF161" s="135">
        <v>73.900000000000006</v>
      </c>
      <c r="BG161" s="135">
        <v>18.3</v>
      </c>
      <c r="BH161" s="135">
        <v>107</v>
      </c>
      <c r="BI161" s="86"/>
      <c r="BJ161" s="51">
        <v>1</v>
      </c>
      <c r="BK161" s="64">
        <v>0</v>
      </c>
      <c r="BL161" s="64">
        <v>0</v>
      </c>
      <c r="BM161" s="51">
        <v>1</v>
      </c>
      <c r="BN161" s="70">
        <v>0</v>
      </c>
      <c r="BO161" s="64">
        <v>0</v>
      </c>
      <c r="BP161" s="71"/>
      <c r="BR161" s="331">
        <v>5.1402833333333326</v>
      </c>
      <c r="BS161" s="320">
        <v>5.3310000000000004</v>
      </c>
      <c r="BT161" s="320">
        <v>0.19071666666666776</v>
      </c>
      <c r="BU161" s="320">
        <v>3.7102364655645008</v>
      </c>
      <c r="BV161" s="320">
        <v>82</v>
      </c>
      <c r="BW161" s="320">
        <v>45470</v>
      </c>
      <c r="BX161" s="320">
        <v>27614</v>
      </c>
      <c r="BY161" s="320">
        <v>815.33101045296144</v>
      </c>
      <c r="BZ161" s="320">
        <v>1.3436070346796919E-4</v>
      </c>
      <c r="CA161" s="320">
        <v>14.63816666666666</v>
      </c>
      <c r="CB161" s="320">
        <v>27.132166666666667</v>
      </c>
      <c r="CC161" s="320">
        <v>-12.494</v>
      </c>
      <c r="CD161" s="320">
        <v>181.80416878991554</v>
      </c>
      <c r="CE161" s="320">
        <v>337.35611276113798</v>
      </c>
      <c r="CF161" s="320">
        <v>-155.5519439712225</v>
      </c>
      <c r="CG161" s="320">
        <v>228.10539019208792</v>
      </c>
      <c r="CH161" s="320">
        <v>422.56101497880229</v>
      </c>
      <c r="CI161" s="320">
        <v>-194.45562478671442</v>
      </c>
      <c r="CJ161" s="320">
        <v>0.31515458782539951</v>
      </c>
      <c r="CK161" s="320">
        <v>6083.1</v>
      </c>
      <c r="CL161" s="320">
        <v>8.31</v>
      </c>
      <c r="CM161" s="320">
        <v>8.32</v>
      </c>
      <c r="CN161" s="320">
        <v>8.25</v>
      </c>
      <c r="CO161" s="316">
        <f t="shared" si="12"/>
        <v>8.2933333333333348</v>
      </c>
      <c r="CP161" s="333">
        <v>1.0409999999999999</v>
      </c>
      <c r="CQ161" s="320">
        <v>1.042</v>
      </c>
      <c r="CR161" s="320">
        <v>1.0609999999999999</v>
      </c>
      <c r="CS161" s="316">
        <f t="shared" si="13"/>
        <v>1.048</v>
      </c>
      <c r="CT161" s="320">
        <v>1.1240000000000001</v>
      </c>
      <c r="CU161" s="320">
        <v>1.1859999999999999</v>
      </c>
      <c r="CV161" s="320">
        <v>1.2390000000000001</v>
      </c>
      <c r="CW161" s="316">
        <f t="shared" si="14"/>
        <v>1.1830000000000001</v>
      </c>
      <c r="CX161" s="329">
        <v>2.7777777777777779E-3</v>
      </c>
      <c r="CY161" s="318">
        <v>4.8611111111111112E-3</v>
      </c>
      <c r="CZ161" s="318">
        <v>9.0277777777777787E-3</v>
      </c>
      <c r="DA161" s="319" t="s">
        <v>1247</v>
      </c>
      <c r="DB161" s="319" t="s">
        <v>1248</v>
      </c>
      <c r="DC161" s="319" t="s">
        <v>1249</v>
      </c>
      <c r="DD161" s="319" t="s">
        <v>1250</v>
      </c>
      <c r="DE161" s="319" t="s">
        <v>1251</v>
      </c>
      <c r="DF161" s="319" t="s">
        <v>1252</v>
      </c>
      <c r="DG161" s="310"/>
      <c r="DH161" s="320">
        <v>3.7102364655645008</v>
      </c>
      <c r="DI161" s="320">
        <v>1.048</v>
      </c>
      <c r="DJ161" s="320">
        <v>1.1830000000000001</v>
      </c>
    </row>
    <row r="162" spans="1:114" ht="15.75" customHeight="1">
      <c r="A162" s="76">
        <v>162</v>
      </c>
      <c r="B162" s="168" t="s">
        <v>1253</v>
      </c>
      <c r="C162" s="46">
        <v>2712228</v>
      </c>
      <c r="D162" s="46">
        <v>1</v>
      </c>
      <c r="E162" s="149">
        <v>24954</v>
      </c>
      <c r="F162" s="44">
        <f t="shared" si="11"/>
        <v>52</v>
      </c>
      <c r="G162" s="78">
        <v>1</v>
      </c>
      <c r="H162" s="46">
        <v>36.5</v>
      </c>
      <c r="I162" s="79">
        <v>92</v>
      </c>
      <c r="J162" s="80">
        <v>0</v>
      </c>
      <c r="K162" s="80">
        <v>1</v>
      </c>
      <c r="L162" s="80">
        <v>1</v>
      </c>
      <c r="M162" s="80">
        <v>1</v>
      </c>
      <c r="N162" s="80">
        <v>0</v>
      </c>
      <c r="O162" s="80">
        <v>0</v>
      </c>
      <c r="P162" s="80">
        <v>0</v>
      </c>
      <c r="Q162" s="80">
        <v>0</v>
      </c>
      <c r="R162" s="80">
        <v>0</v>
      </c>
      <c r="S162" s="80">
        <v>0</v>
      </c>
      <c r="T162" s="80">
        <v>0</v>
      </c>
      <c r="U162" s="80">
        <v>0</v>
      </c>
      <c r="V162" s="80">
        <v>0</v>
      </c>
      <c r="W162" s="80">
        <v>0</v>
      </c>
      <c r="X162" s="80">
        <v>1</v>
      </c>
      <c r="Y162" s="80">
        <v>0</v>
      </c>
      <c r="Z162" s="80">
        <v>1</v>
      </c>
      <c r="AA162" s="80">
        <v>0</v>
      </c>
      <c r="AB162" s="80">
        <v>1</v>
      </c>
      <c r="AC162" s="81">
        <v>63.6</v>
      </c>
      <c r="AD162" s="82">
        <v>1.69</v>
      </c>
      <c r="AE162" s="83">
        <f t="shared" si="7"/>
        <v>22.268127866671339</v>
      </c>
      <c r="AF162" s="150">
        <v>44153</v>
      </c>
      <c r="AG162" s="58">
        <v>0</v>
      </c>
      <c r="AH162" s="58">
        <v>0</v>
      </c>
      <c r="AI162" s="58">
        <v>0</v>
      </c>
      <c r="AJ162" s="84">
        <v>0</v>
      </c>
      <c r="AK162" s="84">
        <v>0</v>
      </c>
      <c r="AL162" s="60">
        <v>44179</v>
      </c>
      <c r="AM162" s="58">
        <f t="shared" si="2"/>
        <v>26</v>
      </c>
      <c r="AN162" s="123">
        <v>1</v>
      </c>
      <c r="AO162" s="61"/>
      <c r="AP162" s="89" t="s">
        <v>1254</v>
      </c>
      <c r="AQ162" s="76">
        <v>1</v>
      </c>
      <c r="AR162" s="64">
        <v>1</v>
      </c>
      <c r="AS162" s="63">
        <v>1</v>
      </c>
      <c r="AT162" s="63">
        <v>0</v>
      </c>
      <c r="AU162" s="63">
        <v>0</v>
      </c>
      <c r="AV162" s="63">
        <v>1</v>
      </c>
      <c r="AW162" s="63">
        <v>0</v>
      </c>
      <c r="AX162" s="64">
        <v>0</v>
      </c>
      <c r="AY162" s="66">
        <v>44153</v>
      </c>
      <c r="AZ162" s="133">
        <v>8.6300000000000008</v>
      </c>
      <c r="BA162" s="133">
        <v>2197</v>
      </c>
      <c r="BB162" s="133">
        <v>46.3</v>
      </c>
      <c r="BC162" s="144"/>
      <c r="BD162" s="135">
        <v>8.4</v>
      </c>
      <c r="BE162" s="135">
        <v>16.13</v>
      </c>
      <c r="BF162" s="135">
        <v>84</v>
      </c>
      <c r="BG162" s="135">
        <v>8.6</v>
      </c>
      <c r="BH162" s="135">
        <v>186</v>
      </c>
      <c r="BI162" s="86"/>
      <c r="BJ162" s="90">
        <v>1</v>
      </c>
      <c r="BK162" s="90">
        <v>0</v>
      </c>
      <c r="BL162" s="90">
        <v>0</v>
      </c>
      <c r="BM162" s="90">
        <v>0</v>
      </c>
      <c r="BN162" s="91">
        <v>0</v>
      </c>
      <c r="BO162" s="90">
        <v>0</v>
      </c>
      <c r="BP162" s="92"/>
      <c r="BR162" s="331"/>
      <c r="BS162" s="320"/>
      <c r="BT162" s="320"/>
      <c r="BU162" s="320"/>
      <c r="BV162" s="320"/>
      <c r="BW162" s="320"/>
      <c r="BX162" s="320"/>
      <c r="BY162" s="320"/>
      <c r="BZ162" s="320"/>
      <c r="CA162" s="320"/>
      <c r="CB162" s="320"/>
      <c r="CC162" s="320"/>
      <c r="CD162" s="320"/>
      <c r="CE162" s="320"/>
      <c r="CF162" s="320"/>
      <c r="CG162" s="320"/>
      <c r="CH162" s="320"/>
      <c r="CI162" s="320"/>
      <c r="CJ162" s="320"/>
      <c r="CK162" s="320"/>
      <c r="CL162" s="320">
        <v>7.98</v>
      </c>
      <c r="CM162" s="320">
        <v>7.95</v>
      </c>
      <c r="CN162" s="320">
        <v>7.38</v>
      </c>
      <c r="CO162" s="316">
        <f t="shared" si="12"/>
        <v>7.77</v>
      </c>
      <c r="CP162" s="333">
        <v>0.58099999999999996</v>
      </c>
      <c r="CQ162" s="320">
        <v>0.60899999999999999</v>
      </c>
      <c r="CR162" s="320">
        <v>0.55000000000000004</v>
      </c>
      <c r="CS162" s="316">
        <f t="shared" si="13"/>
        <v>0.57999999999999996</v>
      </c>
      <c r="CT162" s="320">
        <v>0.68300000000000005</v>
      </c>
      <c r="CU162" s="320">
        <v>0.73899999999999999</v>
      </c>
      <c r="CV162" s="320">
        <v>0.74</v>
      </c>
      <c r="CW162" s="316">
        <f t="shared" si="14"/>
        <v>0.72066666666666668</v>
      </c>
      <c r="CX162" s="329">
        <v>1.3888888888888889E-3</v>
      </c>
      <c r="CY162" s="318">
        <v>7.6388888888888886E-3</v>
      </c>
      <c r="CZ162" s="318">
        <v>1.1805555555555555E-2</v>
      </c>
      <c r="DA162" s="319" t="s">
        <v>1255</v>
      </c>
      <c r="DB162" s="319" t="s">
        <v>1256</v>
      </c>
      <c r="DC162" s="319" t="s">
        <v>1257</v>
      </c>
      <c r="DD162" s="319" t="s">
        <v>1258</v>
      </c>
      <c r="DE162" s="319" t="s">
        <v>1259</v>
      </c>
      <c r="DF162" s="319" t="s">
        <v>1260</v>
      </c>
      <c r="DG162" s="310"/>
      <c r="DH162" s="320"/>
      <c r="DI162" s="320">
        <v>0.57999999999999996</v>
      </c>
      <c r="DJ162" s="320">
        <v>0.72066666666666668</v>
      </c>
    </row>
    <row r="163" spans="1:114" ht="15.75" customHeight="1">
      <c r="A163" s="76">
        <v>163</v>
      </c>
      <c r="B163" s="168" t="s">
        <v>1261</v>
      </c>
      <c r="C163" s="46">
        <v>91813978</v>
      </c>
      <c r="D163" s="46">
        <v>2</v>
      </c>
      <c r="E163" s="149">
        <v>21198</v>
      </c>
      <c r="F163" s="44">
        <f t="shared" si="11"/>
        <v>62</v>
      </c>
      <c r="G163" s="78">
        <v>2</v>
      </c>
      <c r="H163" s="46">
        <v>35.200000000000003</v>
      </c>
      <c r="I163" s="79">
        <v>98</v>
      </c>
      <c r="J163" s="80">
        <v>0</v>
      </c>
      <c r="K163" s="80">
        <v>0</v>
      </c>
      <c r="L163" s="80">
        <v>0</v>
      </c>
      <c r="M163" s="80">
        <v>0</v>
      </c>
      <c r="N163" s="80">
        <v>0</v>
      </c>
      <c r="O163" s="80">
        <v>0</v>
      </c>
      <c r="P163" s="80">
        <v>0</v>
      </c>
      <c r="Q163" s="80">
        <v>0</v>
      </c>
      <c r="R163" s="80">
        <v>0</v>
      </c>
      <c r="S163" s="80">
        <v>0</v>
      </c>
      <c r="T163" s="80">
        <v>0</v>
      </c>
      <c r="U163" s="80">
        <v>0</v>
      </c>
      <c r="V163" s="80">
        <v>0</v>
      </c>
      <c r="W163" s="80">
        <v>0</v>
      </c>
      <c r="X163" s="80">
        <v>1</v>
      </c>
      <c r="Y163" s="80">
        <v>0</v>
      </c>
      <c r="Z163" s="80">
        <v>1</v>
      </c>
      <c r="AA163" s="80">
        <v>0</v>
      </c>
      <c r="AB163" s="80">
        <v>0</v>
      </c>
      <c r="AC163" s="81"/>
      <c r="AD163" s="82"/>
      <c r="AE163" s="83" t="e">
        <f t="shared" si="7"/>
        <v>#DIV/0!</v>
      </c>
      <c r="AF163" s="150">
        <v>44155</v>
      </c>
      <c r="AG163" s="58">
        <v>0</v>
      </c>
      <c r="AH163" s="58">
        <v>0</v>
      </c>
      <c r="AI163" s="58">
        <v>0</v>
      </c>
      <c r="AJ163" s="84">
        <v>0</v>
      </c>
      <c r="AK163" s="84">
        <v>0</v>
      </c>
      <c r="AL163" s="60">
        <v>44158</v>
      </c>
      <c r="AM163" s="58">
        <f t="shared" si="2"/>
        <v>3</v>
      </c>
      <c r="AN163" s="123">
        <v>1</v>
      </c>
      <c r="AO163" s="61"/>
      <c r="AP163" s="62"/>
      <c r="AQ163" s="63">
        <v>1</v>
      </c>
      <c r="AR163" s="64">
        <v>1</v>
      </c>
      <c r="AS163" s="63">
        <v>1</v>
      </c>
      <c r="AT163" s="63">
        <v>0</v>
      </c>
      <c r="AU163" s="63">
        <v>0</v>
      </c>
      <c r="AV163" s="63">
        <v>1</v>
      </c>
      <c r="AW163" s="63">
        <v>0</v>
      </c>
      <c r="AX163" s="64">
        <v>1</v>
      </c>
      <c r="AY163" s="152">
        <v>44155</v>
      </c>
      <c r="AZ163" s="133">
        <v>0.76</v>
      </c>
      <c r="BA163" s="143"/>
      <c r="BB163" s="143"/>
      <c r="BC163" s="144"/>
      <c r="BD163" s="135">
        <v>14.7</v>
      </c>
      <c r="BE163" s="135">
        <v>11.99</v>
      </c>
      <c r="BF163" s="135">
        <v>58.6</v>
      </c>
      <c r="BG163" s="135">
        <v>33.9</v>
      </c>
      <c r="BH163" s="135">
        <v>347</v>
      </c>
      <c r="BI163" s="86"/>
      <c r="BJ163" s="64">
        <v>0</v>
      </c>
      <c r="BK163" s="64">
        <v>0</v>
      </c>
      <c r="BL163" s="64">
        <v>0</v>
      </c>
      <c r="BM163" s="64">
        <v>0</v>
      </c>
      <c r="BN163" s="70">
        <v>0</v>
      </c>
      <c r="BO163" s="64">
        <v>0</v>
      </c>
      <c r="BP163" s="71"/>
      <c r="BR163" s="331">
        <v>4.4933846153846169</v>
      </c>
      <c r="BS163" s="320">
        <v>4.6539999999999999</v>
      </c>
      <c r="BT163" s="320">
        <v>0.16061538461538305</v>
      </c>
      <c r="BU163" s="320">
        <v>3.5744855685280568</v>
      </c>
      <c r="BV163" s="320">
        <v>71</v>
      </c>
      <c r="BW163" s="320">
        <v>17385</v>
      </c>
      <c r="BX163" s="320">
        <v>10582</v>
      </c>
      <c r="BY163" s="320">
        <v>661.95389681668496</v>
      </c>
      <c r="BZ163" s="320">
        <v>3.3778922401512537E-4</v>
      </c>
      <c r="CA163" s="320">
        <v>-4.3550000000000004</v>
      </c>
      <c r="CB163" s="320">
        <v>9.2263333333333328</v>
      </c>
      <c r="CC163" s="320">
        <v>-13.581333333333331</v>
      </c>
      <c r="CD163" s="320">
        <v>-40.977782726883611</v>
      </c>
      <c r="CE163" s="320">
        <v>88.411966443703975</v>
      </c>
      <c r="CF163" s="320">
        <v>-129.38974917058761</v>
      </c>
      <c r="CG163" s="320">
        <v>-76.502642144126909</v>
      </c>
      <c r="CH163" s="320">
        <v>165.02912769569383</v>
      </c>
      <c r="CI163" s="320">
        <v>-241.53176983982073</v>
      </c>
      <c r="CJ163" s="320">
        <v>0.59408509599406834</v>
      </c>
      <c r="CK163" s="320">
        <v>8922.9</v>
      </c>
      <c r="CL163" s="320">
        <v>6.6</v>
      </c>
      <c r="CM163" s="320">
        <v>6.5</v>
      </c>
      <c r="CN163" s="320">
        <v>6.56</v>
      </c>
      <c r="CO163" s="316">
        <f t="shared" si="12"/>
        <v>6.5533333333333337</v>
      </c>
      <c r="CP163" s="333">
        <v>0.56000000000000005</v>
      </c>
      <c r="CQ163" s="320">
        <v>0.55900000000000005</v>
      </c>
      <c r="CR163" s="320">
        <v>0.56000000000000005</v>
      </c>
      <c r="CS163" s="316">
        <f t="shared" si="13"/>
        <v>0.55966666666666676</v>
      </c>
      <c r="CT163" s="320">
        <v>0.74399999999999999</v>
      </c>
      <c r="CU163" s="320">
        <v>0.74</v>
      </c>
      <c r="CV163" s="320">
        <v>0.74</v>
      </c>
      <c r="CW163" s="316">
        <f t="shared" si="14"/>
        <v>0.7413333333333334</v>
      </c>
      <c r="CX163" s="329">
        <v>2.7777777777777779E-3</v>
      </c>
      <c r="CY163" s="318">
        <v>4.8611111111111112E-3</v>
      </c>
      <c r="CZ163" s="318">
        <v>1.0416666666666666E-2</v>
      </c>
      <c r="DA163" s="319" t="s">
        <v>1262</v>
      </c>
      <c r="DB163" s="319" t="s">
        <v>1263</v>
      </c>
      <c r="DC163" s="319" t="s">
        <v>1264</v>
      </c>
      <c r="DD163" s="319" t="s">
        <v>1265</v>
      </c>
      <c r="DE163" s="319" t="s">
        <v>1266</v>
      </c>
      <c r="DF163" s="319" t="s">
        <v>1267</v>
      </c>
      <c r="DG163" s="310"/>
      <c r="DH163" s="320">
        <v>3.5744855685280568</v>
      </c>
      <c r="DI163" s="320">
        <v>0.55966666666666676</v>
      </c>
      <c r="DJ163" s="320">
        <v>0.7413333333333334</v>
      </c>
    </row>
    <row r="164" spans="1:114" ht="15.75" customHeight="1">
      <c r="A164" s="76">
        <v>164</v>
      </c>
      <c r="B164" s="168" t="s">
        <v>1268</v>
      </c>
      <c r="C164" s="46">
        <v>2716588</v>
      </c>
      <c r="D164" s="46">
        <v>2</v>
      </c>
      <c r="E164" s="149">
        <v>31990</v>
      </c>
      <c r="F164" s="44">
        <f t="shared" si="11"/>
        <v>33</v>
      </c>
      <c r="G164" s="78">
        <v>1</v>
      </c>
      <c r="H164" s="46">
        <v>35.200000000000003</v>
      </c>
      <c r="I164" s="79">
        <v>99</v>
      </c>
      <c r="J164" s="80">
        <v>0</v>
      </c>
      <c r="K164" s="80">
        <v>0</v>
      </c>
      <c r="L164" s="80">
        <v>0</v>
      </c>
      <c r="M164" s="80">
        <v>0</v>
      </c>
      <c r="N164" s="80">
        <v>0</v>
      </c>
      <c r="O164" s="80">
        <v>0</v>
      </c>
      <c r="P164" s="80">
        <v>0</v>
      </c>
      <c r="Q164" s="80">
        <v>0</v>
      </c>
      <c r="R164" s="80">
        <v>0</v>
      </c>
      <c r="S164" s="80">
        <v>0</v>
      </c>
      <c r="T164" s="80">
        <v>0</v>
      </c>
      <c r="U164" s="80">
        <v>0</v>
      </c>
      <c r="V164" s="80">
        <v>0</v>
      </c>
      <c r="W164" s="80">
        <v>0</v>
      </c>
      <c r="X164" s="80">
        <v>0</v>
      </c>
      <c r="Y164" s="80">
        <v>0</v>
      </c>
      <c r="Z164" s="80">
        <v>0</v>
      </c>
      <c r="AA164" s="80">
        <v>0</v>
      </c>
      <c r="AB164" s="80">
        <v>0</v>
      </c>
      <c r="AC164" s="81"/>
      <c r="AD164" s="82"/>
      <c r="AE164" s="83" t="e">
        <f t="shared" si="7"/>
        <v>#DIV/0!</v>
      </c>
      <c r="AF164" s="150">
        <v>44155</v>
      </c>
      <c r="AG164" s="58">
        <v>0</v>
      </c>
      <c r="AH164" s="58">
        <v>0</v>
      </c>
      <c r="AI164" s="58">
        <v>0</v>
      </c>
      <c r="AJ164" s="84">
        <v>0</v>
      </c>
      <c r="AK164" s="84">
        <v>0</v>
      </c>
      <c r="AL164" s="60">
        <v>44156</v>
      </c>
      <c r="AM164" s="58">
        <f t="shared" si="2"/>
        <v>1</v>
      </c>
      <c r="AN164" s="123">
        <v>1</v>
      </c>
      <c r="AO164" s="61"/>
      <c r="AP164" s="62"/>
      <c r="AQ164" s="63">
        <v>1</v>
      </c>
      <c r="AR164" s="64">
        <v>1</v>
      </c>
      <c r="AS164" s="63">
        <v>1</v>
      </c>
      <c r="AT164" s="63">
        <v>0</v>
      </c>
      <c r="AU164" s="63">
        <v>0</v>
      </c>
      <c r="AV164" s="63">
        <v>1</v>
      </c>
      <c r="AW164" s="63">
        <v>0</v>
      </c>
      <c r="AX164" s="64">
        <v>0</v>
      </c>
      <c r="AY164" s="152">
        <v>44155</v>
      </c>
      <c r="AZ164" s="133">
        <v>0.51</v>
      </c>
      <c r="BA164" s="133">
        <v>5052</v>
      </c>
      <c r="BB164" s="133">
        <v>71.099999999999994</v>
      </c>
      <c r="BC164" s="144"/>
      <c r="BD164" s="135">
        <v>12.3</v>
      </c>
      <c r="BE164" s="135">
        <v>16.579999999999998</v>
      </c>
      <c r="BF164" s="135">
        <v>88.5</v>
      </c>
      <c r="BG164" s="135">
        <v>3</v>
      </c>
      <c r="BH164" s="135">
        <v>291</v>
      </c>
      <c r="BI164" s="86"/>
      <c r="BJ164" s="64">
        <v>0</v>
      </c>
      <c r="BK164" s="64">
        <v>0</v>
      </c>
      <c r="BL164" s="64">
        <v>0</v>
      </c>
      <c r="BM164" s="64">
        <v>0</v>
      </c>
      <c r="BN164" s="70">
        <v>0</v>
      </c>
      <c r="BO164" s="64">
        <v>0</v>
      </c>
      <c r="BP164" s="71"/>
      <c r="BR164" s="331">
        <v>2.2790000000000008</v>
      </c>
      <c r="BS164" s="320">
        <v>2.3959999999999999</v>
      </c>
      <c r="BT164" s="320">
        <v>0.1169999999999991</v>
      </c>
      <c r="BU164" s="320">
        <v>5.1338306274681464</v>
      </c>
      <c r="BV164" s="320">
        <v>86</v>
      </c>
      <c r="BW164" s="320">
        <v>70180</v>
      </c>
      <c r="BX164" s="320">
        <v>53500</v>
      </c>
      <c r="BY164" s="320">
        <v>2514.6316851664988</v>
      </c>
      <c r="BZ164" s="320">
        <v>9.5959450980713013E-5</v>
      </c>
      <c r="CA164" s="320">
        <v>-3.0651666666666655</v>
      </c>
      <c r="CB164" s="320">
        <v>10.035833333333336</v>
      </c>
      <c r="CC164" s="320">
        <v>-13.101000000000001</v>
      </c>
      <c r="CD164" s="320">
        <v>-7.4844454068738751</v>
      </c>
      <c r="CE164" s="320">
        <v>24.526141047255841</v>
      </c>
      <c r="CF164" s="320">
        <v>-32.010586454129722</v>
      </c>
      <c r="CG164" s="320">
        <v>-107.78610200588031</v>
      </c>
      <c r="CH164" s="320">
        <v>352.77360012076991</v>
      </c>
      <c r="CI164" s="320">
        <v>-460.55970212665022</v>
      </c>
      <c r="CJ164" s="320">
        <v>0.56626195048699191</v>
      </c>
      <c r="CK164" s="320">
        <v>29707.4</v>
      </c>
      <c r="CL164" s="320">
        <v>5.3</v>
      </c>
      <c r="CM164" s="320">
        <v>5.61</v>
      </c>
      <c r="CN164" s="320">
        <v>5.49</v>
      </c>
      <c r="CO164" s="316">
        <f t="shared" si="12"/>
        <v>5.4666666666666659</v>
      </c>
      <c r="CP164" s="333">
        <v>0.56100000000000005</v>
      </c>
      <c r="CQ164" s="320">
        <v>0.52900000000000003</v>
      </c>
      <c r="CR164" s="320">
        <v>0.59099999999999997</v>
      </c>
      <c r="CS164" s="316">
        <f t="shared" si="13"/>
        <v>0.56033333333333335</v>
      </c>
      <c r="CT164" s="320">
        <v>0.73599999999999999</v>
      </c>
      <c r="CU164" s="320">
        <v>0.73299999999999998</v>
      </c>
      <c r="CV164" s="320">
        <v>0.73399999999999999</v>
      </c>
      <c r="CW164" s="316">
        <f t="shared" si="14"/>
        <v>0.73433333333333328</v>
      </c>
      <c r="CX164" s="329">
        <v>2.0833333333333333E-3</v>
      </c>
      <c r="CY164" s="318">
        <v>4.1666666666666666E-3</v>
      </c>
      <c r="CZ164" s="318">
        <v>1.1111111111111112E-2</v>
      </c>
      <c r="DA164" s="319" t="s">
        <v>1269</v>
      </c>
      <c r="DB164" s="319" t="s">
        <v>1270</v>
      </c>
      <c r="DC164" s="319" t="s">
        <v>1271</v>
      </c>
      <c r="DD164" s="319" t="s">
        <v>1272</v>
      </c>
      <c r="DE164" s="319" t="s">
        <v>1273</v>
      </c>
      <c r="DF164" s="319" t="s">
        <v>1274</v>
      </c>
      <c r="DG164" s="310"/>
      <c r="DH164" s="320">
        <v>5.1338306274681464</v>
      </c>
      <c r="DI164" s="320">
        <v>0.56033333333333335</v>
      </c>
      <c r="DJ164" s="320">
        <v>0.73433333333333328</v>
      </c>
    </row>
    <row r="165" spans="1:114" ht="15.75" customHeight="1">
      <c r="A165" s="76">
        <v>165</v>
      </c>
      <c r="B165" s="168" t="s">
        <v>1275</v>
      </c>
      <c r="C165" s="46">
        <v>2716747</v>
      </c>
      <c r="D165" s="46">
        <v>1</v>
      </c>
      <c r="E165" s="149">
        <v>27862</v>
      </c>
      <c r="F165" s="44">
        <f t="shared" ref="F165:F228" si="15">INT((AF165-E165)/365.25)</f>
        <v>44</v>
      </c>
      <c r="G165" s="78">
        <v>1</v>
      </c>
      <c r="H165" s="46">
        <v>35</v>
      </c>
      <c r="I165" s="79">
        <v>100</v>
      </c>
      <c r="J165" s="80">
        <v>0</v>
      </c>
      <c r="K165" s="80">
        <v>0</v>
      </c>
      <c r="L165" s="80">
        <v>0</v>
      </c>
      <c r="M165" s="80">
        <v>0</v>
      </c>
      <c r="N165" s="80">
        <v>0</v>
      </c>
      <c r="O165" s="80">
        <v>0</v>
      </c>
      <c r="P165" s="80">
        <v>0</v>
      </c>
      <c r="Q165" s="80">
        <v>0</v>
      </c>
      <c r="R165" s="80">
        <v>0</v>
      </c>
      <c r="S165" s="80">
        <v>0</v>
      </c>
      <c r="T165" s="80">
        <v>0</v>
      </c>
      <c r="U165" s="80">
        <v>0</v>
      </c>
      <c r="V165" s="80">
        <v>0</v>
      </c>
      <c r="W165" s="80">
        <v>0</v>
      </c>
      <c r="X165" s="98">
        <v>1</v>
      </c>
      <c r="Y165" s="80">
        <v>1</v>
      </c>
      <c r="Z165" s="80">
        <v>0</v>
      </c>
      <c r="AA165" s="80">
        <v>0</v>
      </c>
      <c r="AB165" s="80">
        <v>0</v>
      </c>
      <c r="AC165" s="81"/>
      <c r="AD165" s="82"/>
      <c r="AE165" s="83" t="e">
        <f t="shared" si="7"/>
        <v>#DIV/0!</v>
      </c>
      <c r="AF165" s="150">
        <v>44155</v>
      </c>
      <c r="AG165" s="58">
        <v>0</v>
      </c>
      <c r="AH165" s="58">
        <v>0</v>
      </c>
      <c r="AI165" s="58">
        <v>0</v>
      </c>
      <c r="AJ165" s="84">
        <v>0</v>
      </c>
      <c r="AK165" s="84">
        <v>0</v>
      </c>
      <c r="AL165" s="60">
        <v>44159</v>
      </c>
      <c r="AM165" s="58">
        <f t="shared" si="2"/>
        <v>4</v>
      </c>
      <c r="AN165" s="123">
        <v>1</v>
      </c>
      <c r="AO165" s="61"/>
      <c r="AP165" s="62"/>
      <c r="AQ165" s="63">
        <v>1</v>
      </c>
      <c r="AR165" s="64">
        <v>1</v>
      </c>
      <c r="AS165" s="63">
        <v>1</v>
      </c>
      <c r="AT165" s="63">
        <v>0</v>
      </c>
      <c r="AU165" s="63">
        <v>0</v>
      </c>
      <c r="AV165" s="63">
        <v>0</v>
      </c>
      <c r="AW165" s="63">
        <v>0</v>
      </c>
      <c r="AX165" s="64">
        <v>1</v>
      </c>
      <c r="AY165" s="152">
        <v>44155</v>
      </c>
      <c r="AZ165" s="133"/>
      <c r="BA165" s="133">
        <v>420</v>
      </c>
      <c r="BB165" s="143"/>
      <c r="BC165" s="139">
        <v>5.0000000000000001E-3</v>
      </c>
      <c r="BD165" s="135">
        <v>13.5</v>
      </c>
      <c r="BE165" s="135">
        <v>6.83</v>
      </c>
      <c r="BF165" s="135">
        <v>71.099999999999994</v>
      </c>
      <c r="BG165" s="135">
        <v>18.2</v>
      </c>
      <c r="BH165" s="135">
        <v>364</v>
      </c>
      <c r="BI165" s="86"/>
      <c r="BJ165" s="64">
        <v>0</v>
      </c>
      <c r="BK165" s="64">
        <v>0</v>
      </c>
      <c r="BL165" s="64">
        <v>0</v>
      </c>
      <c r="BM165" s="64">
        <v>0</v>
      </c>
      <c r="BN165" s="70">
        <v>0</v>
      </c>
      <c r="BO165" s="64">
        <v>0</v>
      </c>
      <c r="BP165" s="71"/>
      <c r="BR165" s="331">
        <v>4.3954915254237283</v>
      </c>
      <c r="BS165" s="320">
        <v>4.6310000000000002</v>
      </c>
      <c r="BT165" s="320">
        <v>0.23550847457627189</v>
      </c>
      <c r="BU165" s="320">
        <v>5.357955378006757</v>
      </c>
      <c r="BV165" s="320">
        <v>39</v>
      </c>
      <c r="BW165" s="320">
        <v>18934</v>
      </c>
      <c r="BX165" s="320">
        <v>3526</v>
      </c>
      <c r="BY165" s="320">
        <v>307.55476084041118</v>
      </c>
      <c r="BZ165" s="320">
        <v>1.5195562614880196E-3</v>
      </c>
      <c r="CA165" s="320">
        <v>-7.317333333333333</v>
      </c>
      <c r="CB165" s="320">
        <v>6.6005000000000011</v>
      </c>
      <c r="CC165" s="320">
        <v>-13.917833333333338</v>
      </c>
      <c r="CD165" s="320">
        <v>-66.632694402015346</v>
      </c>
      <c r="CE165" s="320">
        <v>60.005945016433273</v>
      </c>
      <c r="CF165" s="320">
        <v>-126.63863941844862</v>
      </c>
      <c r="CG165" s="320">
        <v>-133.15119492973261</v>
      </c>
      <c r="CH165" s="320">
        <v>120.20657947230748</v>
      </c>
      <c r="CI165" s="320">
        <v>-253.35777440204023</v>
      </c>
      <c r="CJ165" s="320">
        <v>0.67821721150423198</v>
      </c>
      <c r="CK165" s="320">
        <v>2315.8000000000002</v>
      </c>
      <c r="CL165" s="320">
        <v>7.76</v>
      </c>
      <c r="CM165" s="320">
        <v>7.74</v>
      </c>
      <c r="CN165" s="320">
        <v>7.61</v>
      </c>
      <c r="CO165" s="316">
        <f t="shared" si="12"/>
        <v>7.7033333333333331</v>
      </c>
      <c r="CP165" s="333">
        <v>0.66800000000000004</v>
      </c>
      <c r="CQ165" s="320">
        <v>0.746</v>
      </c>
      <c r="CR165" s="320">
        <v>0.71499999999999997</v>
      </c>
      <c r="CS165" s="316">
        <f t="shared" si="13"/>
        <v>0.70966666666666667</v>
      </c>
      <c r="CT165" s="320">
        <v>0.84399999999999997</v>
      </c>
      <c r="CU165" s="320">
        <v>0.90100000000000002</v>
      </c>
      <c r="CV165" s="320">
        <v>0.9</v>
      </c>
      <c r="CW165" s="316">
        <f t="shared" si="14"/>
        <v>0.88166666666666671</v>
      </c>
      <c r="CX165" s="329">
        <v>2.0833333333333333E-3</v>
      </c>
      <c r="CY165" s="318">
        <v>4.1666666666666666E-3</v>
      </c>
      <c r="CZ165" s="318">
        <v>7.6388888888888886E-3</v>
      </c>
      <c r="DA165" s="319" t="s">
        <v>1276</v>
      </c>
      <c r="DB165" s="319" t="s">
        <v>504</v>
      </c>
      <c r="DC165" s="319" t="s">
        <v>1277</v>
      </c>
      <c r="DD165" s="319" t="s">
        <v>1278</v>
      </c>
      <c r="DE165" s="319" t="s">
        <v>1279</v>
      </c>
      <c r="DF165" s="319" t="s">
        <v>1280</v>
      </c>
      <c r="DG165" s="310"/>
      <c r="DH165" s="320">
        <v>5.357955378006757</v>
      </c>
      <c r="DI165" s="320">
        <v>0.70966666666666667</v>
      </c>
      <c r="DJ165" s="320">
        <v>0.88166666666666671</v>
      </c>
    </row>
    <row r="166" spans="1:114" ht="15.75" customHeight="1">
      <c r="A166" s="76">
        <v>166</v>
      </c>
      <c r="B166" s="168" t="s">
        <v>1281</v>
      </c>
      <c r="C166" s="46">
        <v>2717114</v>
      </c>
      <c r="D166" s="46">
        <v>1</v>
      </c>
      <c r="E166" s="149">
        <v>21768</v>
      </c>
      <c r="F166" s="44">
        <f t="shared" si="15"/>
        <v>61</v>
      </c>
      <c r="G166" s="78">
        <v>2</v>
      </c>
      <c r="H166" s="46">
        <v>35.5</v>
      </c>
      <c r="I166" s="79">
        <v>95</v>
      </c>
      <c r="J166" s="80">
        <v>0</v>
      </c>
      <c r="K166" s="80">
        <v>1</v>
      </c>
      <c r="L166" s="80">
        <v>0</v>
      </c>
      <c r="M166" s="80">
        <v>0</v>
      </c>
      <c r="N166" s="80">
        <v>0</v>
      </c>
      <c r="O166" s="80">
        <v>0</v>
      </c>
      <c r="P166" s="80">
        <v>0</v>
      </c>
      <c r="Q166" s="80">
        <v>0</v>
      </c>
      <c r="R166" s="80">
        <v>0</v>
      </c>
      <c r="S166" s="80">
        <v>0</v>
      </c>
      <c r="T166" s="80">
        <v>0</v>
      </c>
      <c r="U166" s="80">
        <v>0</v>
      </c>
      <c r="V166" s="80">
        <v>0</v>
      </c>
      <c r="W166" s="80">
        <v>0</v>
      </c>
      <c r="X166" s="80">
        <v>1</v>
      </c>
      <c r="Y166" s="80">
        <v>0</v>
      </c>
      <c r="Z166" s="80">
        <v>1</v>
      </c>
      <c r="AA166" s="80">
        <v>0</v>
      </c>
      <c r="AB166" s="80">
        <v>0</v>
      </c>
      <c r="AC166" s="81">
        <v>90</v>
      </c>
      <c r="AD166" s="82">
        <v>1.85</v>
      </c>
      <c r="AE166" s="83">
        <f t="shared" si="7"/>
        <v>26.296566837107374</v>
      </c>
      <c r="AF166" s="150">
        <v>44157</v>
      </c>
      <c r="AG166" s="58">
        <v>1</v>
      </c>
      <c r="AH166" s="58">
        <v>1</v>
      </c>
      <c r="AI166" s="58">
        <v>50</v>
      </c>
      <c r="AJ166" s="84">
        <v>1</v>
      </c>
      <c r="AK166" s="84">
        <v>1</v>
      </c>
      <c r="AL166" s="60">
        <v>44210</v>
      </c>
      <c r="AM166" s="58">
        <f t="shared" si="2"/>
        <v>53</v>
      </c>
      <c r="AN166" s="123">
        <v>1</v>
      </c>
      <c r="AO166" s="61"/>
      <c r="AP166" s="62"/>
      <c r="AQ166" s="63">
        <v>1</v>
      </c>
      <c r="AR166" s="64">
        <v>1</v>
      </c>
      <c r="AS166" s="63">
        <v>1</v>
      </c>
      <c r="AT166" s="63">
        <v>1</v>
      </c>
      <c r="AU166" s="63">
        <v>0</v>
      </c>
      <c r="AV166" s="63">
        <v>0</v>
      </c>
      <c r="AW166" s="63">
        <v>0</v>
      </c>
      <c r="AX166" s="64">
        <v>1</v>
      </c>
      <c r="AY166" s="152">
        <v>44157</v>
      </c>
      <c r="AZ166" s="133">
        <v>0.92</v>
      </c>
      <c r="BA166" s="133">
        <v>989</v>
      </c>
      <c r="BB166" s="129"/>
      <c r="BC166" s="144"/>
      <c r="BD166" s="135">
        <v>13.8</v>
      </c>
      <c r="BE166" s="135">
        <v>7.16</v>
      </c>
      <c r="BF166" s="135">
        <v>90.8</v>
      </c>
      <c r="BG166" s="135">
        <v>6.7</v>
      </c>
      <c r="BH166" s="135">
        <v>228</v>
      </c>
      <c r="BI166" s="86"/>
      <c r="BJ166" s="64">
        <v>0</v>
      </c>
      <c r="BK166" s="64">
        <v>0</v>
      </c>
      <c r="BL166" s="64">
        <v>0</v>
      </c>
      <c r="BM166" s="64">
        <v>0</v>
      </c>
      <c r="BN166" s="70">
        <v>0</v>
      </c>
      <c r="BO166" s="64">
        <v>0</v>
      </c>
      <c r="BP166" s="71"/>
      <c r="BR166" s="331">
        <v>4.5887333333333347</v>
      </c>
      <c r="BS166" s="320">
        <v>4.99</v>
      </c>
      <c r="BT166" s="320">
        <v>0.40126666666666555</v>
      </c>
      <c r="BU166" s="320">
        <v>8.7446063546948061</v>
      </c>
      <c r="BV166" s="320">
        <v>105</v>
      </c>
      <c r="BW166" s="320">
        <v>16636</v>
      </c>
      <c r="BX166" s="320">
        <v>13318</v>
      </c>
      <c r="BY166" s="320">
        <v>553.48586810228812</v>
      </c>
      <c r="BZ166" s="320">
        <v>6.5660056725445307E-4</v>
      </c>
      <c r="CA166" s="320">
        <v>-1.4503333333333333</v>
      </c>
      <c r="CB166" s="320">
        <v>13.690666666666665</v>
      </c>
      <c r="CC166" s="320">
        <v>-15.141</v>
      </c>
      <c r="CD166" s="320">
        <v>-13.590245332338499</v>
      </c>
      <c r="CE166" s="320">
        <v>136.62031232582299</v>
      </c>
      <c r="CF166" s="320">
        <v>-150.21055765816158</v>
      </c>
      <c r="CG166" s="320">
        <v>-25.829686316127098</v>
      </c>
      <c r="CH166" s="320">
        <v>238.44632529600028</v>
      </c>
      <c r="CI166" s="320">
        <v>-264.27601161212743</v>
      </c>
      <c r="CJ166" s="320">
        <v>0.52568981366034617</v>
      </c>
      <c r="CK166" s="320">
        <v>6836.7</v>
      </c>
      <c r="CL166" s="320">
        <v>6.74</v>
      </c>
      <c r="CM166" s="320">
        <v>6.6</v>
      </c>
      <c r="CN166" s="320">
        <v>6.76</v>
      </c>
      <c r="CO166" s="316">
        <f t="shared" si="12"/>
        <v>6.7</v>
      </c>
      <c r="CP166" s="333">
        <v>0.59</v>
      </c>
      <c r="CQ166" s="320">
        <v>0.63900000000000001</v>
      </c>
      <c r="CR166" s="320">
        <v>0.64</v>
      </c>
      <c r="CS166" s="316">
        <f t="shared" si="13"/>
        <v>0.62300000000000011</v>
      </c>
      <c r="CT166" s="320">
        <v>0.78600000000000003</v>
      </c>
      <c r="CU166" s="320">
        <v>0.84899999999999998</v>
      </c>
      <c r="CV166" s="320">
        <v>0.84899999999999998</v>
      </c>
      <c r="CW166" s="316">
        <f t="shared" si="14"/>
        <v>0.82799999999999996</v>
      </c>
      <c r="CX166" s="329">
        <v>2.7777777777777779E-3</v>
      </c>
      <c r="CY166" s="318">
        <v>3.472222222222222E-3</v>
      </c>
      <c r="CZ166" s="318">
        <v>8.3333333333333332E-3</v>
      </c>
      <c r="DA166" s="319" t="s">
        <v>1282</v>
      </c>
      <c r="DB166" s="319" t="s">
        <v>976</v>
      </c>
      <c r="DC166" s="319" t="s">
        <v>1283</v>
      </c>
      <c r="DD166" s="319" t="s">
        <v>1284</v>
      </c>
      <c r="DE166" s="319" t="s">
        <v>1285</v>
      </c>
      <c r="DF166" s="319" t="s">
        <v>1286</v>
      </c>
      <c r="DG166" s="310"/>
      <c r="DH166" s="320">
        <v>8.7446063546948061</v>
      </c>
      <c r="DI166" s="320">
        <v>0.62300000000000011</v>
      </c>
      <c r="DJ166" s="320">
        <v>0.82799999999999996</v>
      </c>
    </row>
    <row r="167" spans="1:114" ht="15.75" customHeight="1">
      <c r="A167" s="76">
        <v>167</v>
      </c>
      <c r="B167" s="168" t="s">
        <v>1287</v>
      </c>
      <c r="C167" s="46">
        <v>2717039</v>
      </c>
      <c r="D167" s="46">
        <v>1</v>
      </c>
      <c r="E167" s="149">
        <v>15512</v>
      </c>
      <c r="F167" s="44">
        <f t="shared" si="15"/>
        <v>78</v>
      </c>
      <c r="G167" s="78">
        <v>1</v>
      </c>
      <c r="H167" s="46">
        <v>36.5</v>
      </c>
      <c r="I167" s="79">
        <v>93</v>
      </c>
      <c r="J167" s="80">
        <v>0</v>
      </c>
      <c r="K167" s="80">
        <v>1</v>
      </c>
      <c r="L167" s="80">
        <v>0</v>
      </c>
      <c r="M167" s="80">
        <v>0</v>
      </c>
      <c r="N167" s="80">
        <v>0</v>
      </c>
      <c r="O167" s="80">
        <v>0</v>
      </c>
      <c r="P167" s="80">
        <v>0</v>
      </c>
      <c r="Q167" s="80">
        <v>0</v>
      </c>
      <c r="R167" s="80">
        <v>0</v>
      </c>
      <c r="S167" s="80">
        <v>0</v>
      </c>
      <c r="T167" s="80">
        <v>0</v>
      </c>
      <c r="U167" s="80">
        <v>0</v>
      </c>
      <c r="V167" s="80">
        <v>0</v>
      </c>
      <c r="W167" s="80">
        <v>0</v>
      </c>
      <c r="X167" s="80">
        <v>1</v>
      </c>
      <c r="Y167" s="80">
        <v>0</v>
      </c>
      <c r="Z167" s="80">
        <v>1</v>
      </c>
      <c r="AA167" s="80">
        <v>0</v>
      </c>
      <c r="AB167" s="80">
        <v>0</v>
      </c>
      <c r="AC167" s="81"/>
      <c r="AD167" s="82"/>
      <c r="AE167" s="83" t="e">
        <f t="shared" si="7"/>
        <v>#DIV/0!</v>
      </c>
      <c r="AF167" s="150">
        <v>44157</v>
      </c>
      <c r="AG167" s="58">
        <v>0</v>
      </c>
      <c r="AH167" s="58">
        <v>0</v>
      </c>
      <c r="AI167" s="58">
        <v>0</v>
      </c>
      <c r="AJ167" s="84">
        <v>0</v>
      </c>
      <c r="AK167" s="84">
        <v>0</v>
      </c>
      <c r="AL167" s="60">
        <v>44163</v>
      </c>
      <c r="AM167" s="58">
        <f t="shared" si="2"/>
        <v>6</v>
      </c>
      <c r="AN167" s="123">
        <v>1</v>
      </c>
      <c r="AO167" s="61"/>
      <c r="AP167" s="89" t="s">
        <v>1288</v>
      </c>
      <c r="AQ167" s="76">
        <v>1</v>
      </c>
      <c r="AR167" s="64">
        <v>1</v>
      </c>
      <c r="AS167" s="63">
        <v>1</v>
      </c>
      <c r="AT167" s="63">
        <v>0</v>
      </c>
      <c r="AU167" s="63">
        <v>0</v>
      </c>
      <c r="AV167" s="63">
        <v>1</v>
      </c>
      <c r="AW167" s="63">
        <v>0</v>
      </c>
      <c r="AX167" s="64">
        <v>1</v>
      </c>
      <c r="AY167" s="152">
        <v>44157</v>
      </c>
      <c r="AZ167" s="133">
        <v>0.92</v>
      </c>
      <c r="BA167" s="133">
        <v>3696</v>
      </c>
      <c r="BB167" s="133">
        <v>59</v>
      </c>
      <c r="BC167" s="139">
        <v>0.45600000000000002</v>
      </c>
      <c r="BD167" s="135">
        <v>14.2</v>
      </c>
      <c r="BE167" s="135">
        <v>14.66</v>
      </c>
      <c r="BF167" s="135">
        <v>96</v>
      </c>
      <c r="BG167" s="135">
        <v>1.5</v>
      </c>
      <c r="BH167" s="135">
        <v>169</v>
      </c>
      <c r="BI167" s="86"/>
      <c r="BJ167" s="90">
        <v>1</v>
      </c>
      <c r="BK167" s="90">
        <v>0</v>
      </c>
      <c r="BL167" s="90">
        <v>0</v>
      </c>
      <c r="BM167" s="90">
        <v>0</v>
      </c>
      <c r="BN167" s="91">
        <v>0</v>
      </c>
      <c r="BO167" s="90">
        <v>0</v>
      </c>
      <c r="BP167" s="92"/>
      <c r="BR167" s="331"/>
      <c r="BS167" s="320"/>
      <c r="BT167" s="320"/>
      <c r="BU167" s="320"/>
      <c r="BV167" s="320"/>
      <c r="BW167" s="320"/>
      <c r="BX167" s="320"/>
      <c r="BY167" s="320"/>
      <c r="BZ167" s="320"/>
      <c r="CA167" s="320"/>
      <c r="CB167" s="320"/>
      <c r="CC167" s="320"/>
      <c r="CD167" s="320"/>
      <c r="CE167" s="320"/>
      <c r="CF167" s="320"/>
      <c r="CG167" s="320"/>
      <c r="CH167" s="320"/>
      <c r="CI167" s="320"/>
      <c r="CJ167" s="320"/>
      <c r="CK167" s="320"/>
      <c r="CL167" s="320">
        <v>8.43</v>
      </c>
      <c r="CM167" s="320">
        <v>8.1300000000000008</v>
      </c>
      <c r="CN167" s="320">
        <v>8.17</v>
      </c>
      <c r="CO167" s="316">
        <f t="shared" si="12"/>
        <v>8.2433333333333341</v>
      </c>
      <c r="CP167" s="333">
        <v>0.61099999999999999</v>
      </c>
      <c r="CQ167" s="320">
        <v>0.76500000000000001</v>
      </c>
      <c r="CR167" s="320">
        <v>0.58599999999999997</v>
      </c>
      <c r="CS167" s="316">
        <f t="shared" si="13"/>
        <v>0.65399999999999991</v>
      </c>
      <c r="CT167" s="320">
        <v>0.84399999999999997</v>
      </c>
      <c r="CU167" s="320">
        <v>0.89200000000000002</v>
      </c>
      <c r="CV167" s="320">
        <v>0.84499999999999997</v>
      </c>
      <c r="CW167" s="316">
        <f t="shared" si="14"/>
        <v>0.86033333333333328</v>
      </c>
      <c r="CX167" s="329">
        <v>2.7777777777777779E-3</v>
      </c>
      <c r="CY167" s="318">
        <v>4.8611111111111112E-3</v>
      </c>
      <c r="CZ167" s="318">
        <v>1.1111111111111112E-2</v>
      </c>
      <c r="DA167" s="319" t="s">
        <v>1289</v>
      </c>
      <c r="DB167" s="319" t="s">
        <v>1290</v>
      </c>
      <c r="DC167" s="319" t="s">
        <v>1291</v>
      </c>
      <c r="DD167" s="319" t="s">
        <v>1292</v>
      </c>
      <c r="DE167" s="319" t="s">
        <v>1293</v>
      </c>
      <c r="DF167" s="319" t="s">
        <v>1294</v>
      </c>
      <c r="DG167" s="310"/>
      <c r="DH167" s="320"/>
      <c r="DI167" s="320">
        <v>0.65399999999999991</v>
      </c>
      <c r="DJ167" s="320">
        <v>0.86033333333333328</v>
      </c>
    </row>
    <row r="168" spans="1:114" ht="15.75" customHeight="1">
      <c r="A168" s="103">
        <v>168</v>
      </c>
      <c r="B168" s="165" t="s">
        <v>1295</v>
      </c>
      <c r="C168" s="104">
        <v>2719431</v>
      </c>
      <c r="D168" s="104">
        <v>2</v>
      </c>
      <c r="E168" s="146">
        <v>12667</v>
      </c>
      <c r="F168" s="44">
        <f t="shared" si="15"/>
        <v>86</v>
      </c>
      <c r="G168" s="103">
        <v>1</v>
      </c>
      <c r="H168" s="104">
        <v>36</v>
      </c>
      <c r="I168" s="107">
        <v>92</v>
      </c>
      <c r="J168" s="108">
        <v>0</v>
      </c>
      <c r="K168" s="108">
        <v>0</v>
      </c>
      <c r="L168" s="108">
        <v>0</v>
      </c>
      <c r="M168" s="108">
        <v>0</v>
      </c>
      <c r="N168" s="108">
        <v>0</v>
      </c>
      <c r="O168" s="108">
        <v>0</v>
      </c>
      <c r="P168" s="108">
        <v>0</v>
      </c>
      <c r="Q168" s="108">
        <v>0</v>
      </c>
      <c r="R168" s="108">
        <v>0</v>
      </c>
      <c r="S168" s="108">
        <v>0</v>
      </c>
      <c r="T168" s="108">
        <v>0</v>
      </c>
      <c r="U168" s="108">
        <v>0</v>
      </c>
      <c r="V168" s="108">
        <v>0</v>
      </c>
      <c r="W168" s="108">
        <v>0</v>
      </c>
      <c r="X168" s="108">
        <v>1</v>
      </c>
      <c r="Y168" s="108">
        <v>0</v>
      </c>
      <c r="Z168" s="108">
        <v>1</v>
      </c>
      <c r="AA168" s="108">
        <v>0</v>
      </c>
      <c r="AB168" s="108">
        <v>0</v>
      </c>
      <c r="AC168" s="81">
        <v>52</v>
      </c>
      <c r="AD168" s="82">
        <v>1.46</v>
      </c>
      <c r="AE168" s="83">
        <f t="shared" si="7"/>
        <v>24.394820791893416</v>
      </c>
      <c r="AF168" s="147">
        <v>44159</v>
      </c>
      <c r="AG168" s="104">
        <v>0</v>
      </c>
      <c r="AH168" s="104">
        <v>0</v>
      </c>
      <c r="AI168" s="104">
        <v>0</v>
      </c>
      <c r="AJ168" s="108">
        <v>0</v>
      </c>
      <c r="AK168" s="108">
        <v>0</v>
      </c>
      <c r="AL168" s="110">
        <v>44181</v>
      </c>
      <c r="AM168" s="104">
        <f t="shared" si="2"/>
        <v>22</v>
      </c>
      <c r="AN168" s="126">
        <v>0</v>
      </c>
      <c r="AO168" s="108" t="s">
        <v>647</v>
      </c>
      <c r="AP168" s="116" t="s">
        <v>1296</v>
      </c>
      <c r="AQ168" s="94">
        <v>0</v>
      </c>
      <c r="AR168" s="104">
        <v>1</v>
      </c>
      <c r="AS168" s="103">
        <v>0</v>
      </c>
      <c r="AT168" s="103">
        <v>0</v>
      </c>
      <c r="AU168" s="103">
        <v>0</v>
      </c>
      <c r="AV168" s="103">
        <v>0</v>
      </c>
      <c r="AW168" s="103">
        <v>0</v>
      </c>
      <c r="AX168" s="104">
        <v>0</v>
      </c>
      <c r="AY168" s="147">
        <v>44159</v>
      </c>
      <c r="AZ168" s="113"/>
      <c r="BA168" s="113">
        <v>531</v>
      </c>
      <c r="BB168" s="113">
        <v>9</v>
      </c>
      <c r="BC168" s="148">
        <v>1.0999999999999999E-2</v>
      </c>
      <c r="BD168" s="108">
        <v>13.9</v>
      </c>
      <c r="BE168" s="108">
        <v>7.19</v>
      </c>
      <c r="BF168" s="108">
        <v>70.8</v>
      </c>
      <c r="BG168" s="108">
        <v>18.399999999999999</v>
      </c>
      <c r="BH168" s="108">
        <v>156</v>
      </c>
      <c r="BI168" s="107"/>
      <c r="BJ168" s="104">
        <v>0</v>
      </c>
      <c r="BK168" s="104">
        <v>0</v>
      </c>
      <c r="BL168" s="104">
        <v>0</v>
      </c>
      <c r="BM168" s="104">
        <v>0</v>
      </c>
      <c r="BN168" s="107">
        <v>0</v>
      </c>
      <c r="BO168" s="104">
        <v>0</v>
      </c>
      <c r="BP168" s="112">
        <v>0</v>
      </c>
      <c r="BR168" s="330">
        <v>4.2424035087719307</v>
      </c>
      <c r="BS168" s="327">
        <v>4.3330000000000002</v>
      </c>
      <c r="BT168" s="327">
        <v>9.0596491228069453E-2</v>
      </c>
      <c r="BU168" s="327">
        <v>2.1354991584545164</v>
      </c>
      <c r="BV168" s="327">
        <v>108</v>
      </c>
      <c r="BW168" s="327">
        <v>29760</v>
      </c>
      <c r="BX168" s="327">
        <v>15397</v>
      </c>
      <c r="BY168" s="327">
        <v>102.34234234234231</v>
      </c>
      <c r="BZ168" s="327">
        <v>1.3869579518442011E-4</v>
      </c>
      <c r="CA168" s="327">
        <v>-9.1458333333333357</v>
      </c>
      <c r="CB168" s="327">
        <v>10.650333333333334</v>
      </c>
      <c r="CC168" s="327">
        <v>-19.796166666666672</v>
      </c>
      <c r="CD168" s="327">
        <v>-77.214228315033353</v>
      </c>
      <c r="CE168" s="327">
        <v>89.992850483435134</v>
      </c>
      <c r="CF168" s="327">
        <v>-167.20707879846847</v>
      </c>
      <c r="CG168" s="327">
        <v>-173.67494284321603</v>
      </c>
      <c r="CH168" s="327">
        <v>200.98526428581951</v>
      </c>
      <c r="CI168" s="327">
        <v>-374.6602071290356</v>
      </c>
      <c r="CJ168" s="327">
        <v>0.65085234876976239</v>
      </c>
      <c r="CK168" s="320">
        <v>3396.6</v>
      </c>
      <c r="CL168" s="327">
        <v>9.74</v>
      </c>
      <c r="CM168" s="327">
        <v>9.92</v>
      </c>
      <c r="CN168" s="327">
        <v>9.98</v>
      </c>
      <c r="CO168" s="316">
        <f t="shared" si="12"/>
        <v>9.8800000000000008</v>
      </c>
      <c r="CP168" s="335">
        <v>0.84199999999999997</v>
      </c>
      <c r="CQ168" s="327">
        <v>0.87</v>
      </c>
      <c r="CR168" s="327">
        <v>0.84499999999999997</v>
      </c>
      <c r="CS168" s="316">
        <f t="shared" si="13"/>
        <v>0.85233333333333328</v>
      </c>
      <c r="CT168" s="327">
        <v>1.147</v>
      </c>
      <c r="CU168" s="327">
        <v>1.038</v>
      </c>
      <c r="CV168" s="327">
        <v>1.026</v>
      </c>
      <c r="CW168" s="316">
        <f t="shared" si="14"/>
        <v>1.0703333333333334</v>
      </c>
      <c r="CX168" s="328">
        <v>1.3888888888888889E-3</v>
      </c>
      <c r="CY168" s="318">
        <v>2.7777777777777779E-3</v>
      </c>
      <c r="CZ168" s="318">
        <v>4.8611111111111112E-3</v>
      </c>
      <c r="DA168" s="319" t="s">
        <v>1297</v>
      </c>
      <c r="DB168" s="319" t="s">
        <v>1298</v>
      </c>
      <c r="DC168" s="319" t="s">
        <v>1299</v>
      </c>
      <c r="DD168" s="319" t="s">
        <v>1300</v>
      </c>
      <c r="DE168" s="319" t="s">
        <v>1301</v>
      </c>
      <c r="DF168" s="319" t="s">
        <v>1302</v>
      </c>
      <c r="DG168" s="326"/>
      <c r="DH168" s="327">
        <v>2.1354991584545164</v>
      </c>
      <c r="DI168" s="320">
        <v>0.85233333333333328</v>
      </c>
      <c r="DJ168" s="320">
        <v>1.0703333333333334</v>
      </c>
    </row>
    <row r="169" spans="1:114" ht="15.75" customHeight="1">
      <c r="A169" s="76">
        <v>169</v>
      </c>
      <c r="B169" s="168" t="s">
        <v>1303</v>
      </c>
      <c r="C169" s="46">
        <v>2717031</v>
      </c>
      <c r="D169" s="46">
        <v>2</v>
      </c>
      <c r="E169" s="149">
        <v>14829</v>
      </c>
      <c r="F169" s="44">
        <f t="shared" si="15"/>
        <v>80</v>
      </c>
      <c r="G169" s="78">
        <v>2</v>
      </c>
      <c r="H169" s="46">
        <v>36.700000000000003</v>
      </c>
      <c r="I169" s="79">
        <v>93</v>
      </c>
      <c r="J169" s="80">
        <v>0</v>
      </c>
      <c r="K169" s="80">
        <v>1</v>
      </c>
      <c r="L169" s="80">
        <v>0</v>
      </c>
      <c r="M169" s="80">
        <v>0</v>
      </c>
      <c r="N169" s="80">
        <v>0</v>
      </c>
      <c r="O169" s="80">
        <v>0</v>
      </c>
      <c r="P169" s="80">
        <v>0</v>
      </c>
      <c r="Q169" s="80">
        <v>0</v>
      </c>
      <c r="R169" s="80">
        <v>0</v>
      </c>
      <c r="S169" s="80">
        <v>1</v>
      </c>
      <c r="T169" s="80">
        <v>0</v>
      </c>
      <c r="U169" s="80">
        <v>1</v>
      </c>
      <c r="V169" s="80">
        <v>0</v>
      </c>
      <c r="W169" s="80">
        <v>0</v>
      </c>
      <c r="X169" s="80">
        <v>1</v>
      </c>
      <c r="Y169" s="80">
        <v>0</v>
      </c>
      <c r="Z169" s="80">
        <v>1</v>
      </c>
      <c r="AA169" s="80">
        <v>0</v>
      </c>
      <c r="AB169" s="80">
        <v>0</v>
      </c>
      <c r="AC169" s="81"/>
      <c r="AD169" s="82"/>
      <c r="AE169" s="83" t="e">
        <f t="shared" si="7"/>
        <v>#DIV/0!</v>
      </c>
      <c r="AF169" s="150">
        <v>44157</v>
      </c>
      <c r="AG169" s="58">
        <v>0</v>
      </c>
      <c r="AH169" s="58">
        <v>0</v>
      </c>
      <c r="AI169" s="58">
        <v>0</v>
      </c>
      <c r="AJ169" s="84">
        <v>0</v>
      </c>
      <c r="AK169" s="84">
        <v>0</v>
      </c>
      <c r="AL169" s="60">
        <v>44224</v>
      </c>
      <c r="AM169" s="58">
        <f t="shared" si="2"/>
        <v>67</v>
      </c>
      <c r="AN169" s="123">
        <v>1</v>
      </c>
      <c r="AO169" s="61"/>
      <c r="AP169" s="62"/>
      <c r="AQ169" s="63">
        <v>1</v>
      </c>
      <c r="AR169" s="64">
        <v>1</v>
      </c>
      <c r="AS169" s="63">
        <v>1</v>
      </c>
      <c r="AT169" s="63">
        <v>0</v>
      </c>
      <c r="AU169" s="63">
        <v>0</v>
      </c>
      <c r="AV169" s="63">
        <v>1</v>
      </c>
      <c r="AW169" s="63">
        <v>0</v>
      </c>
      <c r="AX169" s="64">
        <v>1</v>
      </c>
      <c r="AY169" s="152">
        <v>44157</v>
      </c>
      <c r="AZ169" s="133">
        <v>1.25</v>
      </c>
      <c r="BA169" s="133">
        <v>79856</v>
      </c>
      <c r="BB169" s="133">
        <v>173.3</v>
      </c>
      <c r="BC169" s="139">
        <v>9.9000000000000005E-2</v>
      </c>
      <c r="BD169" s="135">
        <v>14.5</v>
      </c>
      <c r="BE169" s="135">
        <v>7.27</v>
      </c>
      <c r="BF169" s="135">
        <v>72.900000000000006</v>
      </c>
      <c r="BG169" s="135">
        <v>15.4</v>
      </c>
      <c r="BH169" s="135">
        <v>200</v>
      </c>
      <c r="BI169" s="86"/>
      <c r="BJ169" s="64">
        <v>1</v>
      </c>
      <c r="BK169" s="64">
        <v>1</v>
      </c>
      <c r="BL169" s="64">
        <v>0</v>
      </c>
      <c r="BM169" s="64">
        <v>0</v>
      </c>
      <c r="BN169" s="70">
        <v>0</v>
      </c>
      <c r="BO169" s="64">
        <v>0</v>
      </c>
      <c r="BP169" s="71"/>
      <c r="BR169" s="331">
        <v>4.2846666666666646</v>
      </c>
      <c r="BS169" s="320">
        <v>4.6219999999999999</v>
      </c>
      <c r="BT169" s="320">
        <v>0.33733333333333526</v>
      </c>
      <c r="BU169" s="320">
        <v>7.8730356309320539</v>
      </c>
      <c r="BV169" s="320">
        <v>46</v>
      </c>
      <c r="BW169" s="320">
        <v>27249</v>
      </c>
      <c r="BX169" s="320">
        <v>15200</v>
      </c>
      <c r="BY169" s="320">
        <v>715.26700642588071</v>
      </c>
      <c r="BZ169" s="320">
        <v>5.1796287045605615E-4</v>
      </c>
      <c r="CA169" s="320">
        <v>2.6463333333333332</v>
      </c>
      <c r="CB169" s="320">
        <v>13.632666666666669</v>
      </c>
      <c r="CC169" s="320">
        <v>-10.986333333333334</v>
      </c>
      <c r="CD169" s="320">
        <v>22.966280223171228</v>
      </c>
      <c r="CE169" s="320">
        <v>118.13167923326382</v>
      </c>
      <c r="CF169" s="320">
        <v>-95.165399010092585</v>
      </c>
      <c r="CG169" s="320">
        <v>49.328832938692038</v>
      </c>
      <c r="CH169" s="320">
        <v>254.31319829234704</v>
      </c>
      <c r="CI169" s="320">
        <v>-204.98436535365499</v>
      </c>
      <c r="CJ169" s="320">
        <v>0.446299701061868</v>
      </c>
      <c r="CK169" s="320">
        <v>5541.7</v>
      </c>
      <c r="CL169" s="320">
        <v>6.67</v>
      </c>
      <c r="CM169" s="320">
        <v>6.11</v>
      </c>
      <c r="CN169" s="320">
        <v>6.95</v>
      </c>
      <c r="CO169" s="316">
        <f t="shared" si="12"/>
        <v>6.5766666666666671</v>
      </c>
      <c r="CP169" s="333">
        <v>0.81299999999999994</v>
      </c>
      <c r="CQ169" s="320">
        <v>0.91800000000000004</v>
      </c>
      <c r="CR169" s="320">
        <v>0.85099999999999998</v>
      </c>
      <c r="CS169" s="316">
        <f t="shared" si="13"/>
        <v>0.86066666666666658</v>
      </c>
      <c r="CT169" s="320">
        <v>0.84699999999999998</v>
      </c>
      <c r="CU169" s="320">
        <v>1.0549999999999999</v>
      </c>
      <c r="CV169" s="320">
        <v>0.85099999999999998</v>
      </c>
      <c r="CW169" s="316">
        <f t="shared" si="14"/>
        <v>0.91766666666666674</v>
      </c>
      <c r="CX169" s="329">
        <v>2.0833333333333333E-3</v>
      </c>
      <c r="CY169" s="318">
        <v>4.1666666666666666E-3</v>
      </c>
      <c r="CZ169" s="318">
        <v>5.5555555555555558E-3</v>
      </c>
      <c r="DA169" s="319" t="s">
        <v>1304</v>
      </c>
      <c r="DB169" s="319" t="s">
        <v>1305</v>
      </c>
      <c r="DC169" s="319" t="s">
        <v>1306</v>
      </c>
      <c r="DD169" s="319" t="s">
        <v>1307</v>
      </c>
      <c r="DE169" s="319" t="s">
        <v>1308</v>
      </c>
      <c r="DF169" s="319" t="s">
        <v>1309</v>
      </c>
      <c r="DG169" s="310"/>
      <c r="DH169" s="320">
        <v>7.8730356309320539</v>
      </c>
      <c r="DI169" s="320">
        <v>0.86066666666666658</v>
      </c>
      <c r="DJ169" s="320">
        <v>0.91766666666666674</v>
      </c>
    </row>
    <row r="170" spans="1:114" ht="15.75" customHeight="1">
      <c r="A170" s="76">
        <v>170</v>
      </c>
      <c r="B170" s="168" t="s">
        <v>1310</v>
      </c>
      <c r="C170" s="46">
        <v>2721416</v>
      </c>
      <c r="D170" s="46">
        <v>1</v>
      </c>
      <c r="E170" s="149">
        <v>19116</v>
      </c>
      <c r="F170" s="44">
        <f t="shared" si="15"/>
        <v>68</v>
      </c>
      <c r="G170" s="78">
        <v>1</v>
      </c>
      <c r="H170" s="46">
        <v>36</v>
      </c>
      <c r="I170" s="79">
        <v>92</v>
      </c>
      <c r="J170" s="80">
        <v>1</v>
      </c>
      <c r="K170" s="80">
        <v>1</v>
      </c>
      <c r="L170" s="80">
        <v>0</v>
      </c>
      <c r="M170" s="80">
        <v>0</v>
      </c>
      <c r="N170" s="80">
        <v>0</v>
      </c>
      <c r="O170" s="80">
        <v>0</v>
      </c>
      <c r="P170" s="80">
        <v>0</v>
      </c>
      <c r="Q170" s="80">
        <v>0</v>
      </c>
      <c r="R170" s="80">
        <v>0</v>
      </c>
      <c r="S170" s="80">
        <v>1</v>
      </c>
      <c r="T170" s="80">
        <v>0</v>
      </c>
      <c r="U170" s="80">
        <v>1</v>
      </c>
      <c r="V170" s="80">
        <v>0</v>
      </c>
      <c r="W170" s="80">
        <v>1</v>
      </c>
      <c r="X170" s="80">
        <v>1</v>
      </c>
      <c r="Y170" s="80">
        <v>0</v>
      </c>
      <c r="Z170" s="80">
        <v>1</v>
      </c>
      <c r="AA170" s="80">
        <v>0</v>
      </c>
      <c r="AB170" s="80">
        <v>0</v>
      </c>
      <c r="AC170" s="81">
        <v>102</v>
      </c>
      <c r="AD170" s="82">
        <v>1.7</v>
      </c>
      <c r="AE170" s="83">
        <f t="shared" si="7"/>
        <v>35.294117647058826</v>
      </c>
      <c r="AF170" s="150">
        <v>44159</v>
      </c>
      <c r="AG170" s="58">
        <v>0</v>
      </c>
      <c r="AH170" s="58">
        <v>0</v>
      </c>
      <c r="AI170" s="58">
        <v>0</v>
      </c>
      <c r="AJ170" s="84">
        <v>0</v>
      </c>
      <c r="AK170" s="84">
        <v>0</v>
      </c>
      <c r="AL170" s="60">
        <v>44174</v>
      </c>
      <c r="AM170" s="58">
        <f t="shared" si="2"/>
        <v>15</v>
      </c>
      <c r="AN170" s="123">
        <v>1</v>
      </c>
      <c r="AO170" s="61"/>
      <c r="AP170" s="62"/>
      <c r="AQ170" s="63">
        <v>1</v>
      </c>
      <c r="AR170" s="64">
        <v>1</v>
      </c>
      <c r="AS170" s="63">
        <v>1</v>
      </c>
      <c r="AT170" s="63">
        <v>0</v>
      </c>
      <c r="AU170" s="63">
        <v>0</v>
      </c>
      <c r="AV170" s="63">
        <v>0</v>
      </c>
      <c r="AW170" s="63">
        <v>0</v>
      </c>
      <c r="AX170" s="64">
        <v>1</v>
      </c>
      <c r="AY170" s="152">
        <v>44159</v>
      </c>
      <c r="AZ170" s="133">
        <v>1.1399999999999999</v>
      </c>
      <c r="BA170" s="133">
        <v>2142</v>
      </c>
      <c r="BB170" s="133">
        <v>69.5</v>
      </c>
      <c r="BC170" s="139">
        <v>0.51300000000000001</v>
      </c>
      <c r="BD170" s="135">
        <v>13.1</v>
      </c>
      <c r="BE170" s="135">
        <v>4.83</v>
      </c>
      <c r="BF170" s="135">
        <v>63.2</v>
      </c>
      <c r="BG170" s="135">
        <v>26.7</v>
      </c>
      <c r="BH170" s="135">
        <v>102</v>
      </c>
      <c r="BI170" s="86"/>
      <c r="BJ170" s="64">
        <v>0</v>
      </c>
      <c r="BK170" s="64">
        <v>0</v>
      </c>
      <c r="BL170" s="64">
        <v>0</v>
      </c>
      <c r="BM170" s="64">
        <v>1</v>
      </c>
      <c r="BN170" s="70">
        <v>0</v>
      </c>
      <c r="BO170" s="64">
        <v>0</v>
      </c>
      <c r="BP170" s="71"/>
      <c r="BR170" s="331">
        <v>6.9477999999999991</v>
      </c>
      <c r="BS170" s="320">
        <v>7.391</v>
      </c>
      <c r="BT170" s="320">
        <v>0.44320000000000093</v>
      </c>
      <c r="BU170" s="320">
        <v>6.3789976683266785</v>
      </c>
      <c r="BV170" s="320">
        <v>106</v>
      </c>
      <c r="BW170" s="320">
        <v>24533</v>
      </c>
      <c r="BX170" s="320">
        <v>21347</v>
      </c>
      <c r="BY170" s="320">
        <v>384.41108545034649</v>
      </c>
      <c r="BZ170" s="320">
        <v>2.988240815255857E-4</v>
      </c>
      <c r="CA170" s="320">
        <v>1.4705000000000004</v>
      </c>
      <c r="CB170" s="320">
        <v>14.975833333333332</v>
      </c>
      <c r="CC170" s="320">
        <v>-13.505333333333331</v>
      </c>
      <c r="CD170" s="320">
        <v>33.869445790795503</v>
      </c>
      <c r="CE170" s="320">
        <v>340.95997282809964</v>
      </c>
      <c r="CF170" s="320">
        <v>-307.09052703730407</v>
      </c>
      <c r="CG170" s="320">
        <v>16.825094500797675</v>
      </c>
      <c r="CH170" s="320">
        <v>172.3567019390222</v>
      </c>
      <c r="CI170" s="320">
        <v>-155.53160743822451</v>
      </c>
      <c r="CJ170" s="320">
        <v>0.4743432534500035</v>
      </c>
      <c r="CK170" s="320">
        <v>9062.4</v>
      </c>
      <c r="CL170" s="320">
        <v>7.38</v>
      </c>
      <c r="CM170" s="320">
        <v>7.38</v>
      </c>
      <c r="CN170" s="320">
        <v>7.56</v>
      </c>
      <c r="CO170" s="316">
        <f t="shared" si="12"/>
        <v>7.44</v>
      </c>
      <c r="CP170" s="333">
        <v>0.82199999999999995</v>
      </c>
      <c r="CQ170" s="320">
        <v>0.84099999999999997</v>
      </c>
      <c r="CR170" s="320">
        <v>0.85699999999999998</v>
      </c>
      <c r="CS170" s="316">
        <f t="shared" si="13"/>
        <v>0.83999999999999986</v>
      </c>
      <c r="CT170" s="320">
        <v>1.141</v>
      </c>
      <c r="CU170" s="320">
        <v>1.077</v>
      </c>
      <c r="CV170" s="320">
        <v>1.1399999999999999</v>
      </c>
      <c r="CW170" s="316">
        <f t="shared" si="14"/>
        <v>1.1193333333333333</v>
      </c>
      <c r="CX170" s="329">
        <v>1.3888888888888889E-3</v>
      </c>
      <c r="CY170" s="318">
        <v>3.472222222222222E-3</v>
      </c>
      <c r="CZ170" s="318">
        <v>4.8611111111111112E-3</v>
      </c>
      <c r="DA170" s="319" t="s">
        <v>1311</v>
      </c>
      <c r="DB170" s="319" t="s">
        <v>1312</v>
      </c>
      <c r="DC170" s="319" t="s">
        <v>1313</v>
      </c>
      <c r="DD170" s="319" t="s">
        <v>1314</v>
      </c>
      <c r="DE170" s="319" t="s">
        <v>1315</v>
      </c>
      <c r="DF170" s="319" t="s">
        <v>1316</v>
      </c>
      <c r="DG170" s="310"/>
      <c r="DH170" s="320">
        <v>6.3789976683266785</v>
      </c>
      <c r="DI170" s="320">
        <v>0.83999999999999986</v>
      </c>
      <c r="DJ170" s="320">
        <v>1.1193333333333333</v>
      </c>
    </row>
    <row r="171" spans="1:114" ht="15.75" customHeight="1">
      <c r="A171" s="103">
        <v>171</v>
      </c>
      <c r="B171" s="165" t="s">
        <v>1317</v>
      </c>
      <c r="C171" s="104">
        <v>2721438</v>
      </c>
      <c r="D171" s="104">
        <v>1</v>
      </c>
      <c r="E171" s="146">
        <v>30359</v>
      </c>
      <c r="F171" s="44">
        <f t="shared" si="15"/>
        <v>37</v>
      </c>
      <c r="G171" s="103">
        <v>1</v>
      </c>
      <c r="H171" s="104">
        <v>36</v>
      </c>
      <c r="I171" s="107">
        <v>99</v>
      </c>
      <c r="J171" s="108">
        <v>0</v>
      </c>
      <c r="K171" s="108">
        <v>0</v>
      </c>
      <c r="L171" s="108">
        <v>0</v>
      </c>
      <c r="M171" s="108">
        <v>0</v>
      </c>
      <c r="N171" s="108"/>
      <c r="O171" s="108"/>
      <c r="P171" s="108"/>
      <c r="Q171" s="108"/>
      <c r="R171" s="108"/>
      <c r="S171" s="108"/>
      <c r="T171" s="108"/>
      <c r="U171" s="108"/>
      <c r="V171" s="108">
        <v>0</v>
      </c>
      <c r="W171" s="108">
        <v>0</v>
      </c>
      <c r="X171" s="108">
        <v>0</v>
      </c>
      <c r="Y171" s="108">
        <v>0</v>
      </c>
      <c r="Z171" s="108">
        <v>0</v>
      </c>
      <c r="AA171" s="108">
        <v>1</v>
      </c>
      <c r="AB171" s="108">
        <v>1</v>
      </c>
      <c r="AC171" s="81"/>
      <c r="AD171" s="82"/>
      <c r="AE171" s="83" t="e">
        <f t="shared" si="7"/>
        <v>#DIV/0!</v>
      </c>
      <c r="AF171" s="147">
        <v>44159</v>
      </c>
      <c r="AG171" s="104">
        <v>0</v>
      </c>
      <c r="AH171" s="104">
        <v>0</v>
      </c>
      <c r="AI171" s="104">
        <v>0</v>
      </c>
      <c r="AJ171" s="108">
        <v>0</v>
      </c>
      <c r="AK171" s="108">
        <v>0</v>
      </c>
      <c r="AL171" s="110">
        <v>44165</v>
      </c>
      <c r="AM171" s="104">
        <f t="shared" si="2"/>
        <v>6</v>
      </c>
      <c r="AN171" s="126">
        <v>0</v>
      </c>
      <c r="AO171" s="108" t="s">
        <v>647</v>
      </c>
      <c r="AP171" s="116" t="s">
        <v>1318</v>
      </c>
      <c r="AQ171" s="94">
        <v>0</v>
      </c>
      <c r="AR171" s="104">
        <v>0</v>
      </c>
      <c r="AS171" s="103">
        <v>0</v>
      </c>
      <c r="AT171" s="103">
        <v>0</v>
      </c>
      <c r="AU171" s="103">
        <v>0</v>
      </c>
      <c r="AV171" s="103">
        <v>0</v>
      </c>
      <c r="AW171" s="103">
        <v>0</v>
      </c>
      <c r="AX171" s="104">
        <v>0</v>
      </c>
      <c r="AY171" s="147">
        <v>44159</v>
      </c>
      <c r="AZ171" s="113"/>
      <c r="BA171" s="113"/>
      <c r="BB171" s="113"/>
      <c r="BC171" s="148">
        <v>0.01</v>
      </c>
      <c r="BD171" s="108">
        <v>10.1</v>
      </c>
      <c r="BE171" s="108">
        <v>5.24</v>
      </c>
      <c r="BF171" s="108">
        <v>79.3</v>
      </c>
      <c r="BG171" s="108">
        <v>15.5</v>
      </c>
      <c r="BH171" s="108">
        <v>108</v>
      </c>
      <c r="BI171" s="107"/>
      <c r="BJ171" s="104">
        <v>0</v>
      </c>
      <c r="BK171" s="104">
        <v>0</v>
      </c>
      <c r="BL171" s="104">
        <v>0</v>
      </c>
      <c r="BM171" s="104">
        <v>0</v>
      </c>
      <c r="BN171" s="107">
        <v>0</v>
      </c>
      <c r="BO171" s="104">
        <v>1</v>
      </c>
      <c r="BP171" s="112"/>
      <c r="BR171" s="330">
        <v>4.5439999999999996</v>
      </c>
      <c r="BS171" s="327">
        <v>4.952</v>
      </c>
      <c r="BT171" s="327">
        <v>0.40800000000000036</v>
      </c>
      <c r="BU171" s="327">
        <v>8.9788732394366289</v>
      </c>
      <c r="BV171" s="327">
        <v>31</v>
      </c>
      <c r="BW171" s="327">
        <v>25139</v>
      </c>
      <c r="BX171" s="327">
        <v>14666</v>
      </c>
      <c r="BY171" s="327">
        <v>849.72448754683705</v>
      </c>
      <c r="BZ171" s="327">
        <v>6.12223731040272E-4</v>
      </c>
      <c r="CA171" s="327">
        <v>-4.2741666666666669</v>
      </c>
      <c r="CB171" s="327">
        <v>9.733666666666668</v>
      </c>
      <c r="CC171" s="327">
        <v>-14.007833333333334</v>
      </c>
      <c r="CD171" s="327">
        <v>-42.012666900612494</v>
      </c>
      <c r="CE171" s="327">
        <v>94.400236335268502</v>
      </c>
      <c r="CF171" s="327">
        <v>-136.41290323588098</v>
      </c>
      <c r="CG171" s="327">
        <v>-74.925241820779064</v>
      </c>
      <c r="CH171" s="327">
        <v>171.79942401987407</v>
      </c>
      <c r="CI171" s="327">
        <v>-246.72466584065313</v>
      </c>
      <c r="CJ171" s="327">
        <v>0.58951126546353383</v>
      </c>
      <c r="CK171" s="320">
        <v>8634.9</v>
      </c>
      <c r="CL171" s="327">
        <v>7.5</v>
      </c>
      <c r="CM171" s="327">
        <v>7.52</v>
      </c>
      <c r="CN171" s="327">
        <v>7.63</v>
      </c>
      <c r="CO171" s="316">
        <f t="shared" si="12"/>
        <v>7.55</v>
      </c>
      <c r="CP171" s="335">
        <v>0.48599999999999999</v>
      </c>
      <c r="CQ171" s="327">
        <v>0.46300000000000002</v>
      </c>
      <c r="CR171" s="327">
        <v>0.41799999999999998</v>
      </c>
      <c r="CS171" s="316">
        <f t="shared" si="13"/>
        <v>0.45566666666666666</v>
      </c>
      <c r="CT171" s="327">
        <v>0.621</v>
      </c>
      <c r="CU171" s="327">
        <v>0.61899999999999999</v>
      </c>
      <c r="CV171" s="327">
        <v>0.61899999999999999</v>
      </c>
      <c r="CW171" s="316">
        <f t="shared" si="14"/>
        <v>0.6196666666666667</v>
      </c>
      <c r="CX171" s="328">
        <v>2.7777777777777779E-3</v>
      </c>
      <c r="CY171" s="318">
        <v>4.1666666666666666E-3</v>
      </c>
      <c r="CZ171" s="318">
        <v>6.2499999999999995E-3</v>
      </c>
      <c r="DA171" s="319" t="s">
        <v>1319</v>
      </c>
      <c r="DB171" s="319" t="s">
        <v>1320</v>
      </c>
      <c r="DC171" s="319" t="s">
        <v>1321</v>
      </c>
      <c r="DD171" s="319" t="s">
        <v>1322</v>
      </c>
      <c r="DE171" s="319" t="s">
        <v>1323</v>
      </c>
      <c r="DF171" s="319" t="s">
        <v>1324</v>
      </c>
      <c r="DG171" s="326"/>
      <c r="DH171" s="327">
        <v>8.9788732394366289</v>
      </c>
      <c r="DI171" s="320">
        <v>0.45566666666666666</v>
      </c>
      <c r="DJ171" s="320">
        <v>0.6196666666666667</v>
      </c>
    </row>
    <row r="172" spans="1:114" ht="15.75" customHeight="1">
      <c r="A172" s="76">
        <v>172</v>
      </c>
      <c r="B172" s="175" t="s">
        <v>1325</v>
      </c>
      <c r="C172" s="46">
        <v>2724835</v>
      </c>
      <c r="D172" s="46">
        <v>2</v>
      </c>
      <c r="E172" s="149">
        <v>22304</v>
      </c>
      <c r="F172" s="44">
        <f t="shared" si="15"/>
        <v>59</v>
      </c>
      <c r="G172" s="78">
        <v>1</v>
      </c>
      <c r="H172" s="46">
        <v>36.4</v>
      </c>
      <c r="I172" s="79">
        <v>89</v>
      </c>
      <c r="J172" s="80">
        <v>0</v>
      </c>
      <c r="K172" s="80">
        <v>1</v>
      </c>
      <c r="L172" s="80">
        <v>0</v>
      </c>
      <c r="M172" s="80">
        <v>0</v>
      </c>
      <c r="N172" s="80">
        <v>0</v>
      </c>
      <c r="O172" s="80">
        <v>0</v>
      </c>
      <c r="P172" s="80">
        <v>0</v>
      </c>
      <c r="Q172" s="80">
        <v>0</v>
      </c>
      <c r="R172" s="80">
        <v>0</v>
      </c>
      <c r="S172" s="80">
        <v>0</v>
      </c>
      <c r="T172" s="80">
        <v>0</v>
      </c>
      <c r="U172" s="80">
        <v>0</v>
      </c>
      <c r="V172" s="80">
        <v>0</v>
      </c>
      <c r="W172" s="80">
        <v>0</v>
      </c>
      <c r="X172" s="80">
        <v>1</v>
      </c>
      <c r="Y172" s="80">
        <v>1</v>
      </c>
      <c r="Z172" s="80">
        <v>1</v>
      </c>
      <c r="AA172" s="80">
        <v>0</v>
      </c>
      <c r="AB172" s="80">
        <v>0</v>
      </c>
      <c r="AC172" s="81">
        <v>89</v>
      </c>
      <c r="AD172" s="82">
        <v>1.56</v>
      </c>
      <c r="AE172" s="83">
        <f t="shared" si="7"/>
        <v>36.571334648257725</v>
      </c>
      <c r="AF172" s="150">
        <v>44161</v>
      </c>
      <c r="AG172" s="58">
        <v>1</v>
      </c>
      <c r="AH172" s="58">
        <v>0</v>
      </c>
      <c r="AI172" s="58">
        <v>6</v>
      </c>
      <c r="AJ172" s="84">
        <v>0</v>
      </c>
      <c r="AK172" s="84">
        <v>1</v>
      </c>
      <c r="AL172" s="60">
        <v>44171</v>
      </c>
      <c r="AM172" s="58">
        <f t="shared" si="2"/>
        <v>10</v>
      </c>
      <c r="AN172" s="123">
        <v>1</v>
      </c>
      <c r="AO172" s="61"/>
      <c r="AP172" s="62"/>
      <c r="AQ172" s="63">
        <v>1</v>
      </c>
      <c r="AR172" s="64">
        <v>1</v>
      </c>
      <c r="AS172" s="63">
        <v>1</v>
      </c>
      <c r="AT172" s="63">
        <v>1</v>
      </c>
      <c r="AU172" s="63">
        <v>1</v>
      </c>
      <c r="AV172" s="63">
        <v>0</v>
      </c>
      <c r="AW172" s="63">
        <v>0</v>
      </c>
      <c r="AX172" s="64">
        <v>1</v>
      </c>
      <c r="AY172" s="152">
        <v>44161</v>
      </c>
      <c r="AZ172" s="133">
        <v>0.89</v>
      </c>
      <c r="BA172" s="133">
        <v>2171</v>
      </c>
      <c r="BB172" s="133">
        <v>109.3</v>
      </c>
      <c r="BC172" s="139">
        <v>8.0000000000000002E-3</v>
      </c>
      <c r="BD172" s="135">
        <v>11.4</v>
      </c>
      <c r="BE172" s="135">
        <v>7.46</v>
      </c>
      <c r="BF172" s="135">
        <v>88.5</v>
      </c>
      <c r="BG172" s="135">
        <v>7.7</v>
      </c>
      <c r="BH172" s="135">
        <v>366</v>
      </c>
      <c r="BI172" s="86"/>
      <c r="BJ172" s="64">
        <v>0</v>
      </c>
      <c r="BK172" s="64">
        <v>0</v>
      </c>
      <c r="BL172" s="64">
        <v>0</v>
      </c>
      <c r="BM172" s="64">
        <v>0</v>
      </c>
      <c r="BN172" s="70">
        <v>0</v>
      </c>
      <c r="BO172" s="64">
        <v>0</v>
      </c>
      <c r="BP172" s="71"/>
      <c r="BR172" s="331">
        <v>5.5590000000000002</v>
      </c>
      <c r="BS172" s="320">
        <v>5.6319999999999997</v>
      </c>
      <c r="BT172" s="320">
        <v>7.299999999999951E-2</v>
      </c>
      <c r="BU172" s="320">
        <v>1.3131858247886221</v>
      </c>
      <c r="BV172" s="320">
        <v>52</v>
      </c>
      <c r="BW172" s="320">
        <v>34755</v>
      </c>
      <c r="BX172" s="320">
        <v>20472</v>
      </c>
      <c r="BY172" s="320">
        <v>660.54910632025053</v>
      </c>
      <c r="BZ172" s="320">
        <v>6.4145458420702525E-5</v>
      </c>
      <c r="CA172" s="320">
        <v>-3.2633333333333336</v>
      </c>
      <c r="CB172" s="320">
        <v>17.775333333333332</v>
      </c>
      <c r="CC172" s="320">
        <v>-21.038666666666664</v>
      </c>
      <c r="CD172" s="320">
        <v>-46.363280956053565</v>
      </c>
      <c r="CE172" s="320">
        <v>259.64366089062798</v>
      </c>
      <c r="CF172" s="320">
        <v>-306.00694184668163</v>
      </c>
      <c r="CG172" s="320">
        <v>-47.577592513938356</v>
      </c>
      <c r="CH172" s="320">
        <v>255.46456733449205</v>
      </c>
      <c r="CI172" s="320">
        <v>-303.04215984843052</v>
      </c>
      <c r="CJ172" s="320">
        <v>0.542593571570675</v>
      </c>
      <c r="CK172" s="320">
        <v>12528.9</v>
      </c>
      <c r="CL172" s="320">
        <v>8.4700000000000006</v>
      </c>
      <c r="CM172" s="320">
        <v>8.57</v>
      </c>
      <c r="CN172" s="320">
        <v>8.65</v>
      </c>
      <c r="CO172" s="316">
        <f t="shared" si="12"/>
        <v>8.5633333333333326</v>
      </c>
      <c r="CP172" s="333">
        <v>0.621</v>
      </c>
      <c r="CQ172" s="320">
        <v>0.67100000000000004</v>
      </c>
      <c r="CR172" s="320">
        <v>0.60599999999999998</v>
      </c>
      <c r="CS172" s="316">
        <f t="shared" si="13"/>
        <v>0.63266666666666671</v>
      </c>
      <c r="CT172" s="320">
        <v>0.73299999999999998</v>
      </c>
      <c r="CU172" s="320">
        <v>0.78800000000000003</v>
      </c>
      <c r="CV172" s="320">
        <v>0.78600000000000003</v>
      </c>
      <c r="CW172" s="316">
        <f t="shared" si="14"/>
        <v>0.76900000000000002</v>
      </c>
      <c r="CX172" s="329">
        <v>2.0833333333333333E-3</v>
      </c>
      <c r="CY172" s="318">
        <v>4.8611111111111112E-3</v>
      </c>
      <c r="CZ172" s="318">
        <v>7.6388888888888886E-3</v>
      </c>
      <c r="DA172" s="319" t="s">
        <v>1326</v>
      </c>
      <c r="DB172" s="319" t="s">
        <v>1327</v>
      </c>
      <c r="DC172" s="319" t="s">
        <v>1328</v>
      </c>
      <c r="DD172" s="319" t="s">
        <v>1329</v>
      </c>
      <c r="DE172" s="319" t="s">
        <v>1330</v>
      </c>
      <c r="DF172" s="319" t="s">
        <v>1331</v>
      </c>
      <c r="DG172" s="310"/>
      <c r="DH172" s="320">
        <v>1.3131858247886221</v>
      </c>
      <c r="DI172" s="320">
        <v>0.63266666666666671</v>
      </c>
      <c r="DJ172" s="320">
        <v>0.76900000000000002</v>
      </c>
    </row>
    <row r="173" spans="1:114" ht="15.75" customHeight="1">
      <c r="A173" s="76">
        <v>173</v>
      </c>
      <c r="B173" s="168" t="s">
        <v>1332</v>
      </c>
      <c r="C173" s="46">
        <v>2729480</v>
      </c>
      <c r="D173" s="46">
        <v>2</v>
      </c>
      <c r="E173" s="149">
        <v>21818</v>
      </c>
      <c r="F173" s="44">
        <f t="shared" si="15"/>
        <v>61</v>
      </c>
      <c r="G173" s="78">
        <v>1</v>
      </c>
      <c r="H173" s="46">
        <v>36</v>
      </c>
      <c r="I173" s="79">
        <v>88</v>
      </c>
      <c r="J173" s="80">
        <v>0</v>
      </c>
      <c r="K173" s="80">
        <v>0</v>
      </c>
      <c r="L173" s="80">
        <v>0</v>
      </c>
      <c r="M173" s="80">
        <v>0</v>
      </c>
      <c r="N173" s="80">
        <v>0</v>
      </c>
      <c r="O173" s="80">
        <v>0</v>
      </c>
      <c r="P173" s="80">
        <v>0</v>
      </c>
      <c r="Q173" s="80">
        <v>0</v>
      </c>
      <c r="R173" s="80">
        <v>0</v>
      </c>
      <c r="S173" s="80">
        <v>1</v>
      </c>
      <c r="T173" s="80">
        <v>0</v>
      </c>
      <c r="U173" s="80">
        <v>0</v>
      </c>
      <c r="V173" s="80">
        <v>0</v>
      </c>
      <c r="W173" s="80">
        <v>0</v>
      </c>
      <c r="X173" s="80">
        <v>0</v>
      </c>
      <c r="Y173" s="80">
        <v>0</v>
      </c>
      <c r="Z173" s="80">
        <v>0</v>
      </c>
      <c r="AA173" s="80">
        <v>0</v>
      </c>
      <c r="AB173" s="80">
        <v>1</v>
      </c>
      <c r="AC173" s="81">
        <v>64</v>
      </c>
      <c r="AD173" s="82">
        <v>1.59</v>
      </c>
      <c r="AE173" s="83">
        <f t="shared" si="7"/>
        <v>25.315454293738377</v>
      </c>
      <c r="AF173" s="150">
        <v>44165</v>
      </c>
      <c r="AG173" s="58">
        <v>1</v>
      </c>
      <c r="AH173" s="58">
        <v>0</v>
      </c>
      <c r="AI173" s="58">
        <v>2</v>
      </c>
      <c r="AJ173" s="84">
        <v>0</v>
      </c>
      <c r="AK173" s="84">
        <v>1</v>
      </c>
      <c r="AL173" s="60">
        <v>44172</v>
      </c>
      <c r="AM173" s="58">
        <f t="shared" si="2"/>
        <v>7</v>
      </c>
      <c r="AN173" s="123">
        <v>1</v>
      </c>
      <c r="AO173" s="61"/>
      <c r="AP173" s="62"/>
      <c r="AQ173" s="63">
        <v>1</v>
      </c>
      <c r="AR173" s="64">
        <v>1</v>
      </c>
      <c r="AS173" s="63">
        <v>1</v>
      </c>
      <c r="AT173" s="63">
        <v>0</v>
      </c>
      <c r="AU173" s="63">
        <v>0</v>
      </c>
      <c r="AV173" s="63">
        <v>1</v>
      </c>
      <c r="AW173" s="63">
        <v>0</v>
      </c>
      <c r="AX173" s="64">
        <v>1</v>
      </c>
      <c r="AY173" s="152">
        <v>44165</v>
      </c>
      <c r="AZ173" s="133">
        <v>0.89</v>
      </c>
      <c r="BA173" s="133">
        <v>3370</v>
      </c>
      <c r="BB173" s="133">
        <v>10.5</v>
      </c>
      <c r="BC173" s="139">
        <v>1.4999999999999999E-2</v>
      </c>
      <c r="BD173" s="135">
        <v>5.6</v>
      </c>
      <c r="BE173" s="135">
        <v>4.9000000000000004</v>
      </c>
      <c r="BF173" s="135">
        <v>84.5</v>
      </c>
      <c r="BG173" s="135">
        <v>9.6</v>
      </c>
      <c r="BH173" s="135">
        <v>167</v>
      </c>
      <c r="BI173" s="86"/>
      <c r="BJ173" s="64">
        <v>0</v>
      </c>
      <c r="BK173" s="64">
        <v>0</v>
      </c>
      <c r="BL173" s="64">
        <v>0</v>
      </c>
      <c r="BM173" s="64">
        <v>0</v>
      </c>
      <c r="BN173" s="70">
        <v>0</v>
      </c>
      <c r="BO173" s="64">
        <v>0</v>
      </c>
      <c r="BP173" s="71"/>
      <c r="BR173" s="331">
        <v>4.5917999999999974</v>
      </c>
      <c r="BS173" s="320">
        <v>4.7160000000000002</v>
      </c>
      <c r="BT173" s="320">
        <v>0.12420000000000275</v>
      </c>
      <c r="BU173" s="320">
        <v>2.7048216385731698</v>
      </c>
      <c r="BV173" s="320">
        <v>76</v>
      </c>
      <c r="BW173" s="320">
        <v>34906</v>
      </c>
      <c r="BX173" s="320">
        <v>9449</v>
      </c>
      <c r="BY173" s="320">
        <v>213.26508850501182</v>
      </c>
      <c r="BZ173" s="320">
        <v>2.8625480353192611E-4</v>
      </c>
      <c r="CA173" s="320">
        <v>-12.572833333333332</v>
      </c>
      <c r="CB173" s="320">
        <v>14.041500000000001</v>
      </c>
      <c r="CC173" s="320">
        <v>-26.614333333333338</v>
      </c>
      <c r="CD173" s="320">
        <v>-124.95428337503496</v>
      </c>
      <c r="CE173" s="320">
        <v>139.51222060428697</v>
      </c>
      <c r="CF173" s="320">
        <v>-264.46650397932194</v>
      </c>
      <c r="CG173" s="320">
        <v>-219.18264746347532</v>
      </c>
      <c r="CH173" s="320">
        <v>244.78206027109889</v>
      </c>
      <c r="CI173" s="320">
        <v>-463.96470773457412</v>
      </c>
      <c r="CJ173" s="320">
        <v>0.65462691144273477</v>
      </c>
      <c r="CK173" s="320">
        <v>7294.1</v>
      </c>
      <c r="CL173" s="320">
        <v>6.88</v>
      </c>
      <c r="CM173" s="320">
        <v>6.96</v>
      </c>
      <c r="CN173" s="320">
        <v>7.05</v>
      </c>
      <c r="CO173" s="316">
        <f t="shared" si="12"/>
        <v>6.9633333333333338</v>
      </c>
      <c r="CP173" s="333">
        <v>0.49199999999999999</v>
      </c>
      <c r="CQ173" s="320">
        <v>0.51400000000000001</v>
      </c>
      <c r="CR173" s="320">
        <v>0.50600000000000001</v>
      </c>
      <c r="CS173" s="316">
        <f t="shared" si="13"/>
        <v>0.504</v>
      </c>
      <c r="CT173" s="320">
        <v>0.61599999999999999</v>
      </c>
      <c r="CU173" s="320">
        <v>0.67200000000000004</v>
      </c>
      <c r="CV173" s="320">
        <v>0.67800000000000005</v>
      </c>
      <c r="CW173" s="316">
        <f t="shared" si="14"/>
        <v>0.65533333333333343</v>
      </c>
      <c r="CX173" s="329">
        <v>2.0833333333333333E-3</v>
      </c>
      <c r="CY173" s="318">
        <v>4.1666666666666666E-3</v>
      </c>
      <c r="CZ173" s="318">
        <v>6.9444444444444441E-3</v>
      </c>
      <c r="DA173" s="319" t="s">
        <v>1333</v>
      </c>
      <c r="DB173" s="319" t="s">
        <v>1334</v>
      </c>
      <c r="DC173" s="319" t="s">
        <v>1335</v>
      </c>
      <c r="DD173" s="319" t="s">
        <v>1336</v>
      </c>
      <c r="DE173" s="319" t="s">
        <v>1337</v>
      </c>
      <c r="DF173" s="319" t="s">
        <v>1338</v>
      </c>
      <c r="DG173" s="310"/>
      <c r="DH173" s="320">
        <v>2.7048216385731698</v>
      </c>
      <c r="DI173" s="320">
        <v>0.504</v>
      </c>
      <c r="DJ173" s="320">
        <v>0.65533333333333343</v>
      </c>
    </row>
    <row r="174" spans="1:114" ht="15.75" customHeight="1">
      <c r="A174" s="76">
        <v>174</v>
      </c>
      <c r="B174" s="168" t="s">
        <v>1339</v>
      </c>
      <c r="C174" s="46">
        <v>2731630</v>
      </c>
      <c r="D174" s="46">
        <v>1</v>
      </c>
      <c r="E174" s="149">
        <v>15956</v>
      </c>
      <c r="F174" s="44">
        <f t="shared" si="15"/>
        <v>77</v>
      </c>
      <c r="G174" s="78">
        <v>1</v>
      </c>
      <c r="H174" s="46">
        <v>34</v>
      </c>
      <c r="I174" s="79">
        <v>90</v>
      </c>
      <c r="J174" s="80">
        <v>1</v>
      </c>
      <c r="K174" s="80">
        <v>1</v>
      </c>
      <c r="L174" s="80">
        <v>0</v>
      </c>
      <c r="M174" s="80">
        <v>1</v>
      </c>
      <c r="N174" s="80">
        <v>1</v>
      </c>
      <c r="O174" s="80">
        <v>0</v>
      </c>
      <c r="P174" s="80">
        <v>0</v>
      </c>
      <c r="Q174" s="80">
        <v>0</v>
      </c>
      <c r="R174" s="80">
        <v>0</v>
      </c>
      <c r="S174" s="80">
        <v>0</v>
      </c>
      <c r="T174" s="80">
        <v>0</v>
      </c>
      <c r="U174" s="80">
        <v>0</v>
      </c>
      <c r="V174" s="80">
        <v>0</v>
      </c>
      <c r="W174" s="80">
        <v>1</v>
      </c>
      <c r="X174" s="80">
        <v>1</v>
      </c>
      <c r="Y174" s="80">
        <v>0</v>
      </c>
      <c r="Z174" s="80">
        <v>1</v>
      </c>
      <c r="AA174" s="80">
        <v>1</v>
      </c>
      <c r="AB174" s="98">
        <v>1</v>
      </c>
      <c r="AC174" s="81">
        <v>82</v>
      </c>
      <c r="AD174" s="82">
        <v>1.81</v>
      </c>
      <c r="AE174" s="83">
        <f t="shared" si="7"/>
        <v>25.029760996306585</v>
      </c>
      <c r="AF174" s="150">
        <v>44167</v>
      </c>
      <c r="AG174" s="58">
        <v>1</v>
      </c>
      <c r="AH174" s="58">
        <v>1</v>
      </c>
      <c r="AI174" s="58">
        <v>7</v>
      </c>
      <c r="AJ174" s="84">
        <v>1</v>
      </c>
      <c r="AK174" s="84">
        <v>1</v>
      </c>
      <c r="AL174" s="60">
        <v>44174</v>
      </c>
      <c r="AM174" s="58">
        <f t="shared" si="2"/>
        <v>7</v>
      </c>
      <c r="AN174" s="123">
        <v>1</v>
      </c>
      <c r="AO174" s="61"/>
      <c r="AP174" s="62"/>
      <c r="AQ174" s="63">
        <v>1</v>
      </c>
      <c r="AR174" s="64">
        <v>1</v>
      </c>
      <c r="AS174" s="63">
        <v>1</v>
      </c>
      <c r="AT174" s="63">
        <v>0</v>
      </c>
      <c r="AU174" s="63">
        <v>0</v>
      </c>
      <c r="AV174" s="63">
        <v>1</v>
      </c>
      <c r="AW174" s="63">
        <v>0</v>
      </c>
      <c r="AX174" s="64">
        <v>1</v>
      </c>
      <c r="AY174" s="152">
        <v>44167</v>
      </c>
      <c r="AZ174" s="133">
        <v>1.8</v>
      </c>
      <c r="BA174" s="133">
        <v>343</v>
      </c>
      <c r="BB174" s="133">
        <v>68.400000000000006</v>
      </c>
      <c r="BC174" s="144"/>
      <c r="BD174" s="135">
        <v>14.1</v>
      </c>
      <c r="BE174" s="135">
        <v>5.54</v>
      </c>
      <c r="BF174" s="135">
        <v>90.8</v>
      </c>
      <c r="BG174" s="135">
        <v>5.4</v>
      </c>
      <c r="BH174" s="135">
        <v>151</v>
      </c>
      <c r="BI174" s="86"/>
      <c r="BJ174" s="64">
        <v>0</v>
      </c>
      <c r="BK174" s="64">
        <v>0</v>
      </c>
      <c r="BL174" s="64">
        <v>0</v>
      </c>
      <c r="BM174" s="64">
        <v>0</v>
      </c>
      <c r="BN174" s="70">
        <v>0</v>
      </c>
      <c r="BO174" s="64">
        <v>0</v>
      </c>
      <c r="BP174" s="71"/>
      <c r="BR174" s="331"/>
      <c r="BS174" s="320"/>
      <c r="BT174" s="320"/>
      <c r="BU174" s="320"/>
      <c r="BV174" s="320"/>
      <c r="BW174" s="320"/>
      <c r="BX174" s="320"/>
      <c r="BY174" s="320"/>
      <c r="BZ174" s="320"/>
      <c r="CA174" s="320"/>
      <c r="CB174" s="320"/>
      <c r="CC174" s="320"/>
      <c r="CD174" s="320"/>
      <c r="CE174" s="320"/>
      <c r="CF174" s="320"/>
      <c r="CG174" s="320"/>
      <c r="CH174" s="320"/>
      <c r="CI174" s="320"/>
      <c r="CJ174" s="320"/>
      <c r="CK174" s="320"/>
      <c r="CL174" s="320">
        <v>8.27</v>
      </c>
      <c r="CM174" s="320">
        <v>8.4600000000000009</v>
      </c>
      <c r="CN174" s="320">
        <v>8.39</v>
      </c>
      <c r="CO174" s="316">
        <f t="shared" si="12"/>
        <v>8.3733333333333331</v>
      </c>
      <c r="CP174" s="333">
        <v>1.0489999999999999</v>
      </c>
      <c r="CQ174" s="320">
        <v>1.1839999999999999</v>
      </c>
      <c r="CR174" s="320">
        <v>1.1830000000000001</v>
      </c>
      <c r="CS174" s="316">
        <f t="shared" si="13"/>
        <v>1.1386666666666665</v>
      </c>
      <c r="CT174" s="320">
        <v>1.296</v>
      </c>
      <c r="CU174" s="320">
        <v>1.298</v>
      </c>
      <c r="CV174" s="320">
        <v>1.2949999999999999</v>
      </c>
      <c r="CW174" s="316">
        <f t="shared" si="14"/>
        <v>1.2963333333333333</v>
      </c>
      <c r="CX174" s="329">
        <v>1.3888888888888889E-3</v>
      </c>
      <c r="CY174" s="318">
        <v>3.472222222222222E-3</v>
      </c>
      <c r="CZ174" s="318">
        <v>5.5555555555555558E-3</v>
      </c>
      <c r="DA174" s="319" t="s">
        <v>1340</v>
      </c>
      <c r="DB174" s="319" t="s">
        <v>1341</v>
      </c>
      <c r="DC174" s="319" t="s">
        <v>1342</v>
      </c>
      <c r="DD174" s="319" t="s">
        <v>1343</v>
      </c>
      <c r="DE174" s="319" t="s">
        <v>1344</v>
      </c>
      <c r="DF174" s="319" t="s">
        <v>1345</v>
      </c>
      <c r="DG174" s="310"/>
      <c r="DH174" s="320"/>
      <c r="DI174" s="320">
        <v>1.1386666666666665</v>
      </c>
      <c r="DJ174" s="320">
        <v>1.2963333333333333</v>
      </c>
    </row>
    <row r="175" spans="1:114" ht="15.75" customHeight="1">
      <c r="A175" s="94">
        <v>175</v>
      </c>
      <c r="B175" s="164" t="s">
        <v>1346</v>
      </c>
      <c r="C175" s="51">
        <v>2731591</v>
      </c>
      <c r="D175" s="51">
        <v>2</v>
      </c>
      <c r="E175" s="151">
        <v>29508</v>
      </c>
      <c r="F175" s="44">
        <f t="shared" si="15"/>
        <v>40</v>
      </c>
      <c r="G175" s="94">
        <v>1</v>
      </c>
      <c r="H175" s="51">
        <v>36</v>
      </c>
      <c r="I175" s="97">
        <v>94</v>
      </c>
      <c r="J175" s="98">
        <v>0</v>
      </c>
      <c r="K175" s="98">
        <v>0</v>
      </c>
      <c r="L175" s="98">
        <v>0</v>
      </c>
      <c r="M175" s="98">
        <v>1</v>
      </c>
      <c r="N175" s="98">
        <v>0</v>
      </c>
      <c r="O175" s="98">
        <v>0</v>
      </c>
      <c r="P175" s="98">
        <v>0</v>
      </c>
      <c r="Q175" s="98">
        <v>0</v>
      </c>
      <c r="R175" s="98">
        <v>0</v>
      </c>
      <c r="S175" s="98">
        <v>0</v>
      </c>
      <c r="T175" s="98">
        <v>0</v>
      </c>
      <c r="U175" s="98">
        <v>0</v>
      </c>
      <c r="V175" s="98">
        <v>0</v>
      </c>
      <c r="W175" s="98">
        <v>0</v>
      </c>
      <c r="X175" s="98">
        <v>1</v>
      </c>
      <c r="Y175" s="98">
        <v>0</v>
      </c>
      <c r="Z175" s="98">
        <v>1</v>
      </c>
      <c r="AA175" s="98">
        <v>0</v>
      </c>
      <c r="AB175" s="98">
        <v>0</v>
      </c>
      <c r="AC175" s="81"/>
      <c r="AD175" s="82"/>
      <c r="AE175" s="83" t="e">
        <f t="shared" si="7"/>
        <v>#DIV/0!</v>
      </c>
      <c r="AF175" s="152">
        <v>44166</v>
      </c>
      <c r="AG175" s="51">
        <v>1</v>
      </c>
      <c r="AH175" s="51">
        <v>0</v>
      </c>
      <c r="AI175" s="51">
        <v>2</v>
      </c>
      <c r="AJ175" s="98">
        <v>0</v>
      </c>
      <c r="AK175" s="98">
        <v>1</v>
      </c>
      <c r="AL175" s="66">
        <v>44168</v>
      </c>
      <c r="AM175" s="51">
        <f t="shared" si="2"/>
        <v>2</v>
      </c>
      <c r="AN175" s="153">
        <v>0</v>
      </c>
      <c r="AO175" s="98"/>
      <c r="AP175" s="100" t="s">
        <v>1347</v>
      </c>
      <c r="AQ175" s="94">
        <v>0</v>
      </c>
      <c r="AR175" s="51">
        <v>1</v>
      </c>
      <c r="AS175" s="94">
        <v>0</v>
      </c>
      <c r="AT175" s="94">
        <v>0</v>
      </c>
      <c r="AU175" s="94">
        <v>0</v>
      </c>
      <c r="AV175" s="94">
        <v>1</v>
      </c>
      <c r="AW175" s="94">
        <v>0</v>
      </c>
      <c r="AX175" s="51">
        <v>0</v>
      </c>
      <c r="AY175" s="152">
        <v>44166</v>
      </c>
      <c r="AZ175" s="129">
        <v>7.39</v>
      </c>
      <c r="BA175" s="129">
        <v>882</v>
      </c>
      <c r="BB175" s="129">
        <v>45.3</v>
      </c>
      <c r="BC175" s="128">
        <v>0.36099999999999999</v>
      </c>
      <c r="BD175" s="98">
        <v>14.6</v>
      </c>
      <c r="BE175" s="98">
        <v>4.93</v>
      </c>
      <c r="BF175" s="98">
        <v>65.599999999999994</v>
      </c>
      <c r="BG175" s="98">
        <v>21.3</v>
      </c>
      <c r="BH175" s="98">
        <v>229</v>
      </c>
      <c r="BI175" s="97"/>
      <c r="BJ175" s="51">
        <v>0</v>
      </c>
      <c r="BK175" s="51">
        <v>0</v>
      </c>
      <c r="BL175" s="51">
        <v>0</v>
      </c>
      <c r="BM175" s="51">
        <v>0</v>
      </c>
      <c r="BN175" s="97">
        <v>0</v>
      </c>
      <c r="BO175" s="51">
        <v>0</v>
      </c>
      <c r="BP175" s="101"/>
      <c r="BR175" s="331"/>
      <c r="BS175" s="320"/>
      <c r="BT175" s="320"/>
      <c r="BU175" s="320"/>
      <c r="BV175" s="320"/>
      <c r="BW175" s="320"/>
      <c r="BX175" s="320"/>
      <c r="BY175" s="320"/>
      <c r="BZ175" s="320"/>
      <c r="CA175" s="320"/>
      <c r="CB175" s="320"/>
      <c r="CC175" s="320"/>
      <c r="CD175" s="320"/>
      <c r="CE175" s="320"/>
      <c r="CF175" s="320"/>
      <c r="CG175" s="320"/>
      <c r="CH175" s="320"/>
      <c r="CI175" s="320"/>
      <c r="CJ175" s="320"/>
      <c r="CK175" s="320"/>
      <c r="CL175" s="320">
        <v>8.2200000000000006</v>
      </c>
      <c r="CM175" s="320">
        <v>8.27</v>
      </c>
      <c r="CN175" s="320">
        <v>8.23</v>
      </c>
      <c r="CO175" s="316">
        <f t="shared" si="12"/>
        <v>8.24</v>
      </c>
      <c r="CP175" s="333">
        <v>0.52700000000000002</v>
      </c>
      <c r="CQ175" s="320">
        <v>0.54900000000000004</v>
      </c>
      <c r="CR175" s="320">
        <v>0.48199999999999998</v>
      </c>
      <c r="CS175" s="316">
        <f t="shared" si="13"/>
        <v>0.51933333333333331</v>
      </c>
      <c r="CT175" s="320">
        <v>0.628</v>
      </c>
      <c r="CU175" s="320">
        <v>0.628</v>
      </c>
      <c r="CV175" s="320">
        <v>0.626</v>
      </c>
      <c r="CW175" s="316">
        <f t="shared" si="14"/>
        <v>0.62733333333333341</v>
      </c>
      <c r="CX175" s="329">
        <v>1.3888888888888889E-3</v>
      </c>
      <c r="CY175" s="318">
        <v>2.7777777777777779E-3</v>
      </c>
      <c r="CZ175" s="318">
        <v>4.8611111111111112E-3</v>
      </c>
      <c r="DA175" s="319" t="s">
        <v>1348</v>
      </c>
      <c r="DB175" s="319" t="s">
        <v>1349</v>
      </c>
      <c r="DC175" s="319" t="s">
        <v>1350</v>
      </c>
      <c r="DD175" s="319" t="s">
        <v>1351</v>
      </c>
      <c r="DE175" s="319" t="s">
        <v>1352</v>
      </c>
      <c r="DF175" s="319" t="s">
        <v>1353</v>
      </c>
      <c r="DG175" s="310"/>
      <c r="DH175" s="320"/>
      <c r="DI175" s="320">
        <v>0.51933333333333331</v>
      </c>
      <c r="DJ175" s="320">
        <v>0.62733333333333341</v>
      </c>
    </row>
    <row r="176" spans="1:114" ht="15.75" customHeight="1">
      <c r="A176" s="76">
        <v>176</v>
      </c>
      <c r="B176" s="168" t="s">
        <v>1354</v>
      </c>
      <c r="C176" s="46">
        <v>2733522</v>
      </c>
      <c r="D176" s="46">
        <v>2</v>
      </c>
      <c r="E176" s="149">
        <v>21761</v>
      </c>
      <c r="F176" s="44">
        <f t="shared" si="15"/>
        <v>61</v>
      </c>
      <c r="G176" s="78">
        <v>1</v>
      </c>
      <c r="H176" s="46">
        <v>36.6</v>
      </c>
      <c r="I176" s="79">
        <v>91</v>
      </c>
      <c r="J176" s="80">
        <v>0</v>
      </c>
      <c r="K176" s="80">
        <v>0</v>
      </c>
      <c r="L176" s="80">
        <v>0</v>
      </c>
      <c r="M176" s="80">
        <v>1</v>
      </c>
      <c r="N176" s="80">
        <v>0</v>
      </c>
      <c r="O176" s="80">
        <v>0</v>
      </c>
      <c r="P176" s="80">
        <v>1</v>
      </c>
      <c r="Q176" s="80">
        <v>0</v>
      </c>
      <c r="R176" s="80">
        <v>0</v>
      </c>
      <c r="S176" s="80">
        <v>0</v>
      </c>
      <c r="T176" s="80">
        <v>0</v>
      </c>
      <c r="U176" s="80">
        <v>0</v>
      </c>
      <c r="V176" s="80">
        <v>0</v>
      </c>
      <c r="W176" s="80">
        <v>0</v>
      </c>
      <c r="X176" s="80">
        <v>1</v>
      </c>
      <c r="Y176" s="80">
        <v>0</v>
      </c>
      <c r="Z176" s="80">
        <v>0</v>
      </c>
      <c r="AA176" s="80">
        <v>0</v>
      </c>
      <c r="AB176" s="80">
        <v>0</v>
      </c>
      <c r="AC176" s="81">
        <v>68</v>
      </c>
      <c r="AD176" s="82">
        <v>1.65</v>
      </c>
      <c r="AE176" s="83">
        <f t="shared" si="7"/>
        <v>24.977043158861342</v>
      </c>
      <c r="AF176" s="150">
        <v>44167</v>
      </c>
      <c r="AG176" s="58">
        <v>1</v>
      </c>
      <c r="AH176" s="58">
        <v>0</v>
      </c>
      <c r="AI176" s="58">
        <v>8</v>
      </c>
      <c r="AJ176" s="84">
        <v>0</v>
      </c>
      <c r="AK176" s="84">
        <v>1</v>
      </c>
      <c r="AL176" s="60">
        <v>44184</v>
      </c>
      <c r="AM176" s="58">
        <f t="shared" si="2"/>
        <v>17</v>
      </c>
      <c r="AN176" s="123">
        <v>1</v>
      </c>
      <c r="AO176" s="61"/>
      <c r="AP176" s="62"/>
      <c r="AQ176" s="63">
        <v>1</v>
      </c>
      <c r="AR176" s="64">
        <v>1</v>
      </c>
      <c r="AS176" s="63">
        <v>1</v>
      </c>
      <c r="AT176" s="63">
        <v>0</v>
      </c>
      <c r="AU176" s="63">
        <v>1</v>
      </c>
      <c r="AV176" s="63">
        <v>1</v>
      </c>
      <c r="AW176" s="63">
        <v>0</v>
      </c>
      <c r="AX176" s="64">
        <v>0</v>
      </c>
      <c r="AY176" s="152">
        <v>44167</v>
      </c>
      <c r="AZ176" s="133">
        <v>2.46</v>
      </c>
      <c r="BA176" s="129"/>
      <c r="BB176" s="133">
        <v>42.5</v>
      </c>
      <c r="BC176" s="128"/>
      <c r="BD176" s="135">
        <v>11.6</v>
      </c>
      <c r="BE176" s="135">
        <v>4.93</v>
      </c>
      <c r="BF176" s="135">
        <v>79</v>
      </c>
      <c r="BG176" s="135">
        <v>10</v>
      </c>
      <c r="BH176" s="135">
        <v>139</v>
      </c>
      <c r="BI176" s="86"/>
      <c r="BJ176" s="64">
        <v>0</v>
      </c>
      <c r="BK176" s="64">
        <v>0</v>
      </c>
      <c r="BL176" s="64">
        <v>0</v>
      </c>
      <c r="BM176" s="64">
        <v>0</v>
      </c>
      <c r="BN176" s="70">
        <v>0</v>
      </c>
      <c r="BO176" s="64">
        <v>0</v>
      </c>
      <c r="BP176" s="71"/>
      <c r="BR176" s="331">
        <v>3.8422631578947355</v>
      </c>
      <c r="BS176" s="320">
        <v>3.996</v>
      </c>
      <c r="BT176" s="320">
        <v>0.1537368421052645</v>
      </c>
      <c r="BU176" s="320">
        <v>4.0012054299138757</v>
      </c>
      <c r="BV176" s="320">
        <v>95</v>
      </c>
      <c r="BW176" s="320">
        <v>118298</v>
      </c>
      <c r="BX176" s="320">
        <v>73753</v>
      </c>
      <c r="BY176" s="320">
        <v>1198.1385729058945</v>
      </c>
      <c r="BZ176" s="320">
        <v>5.4251426110312473E-5</v>
      </c>
      <c r="CA176" s="320">
        <v>7.7561666666666662</v>
      </c>
      <c r="CB176" s="320">
        <v>25.887500000000003</v>
      </c>
      <c r="CC176" s="320">
        <v>-18.131333333333327</v>
      </c>
      <c r="CD176" s="320">
        <v>51.765378127241128</v>
      </c>
      <c r="CE176" s="320">
        <v>178.16099344793849</v>
      </c>
      <c r="CF176" s="320">
        <v>-126.39561532069746</v>
      </c>
      <c r="CG176" s="320">
        <v>157.40485787339719</v>
      </c>
      <c r="CH176" s="320">
        <v>534.86317455099891</v>
      </c>
      <c r="CI176" s="320">
        <v>-377.45831667760183</v>
      </c>
      <c r="CJ176" s="320">
        <v>0.41373388691007168</v>
      </c>
      <c r="CK176" s="320">
        <v>28506.7</v>
      </c>
      <c r="CL176" s="320">
        <v>6.28</v>
      </c>
      <c r="CM176" s="320">
        <v>6.18</v>
      </c>
      <c r="CN176" s="320">
        <v>6.16</v>
      </c>
      <c r="CO176" s="316">
        <f t="shared" si="12"/>
        <v>6.206666666666667</v>
      </c>
      <c r="CP176" s="333">
        <v>0.58399999999999996</v>
      </c>
      <c r="CQ176" s="320">
        <v>0.64300000000000002</v>
      </c>
      <c r="CR176" s="320">
        <v>0.63400000000000001</v>
      </c>
      <c r="CS176" s="316">
        <f t="shared" si="13"/>
        <v>0.62033333333333329</v>
      </c>
      <c r="CT176" s="320">
        <v>0.73699999999999999</v>
      </c>
      <c r="CU176" s="320">
        <v>0.74299999999999999</v>
      </c>
      <c r="CV176" s="320">
        <v>0.74199999999999999</v>
      </c>
      <c r="CW176" s="316">
        <f t="shared" si="14"/>
        <v>0.7406666666666667</v>
      </c>
      <c r="CX176" s="329">
        <v>1.3888888888888889E-3</v>
      </c>
      <c r="CY176" s="318">
        <v>4.1666666666666666E-3</v>
      </c>
      <c r="CZ176" s="318">
        <v>5.5555555555555558E-3</v>
      </c>
      <c r="DA176" s="319" t="s">
        <v>1355</v>
      </c>
      <c r="DB176" s="319" t="s">
        <v>1356</v>
      </c>
      <c r="DC176" s="319" t="s">
        <v>1357</v>
      </c>
      <c r="DD176" s="319" t="s">
        <v>1358</v>
      </c>
      <c r="DE176" s="319" t="s">
        <v>1359</v>
      </c>
      <c r="DF176" s="319" t="s">
        <v>1360</v>
      </c>
      <c r="DG176" s="310"/>
      <c r="DH176" s="320">
        <v>4.0012054299138757</v>
      </c>
      <c r="DI176" s="320">
        <v>0.62033333333333329</v>
      </c>
      <c r="DJ176" s="320">
        <v>0.7406666666666667</v>
      </c>
    </row>
    <row r="177" spans="1:114" ht="15.75" customHeight="1">
      <c r="A177" s="103">
        <v>177</v>
      </c>
      <c r="B177" s="165" t="s">
        <v>1361</v>
      </c>
      <c r="C177" s="104">
        <v>2729461</v>
      </c>
      <c r="D177" s="104">
        <v>2</v>
      </c>
      <c r="E177" s="146">
        <v>22130</v>
      </c>
      <c r="F177" s="44">
        <f t="shared" si="15"/>
        <v>60</v>
      </c>
      <c r="G177" s="103">
        <v>1</v>
      </c>
      <c r="H177" s="104">
        <v>35.700000000000003</v>
      </c>
      <c r="I177" s="107">
        <v>97</v>
      </c>
      <c r="J177" s="108">
        <v>0</v>
      </c>
      <c r="K177" s="108">
        <v>0</v>
      </c>
      <c r="L177" s="108">
        <v>1</v>
      </c>
      <c r="M177" s="108">
        <v>0</v>
      </c>
      <c r="N177" s="108">
        <v>0</v>
      </c>
      <c r="O177" s="108">
        <v>0</v>
      </c>
      <c r="P177" s="108">
        <v>0</v>
      </c>
      <c r="Q177" s="108">
        <v>0</v>
      </c>
      <c r="R177" s="108">
        <v>0</v>
      </c>
      <c r="S177" s="108">
        <v>0</v>
      </c>
      <c r="T177" s="108">
        <v>0</v>
      </c>
      <c r="U177" s="108">
        <v>1</v>
      </c>
      <c r="V177" s="108">
        <v>0</v>
      </c>
      <c r="W177" s="108">
        <v>0</v>
      </c>
      <c r="X177" s="108">
        <v>1</v>
      </c>
      <c r="Y177" s="108">
        <v>0</v>
      </c>
      <c r="Z177" s="108">
        <v>0</v>
      </c>
      <c r="AA177" s="108">
        <v>0</v>
      </c>
      <c r="AB177" s="108">
        <v>1</v>
      </c>
      <c r="AC177" s="81">
        <v>47</v>
      </c>
      <c r="AD177" s="82">
        <v>1.48</v>
      </c>
      <c r="AE177" s="83">
        <f t="shared" si="7"/>
        <v>21.457268078889701</v>
      </c>
      <c r="AF177" s="147">
        <v>44165</v>
      </c>
      <c r="AG177" s="104">
        <v>0</v>
      </c>
      <c r="AH177" s="104">
        <v>0</v>
      </c>
      <c r="AI177" s="104">
        <v>0</v>
      </c>
      <c r="AJ177" s="108">
        <v>0</v>
      </c>
      <c r="AK177" s="108">
        <v>0</v>
      </c>
      <c r="AL177" s="110">
        <v>44168</v>
      </c>
      <c r="AM177" s="104">
        <f t="shared" si="2"/>
        <v>3</v>
      </c>
      <c r="AN177" s="126">
        <v>0</v>
      </c>
      <c r="AO177" s="108" t="s">
        <v>647</v>
      </c>
      <c r="AP177" s="116" t="s">
        <v>1362</v>
      </c>
      <c r="AQ177" s="94">
        <v>0</v>
      </c>
      <c r="AR177" s="104">
        <v>1</v>
      </c>
      <c r="AS177" s="103">
        <v>0</v>
      </c>
      <c r="AT177" s="103">
        <v>1</v>
      </c>
      <c r="AU177" s="103">
        <v>0</v>
      </c>
      <c r="AV177" s="103">
        <v>0</v>
      </c>
      <c r="AW177" s="103">
        <v>0</v>
      </c>
      <c r="AX177" s="104">
        <v>0</v>
      </c>
      <c r="AY177" s="147">
        <v>44165</v>
      </c>
      <c r="AZ177" s="113">
        <v>0.86</v>
      </c>
      <c r="BA177" s="113">
        <v>683</v>
      </c>
      <c r="BB177" s="113">
        <v>28.7</v>
      </c>
      <c r="BC177" s="148">
        <v>1.9E-2</v>
      </c>
      <c r="BD177" s="108">
        <v>13.4</v>
      </c>
      <c r="BE177" s="108">
        <v>5.78</v>
      </c>
      <c r="BF177" s="108">
        <v>48.2</v>
      </c>
      <c r="BG177" s="108">
        <v>42.4</v>
      </c>
      <c r="BH177" s="108">
        <v>121</v>
      </c>
      <c r="BI177" s="107"/>
      <c r="BJ177" s="104">
        <v>0</v>
      </c>
      <c r="BK177" s="104">
        <v>0</v>
      </c>
      <c r="BL177" s="104">
        <v>0</v>
      </c>
      <c r="BM177" s="104">
        <v>0</v>
      </c>
      <c r="BN177" s="107">
        <v>0</v>
      </c>
      <c r="BO177" s="104">
        <v>0</v>
      </c>
      <c r="BP177" s="112"/>
      <c r="BR177" s="330">
        <v>4.1794814814814822</v>
      </c>
      <c r="BS177" s="327">
        <v>4.3049999999999997</v>
      </c>
      <c r="BT177" s="327">
        <v>0.12551851851851747</v>
      </c>
      <c r="BU177" s="327">
        <v>3.0032079116672024</v>
      </c>
      <c r="BV177" s="327">
        <v>105</v>
      </c>
      <c r="BW177" s="327">
        <v>85192</v>
      </c>
      <c r="BX177" s="327">
        <v>68466</v>
      </c>
      <c r="BY177" s="327">
        <v>1126.6165413533834</v>
      </c>
      <c r="BZ177" s="327">
        <v>4.3864223288452695E-5</v>
      </c>
      <c r="CA177" s="327">
        <v>19.608166666666662</v>
      </c>
      <c r="CB177" s="327">
        <v>36.957500000000003</v>
      </c>
      <c r="CC177" s="327">
        <v>-17.349333333333334</v>
      </c>
      <c r="CD177" s="327">
        <v>163.88564997986313</v>
      </c>
      <c r="CE177" s="327">
        <v>306.60293052047763</v>
      </c>
      <c r="CF177" s="327">
        <v>-142.7172805406145</v>
      </c>
      <c r="CG177" s="327">
        <v>381.30227493494442</v>
      </c>
      <c r="CH177" s="327">
        <v>712.50558343619241</v>
      </c>
      <c r="CI177" s="327">
        <v>-331.20330850124793</v>
      </c>
      <c r="CJ177" s="327">
        <v>0.3173330332430474</v>
      </c>
      <c r="CK177" s="320">
        <v>15413.4</v>
      </c>
      <c r="CL177" s="327">
        <v>7.1</v>
      </c>
      <c r="CM177" s="327">
        <v>6.95</v>
      </c>
      <c r="CN177" s="327">
        <v>6.94</v>
      </c>
      <c r="CO177" s="316">
        <f t="shared" si="12"/>
        <v>6.996666666666667</v>
      </c>
      <c r="CP177" s="335">
        <v>0.48799999999999999</v>
      </c>
      <c r="CQ177" s="327">
        <v>0.48299999999999998</v>
      </c>
      <c r="CR177" s="327">
        <v>0.50800000000000001</v>
      </c>
      <c r="CS177" s="316">
        <f t="shared" si="13"/>
        <v>0.49300000000000005</v>
      </c>
      <c r="CT177" s="327">
        <v>0.58699999999999997</v>
      </c>
      <c r="CU177" s="327">
        <v>0.58799999999999997</v>
      </c>
      <c r="CV177" s="327">
        <v>0.58699999999999997</v>
      </c>
      <c r="CW177" s="316">
        <f t="shared" si="14"/>
        <v>0.58733333333333326</v>
      </c>
      <c r="CX177" s="328">
        <v>6.9444444444444447E-4</v>
      </c>
      <c r="CY177" s="318">
        <v>2.7777777777777779E-3</v>
      </c>
      <c r="CZ177" s="318">
        <v>6.9444444444444441E-3</v>
      </c>
      <c r="DA177" s="319" t="s">
        <v>1363</v>
      </c>
      <c r="DB177" s="319" t="s">
        <v>1364</v>
      </c>
      <c r="DC177" s="319" t="s">
        <v>1365</v>
      </c>
      <c r="DD177" s="319" t="s">
        <v>1366</v>
      </c>
      <c r="DE177" s="319" t="s">
        <v>1367</v>
      </c>
      <c r="DF177" s="319" t="s">
        <v>1368</v>
      </c>
      <c r="DG177" s="326"/>
      <c r="DH177" s="327">
        <v>3.0032079116672024</v>
      </c>
      <c r="DI177" s="320">
        <v>0.49300000000000005</v>
      </c>
      <c r="DJ177" s="320">
        <v>0.58733333333333326</v>
      </c>
    </row>
    <row r="178" spans="1:114" ht="15.75" customHeight="1">
      <c r="A178" s="76">
        <v>178</v>
      </c>
      <c r="B178" s="168" t="s">
        <v>1369</v>
      </c>
      <c r="C178" s="46">
        <v>2731571</v>
      </c>
      <c r="D178" s="46">
        <v>1</v>
      </c>
      <c r="E178" s="149">
        <v>21484</v>
      </c>
      <c r="F178" s="44">
        <f t="shared" si="15"/>
        <v>62</v>
      </c>
      <c r="G178" s="78">
        <v>1</v>
      </c>
      <c r="H178" s="46">
        <v>35.5</v>
      </c>
      <c r="I178" s="79">
        <v>89</v>
      </c>
      <c r="J178" s="80">
        <v>0</v>
      </c>
      <c r="K178" s="80">
        <v>1</v>
      </c>
      <c r="L178" s="80">
        <v>0</v>
      </c>
      <c r="M178" s="80">
        <v>0</v>
      </c>
      <c r="N178" s="80">
        <v>0</v>
      </c>
      <c r="O178" s="80">
        <v>0</v>
      </c>
      <c r="P178" s="80">
        <v>0</v>
      </c>
      <c r="Q178" s="80">
        <v>0</v>
      </c>
      <c r="R178" s="80">
        <v>0</v>
      </c>
      <c r="S178" s="80">
        <v>0</v>
      </c>
      <c r="T178" s="80">
        <v>0</v>
      </c>
      <c r="U178" s="80">
        <v>0</v>
      </c>
      <c r="V178" s="80">
        <v>0</v>
      </c>
      <c r="W178" s="80">
        <v>0</v>
      </c>
      <c r="X178" s="80">
        <v>1</v>
      </c>
      <c r="Y178" s="80">
        <v>0</v>
      </c>
      <c r="Z178" s="80">
        <v>1</v>
      </c>
      <c r="AA178" s="80">
        <v>0</v>
      </c>
      <c r="AB178" s="80">
        <v>0</v>
      </c>
      <c r="AC178" s="81"/>
      <c r="AD178" s="82"/>
      <c r="AE178" s="83" t="e">
        <f t="shared" si="7"/>
        <v>#DIV/0!</v>
      </c>
      <c r="AF178" s="150">
        <v>44166</v>
      </c>
      <c r="AG178" s="58">
        <v>0</v>
      </c>
      <c r="AH178" s="58">
        <v>0</v>
      </c>
      <c r="AI178" s="58">
        <v>0</v>
      </c>
      <c r="AJ178" s="84">
        <v>0</v>
      </c>
      <c r="AK178" s="84">
        <v>0</v>
      </c>
      <c r="AL178" s="60">
        <v>44169</v>
      </c>
      <c r="AM178" s="58">
        <f t="shared" si="2"/>
        <v>3</v>
      </c>
      <c r="AN178" s="123">
        <v>1</v>
      </c>
      <c r="AO178" s="61"/>
      <c r="AP178" s="62"/>
      <c r="AQ178" s="63">
        <v>1</v>
      </c>
      <c r="AR178" s="64">
        <v>1</v>
      </c>
      <c r="AS178" s="63">
        <v>1</v>
      </c>
      <c r="AT178" s="63">
        <v>0</v>
      </c>
      <c r="AU178" s="63">
        <v>0</v>
      </c>
      <c r="AV178" s="63">
        <v>0</v>
      </c>
      <c r="AW178" s="63">
        <v>0</v>
      </c>
      <c r="AX178" s="64">
        <v>1</v>
      </c>
      <c r="AY178" s="152">
        <v>44166</v>
      </c>
      <c r="AZ178" s="133">
        <v>3.2</v>
      </c>
      <c r="BA178" s="133">
        <v>846</v>
      </c>
      <c r="BB178" s="133">
        <v>37.9</v>
      </c>
      <c r="BC178" s="144"/>
      <c r="BD178" s="135">
        <v>10.3</v>
      </c>
      <c r="BE178" s="135">
        <v>11.14</v>
      </c>
      <c r="BF178" s="135">
        <v>81.900000000000006</v>
      </c>
      <c r="BG178" s="135">
        <v>9.3000000000000007</v>
      </c>
      <c r="BH178" s="135">
        <v>356</v>
      </c>
      <c r="BI178" s="86"/>
      <c r="BJ178" s="64">
        <v>0</v>
      </c>
      <c r="BK178" s="64">
        <v>0</v>
      </c>
      <c r="BL178" s="64">
        <v>0</v>
      </c>
      <c r="BM178" s="64">
        <v>0</v>
      </c>
      <c r="BN178" s="70">
        <v>0</v>
      </c>
      <c r="BO178" s="64">
        <v>0</v>
      </c>
      <c r="BP178" s="71"/>
      <c r="BR178" s="331">
        <v>4.132480769230769</v>
      </c>
      <c r="BS178" s="320">
        <v>4.4219999999999997</v>
      </c>
      <c r="BT178" s="320">
        <v>0.2895192307692307</v>
      </c>
      <c r="BU178" s="320">
        <v>7.0059426029252307</v>
      </c>
      <c r="BV178" s="320">
        <v>34</v>
      </c>
      <c r="BW178" s="320">
        <v>27951</v>
      </c>
      <c r="BX178" s="320">
        <v>17064</v>
      </c>
      <c r="BY178" s="320">
        <v>991.60000000000014</v>
      </c>
      <c r="BZ178" s="320">
        <v>4.1056860073401493E-4</v>
      </c>
      <c r="CA178" s="320">
        <v>6.2436666666666678</v>
      </c>
      <c r="CB178" s="320">
        <v>20.940666666666672</v>
      </c>
      <c r="CC178" s="320">
        <v>-14.697000000000001</v>
      </c>
      <c r="CD178" s="320">
        <v>50.437181285114477</v>
      </c>
      <c r="CE178" s="320">
        <v>168.52131605338377</v>
      </c>
      <c r="CF178" s="320">
        <v>-118.08413476826934</v>
      </c>
      <c r="CG178" s="320">
        <v>121.75510179357232</v>
      </c>
      <c r="CH178" s="320">
        <v>406.36215474492553</v>
      </c>
      <c r="CI178" s="320">
        <v>-284.60705295135318</v>
      </c>
      <c r="CJ178" s="320">
        <v>0.41189542136073676</v>
      </c>
      <c r="CK178" s="320">
        <v>5948.9</v>
      </c>
      <c r="CL178" s="320">
        <v>7.57</v>
      </c>
      <c r="CM178" s="320">
        <v>7.77</v>
      </c>
      <c r="CN178" s="320">
        <v>7.63</v>
      </c>
      <c r="CO178" s="316">
        <f t="shared" si="12"/>
        <v>7.6566666666666663</v>
      </c>
      <c r="CP178" s="333">
        <v>0.66100000000000003</v>
      </c>
      <c r="CQ178" s="320">
        <v>0.621</v>
      </c>
      <c r="CR178" s="320">
        <v>0.60899999999999999</v>
      </c>
      <c r="CS178" s="316">
        <f t="shared" si="13"/>
        <v>0.6303333333333333</v>
      </c>
      <c r="CT178" s="320">
        <v>0.84299999999999997</v>
      </c>
      <c r="CU178" s="320">
        <v>0.78200000000000003</v>
      </c>
      <c r="CV178" s="320">
        <v>0.78200000000000003</v>
      </c>
      <c r="CW178" s="316">
        <f t="shared" si="14"/>
        <v>0.80233333333333334</v>
      </c>
      <c r="CX178" s="329">
        <v>6.9444444444444447E-4</v>
      </c>
      <c r="CY178" s="318">
        <v>3.472222222222222E-3</v>
      </c>
      <c r="CZ178" s="318">
        <v>7.6388888888888886E-3</v>
      </c>
      <c r="DA178" s="319" t="s">
        <v>1370</v>
      </c>
      <c r="DB178" s="319" t="s">
        <v>1371</v>
      </c>
      <c r="DC178" s="319" t="s">
        <v>1372</v>
      </c>
      <c r="DD178" s="319" t="s">
        <v>1373</v>
      </c>
      <c r="DE178" s="319" t="s">
        <v>1374</v>
      </c>
      <c r="DF178" s="319" t="s">
        <v>1373</v>
      </c>
      <c r="DG178" s="310"/>
      <c r="DH178" s="320">
        <v>7.0059426029252307</v>
      </c>
      <c r="DI178" s="320">
        <v>0.6303333333333333</v>
      </c>
      <c r="DJ178" s="320">
        <v>0.80233333333333334</v>
      </c>
    </row>
    <row r="179" spans="1:114" ht="15.75" customHeight="1">
      <c r="A179" s="103">
        <v>179</v>
      </c>
      <c r="B179" s="165" t="s">
        <v>1375</v>
      </c>
      <c r="C179" s="104">
        <v>2733524</v>
      </c>
      <c r="D179" s="104">
        <v>1</v>
      </c>
      <c r="E179" s="146">
        <v>14883</v>
      </c>
      <c r="F179" s="44">
        <f t="shared" si="15"/>
        <v>80</v>
      </c>
      <c r="G179" s="103">
        <v>1</v>
      </c>
      <c r="H179" s="104">
        <v>37.799999999999997</v>
      </c>
      <c r="I179" s="107">
        <v>96</v>
      </c>
      <c r="J179" s="108">
        <v>0</v>
      </c>
      <c r="K179" s="108">
        <v>0</v>
      </c>
      <c r="L179" s="108">
        <v>0</v>
      </c>
      <c r="M179" s="108">
        <v>0</v>
      </c>
      <c r="N179" s="108">
        <v>0</v>
      </c>
      <c r="O179" s="108">
        <v>0</v>
      </c>
      <c r="P179" s="108">
        <v>0</v>
      </c>
      <c r="Q179" s="108">
        <v>0</v>
      </c>
      <c r="R179" s="108">
        <v>0</v>
      </c>
      <c r="S179" s="108">
        <v>0</v>
      </c>
      <c r="T179" s="108">
        <v>0</v>
      </c>
      <c r="U179" s="108">
        <v>0</v>
      </c>
      <c r="V179" s="108">
        <v>0</v>
      </c>
      <c r="W179" s="108">
        <v>0</v>
      </c>
      <c r="X179" s="108">
        <v>1</v>
      </c>
      <c r="Y179" s="108">
        <v>0</v>
      </c>
      <c r="Z179" s="108">
        <v>1</v>
      </c>
      <c r="AA179" s="108">
        <v>0</v>
      </c>
      <c r="AB179" s="108">
        <v>0</v>
      </c>
      <c r="AC179" s="81"/>
      <c r="AD179" s="82"/>
      <c r="AE179" s="83" t="e">
        <f t="shared" si="7"/>
        <v>#DIV/0!</v>
      </c>
      <c r="AF179" s="147">
        <v>44168</v>
      </c>
      <c r="AG179" s="104">
        <v>0</v>
      </c>
      <c r="AH179" s="104">
        <v>0</v>
      </c>
      <c r="AI179" s="104">
        <v>0</v>
      </c>
      <c r="AJ179" s="108">
        <v>0</v>
      </c>
      <c r="AK179" s="108">
        <v>0</v>
      </c>
      <c r="AL179" s="110">
        <v>44169</v>
      </c>
      <c r="AM179" s="104">
        <f t="shared" si="2"/>
        <v>1</v>
      </c>
      <c r="AN179" s="126">
        <v>0</v>
      </c>
      <c r="AO179" s="108" t="s">
        <v>313</v>
      </c>
      <c r="AP179" s="116" t="s">
        <v>1202</v>
      </c>
      <c r="AQ179" s="94">
        <v>0</v>
      </c>
      <c r="AR179" s="104">
        <v>1</v>
      </c>
      <c r="AS179" s="103">
        <v>0</v>
      </c>
      <c r="AT179" s="103">
        <v>0</v>
      </c>
      <c r="AU179" s="103">
        <v>0</v>
      </c>
      <c r="AV179" s="103">
        <v>1</v>
      </c>
      <c r="AW179" s="103">
        <v>0</v>
      </c>
      <c r="AX179" s="104">
        <v>0</v>
      </c>
      <c r="AY179" s="147">
        <v>44168</v>
      </c>
      <c r="AZ179" s="113">
        <v>1.3</v>
      </c>
      <c r="BA179" s="113">
        <v>6543</v>
      </c>
      <c r="BB179" s="113">
        <v>58.6</v>
      </c>
      <c r="BC179" s="148"/>
      <c r="BD179" s="108">
        <v>12.2</v>
      </c>
      <c r="BE179" s="108">
        <v>11.87</v>
      </c>
      <c r="BF179" s="108">
        <v>77.5</v>
      </c>
      <c r="BG179" s="108">
        <v>10.9</v>
      </c>
      <c r="BH179" s="108">
        <v>367</v>
      </c>
      <c r="BI179" s="107"/>
      <c r="BJ179" s="104">
        <v>0</v>
      </c>
      <c r="BK179" s="104">
        <v>0</v>
      </c>
      <c r="BL179" s="104">
        <v>0</v>
      </c>
      <c r="BM179" s="104">
        <v>0</v>
      </c>
      <c r="BN179" s="107">
        <v>0</v>
      </c>
      <c r="BO179" s="104">
        <v>1</v>
      </c>
      <c r="BP179" s="112" t="s">
        <v>1376</v>
      </c>
      <c r="BR179" s="330">
        <v>5.2517833333333312</v>
      </c>
      <c r="BS179" s="327">
        <v>5.431</v>
      </c>
      <c r="BT179" s="327">
        <v>0.1792166666666688</v>
      </c>
      <c r="BU179" s="327">
        <v>3.4124916298273704</v>
      </c>
      <c r="BV179" s="327">
        <v>69</v>
      </c>
      <c r="BW179" s="327">
        <v>12501</v>
      </c>
      <c r="BX179" s="327">
        <v>8402</v>
      </c>
      <c r="BY179" s="327">
        <v>399.62637773211293</v>
      </c>
      <c r="BZ179" s="327">
        <v>4.0615230062215787E-4</v>
      </c>
      <c r="CA179" s="327">
        <v>-1.4088333333333334</v>
      </c>
      <c r="CB179" s="327">
        <v>15.765333333333336</v>
      </c>
      <c r="CC179" s="327">
        <v>-17.174166666666665</v>
      </c>
      <c r="CD179" s="327">
        <v>-18.272104381592001</v>
      </c>
      <c r="CE179" s="327">
        <v>204.9237115641825</v>
      </c>
      <c r="CF179" s="327">
        <v>-223.19581594577446</v>
      </c>
      <c r="CG179" s="327">
        <v>-21.488889810002949</v>
      </c>
      <c r="CH179" s="327">
        <v>240.18593108905299</v>
      </c>
      <c r="CI179" s="327">
        <v>-261.67482089905576</v>
      </c>
      <c r="CJ179" s="327">
        <v>0.52140921533002438</v>
      </c>
      <c r="CK179" s="320">
        <v>3590.9</v>
      </c>
      <c r="CL179" s="327">
        <v>7.44</v>
      </c>
      <c r="CM179" s="327">
        <v>7.18</v>
      </c>
      <c r="CN179" s="327">
        <v>7.44</v>
      </c>
      <c r="CO179" s="316">
        <f t="shared" si="12"/>
        <v>7.3533333333333344</v>
      </c>
      <c r="CP179" s="335">
        <v>0.84</v>
      </c>
      <c r="CQ179" s="327">
        <v>0.83799999999999997</v>
      </c>
      <c r="CR179" s="327">
        <v>0.80700000000000005</v>
      </c>
      <c r="CS179" s="316">
        <f t="shared" si="13"/>
        <v>0.82833333333333325</v>
      </c>
      <c r="CT179" s="327">
        <v>1.0229999999999999</v>
      </c>
      <c r="CU179" s="327">
        <v>0.94499999999999995</v>
      </c>
      <c r="CV179" s="327">
        <v>1.0209999999999999</v>
      </c>
      <c r="CW179" s="316">
        <f t="shared" si="14"/>
        <v>0.99633333333333329</v>
      </c>
      <c r="CX179" s="328">
        <v>6.9444444444444447E-4</v>
      </c>
      <c r="CY179" s="318">
        <v>5.5555555555555558E-3</v>
      </c>
      <c r="CZ179" s="318">
        <v>6.9444444444444441E-3</v>
      </c>
      <c r="DA179" s="319" t="s">
        <v>1377</v>
      </c>
      <c r="DB179" s="319" t="s">
        <v>1378</v>
      </c>
      <c r="DC179" s="319" t="s">
        <v>1379</v>
      </c>
      <c r="DD179" s="319" t="s">
        <v>1380</v>
      </c>
      <c r="DE179" s="319" t="s">
        <v>1381</v>
      </c>
      <c r="DF179" s="319" t="s">
        <v>1382</v>
      </c>
      <c r="DG179" s="326"/>
      <c r="DH179" s="327">
        <v>3.4124916298273704</v>
      </c>
      <c r="DI179" s="320">
        <v>0.82833333333333325</v>
      </c>
      <c r="DJ179" s="320">
        <v>0.99633333333333329</v>
      </c>
    </row>
    <row r="180" spans="1:114" ht="15.75" customHeight="1">
      <c r="A180" s="76">
        <v>180</v>
      </c>
      <c r="B180" s="168" t="s">
        <v>1383</v>
      </c>
      <c r="C180" s="46">
        <v>2735432</v>
      </c>
      <c r="D180" s="46">
        <v>1</v>
      </c>
      <c r="E180" s="149">
        <v>22841</v>
      </c>
      <c r="F180" s="44">
        <f t="shared" si="15"/>
        <v>58</v>
      </c>
      <c r="G180" s="78">
        <v>1</v>
      </c>
      <c r="H180" s="46">
        <v>37.5</v>
      </c>
      <c r="I180" s="79">
        <v>97</v>
      </c>
      <c r="J180" s="80">
        <v>0</v>
      </c>
      <c r="K180" s="80">
        <v>0</v>
      </c>
      <c r="L180" s="98">
        <v>1</v>
      </c>
      <c r="M180" s="80">
        <v>0</v>
      </c>
      <c r="N180" s="80">
        <v>0</v>
      </c>
      <c r="O180" s="80">
        <v>0</v>
      </c>
      <c r="P180" s="80">
        <v>0</v>
      </c>
      <c r="Q180" s="80">
        <v>0</v>
      </c>
      <c r="R180" s="80">
        <v>0</v>
      </c>
      <c r="S180" s="80">
        <v>0</v>
      </c>
      <c r="T180" s="80">
        <v>0</v>
      </c>
      <c r="U180" s="80">
        <v>1</v>
      </c>
      <c r="V180" s="80">
        <v>0</v>
      </c>
      <c r="W180" s="80">
        <v>0</v>
      </c>
      <c r="X180" s="80">
        <v>0</v>
      </c>
      <c r="Y180" s="80">
        <v>0</v>
      </c>
      <c r="Z180" s="80">
        <v>0</v>
      </c>
      <c r="AA180" s="80">
        <v>0</v>
      </c>
      <c r="AB180" s="80">
        <v>1</v>
      </c>
      <c r="AC180" s="81">
        <v>70</v>
      </c>
      <c r="AD180" s="82">
        <v>1.78</v>
      </c>
      <c r="AE180" s="83">
        <f t="shared" si="7"/>
        <v>22.093170054286073</v>
      </c>
      <c r="AF180" s="150">
        <v>44168</v>
      </c>
      <c r="AG180" s="58">
        <v>0</v>
      </c>
      <c r="AH180" s="58">
        <v>0</v>
      </c>
      <c r="AI180" s="58">
        <v>0</v>
      </c>
      <c r="AJ180" s="84">
        <v>0</v>
      </c>
      <c r="AK180" s="84">
        <v>0</v>
      </c>
      <c r="AL180" s="60">
        <v>44179</v>
      </c>
      <c r="AM180" s="58">
        <f t="shared" si="2"/>
        <v>11</v>
      </c>
      <c r="AN180" s="123">
        <v>1</v>
      </c>
      <c r="AO180" s="61"/>
      <c r="AP180" s="62"/>
      <c r="AQ180" s="63">
        <v>1</v>
      </c>
      <c r="AR180" s="64">
        <v>1</v>
      </c>
      <c r="AS180" s="63">
        <v>1</v>
      </c>
      <c r="AT180" s="63">
        <v>0</v>
      </c>
      <c r="AU180" s="63">
        <v>0</v>
      </c>
      <c r="AV180" s="63">
        <v>1</v>
      </c>
      <c r="AW180" s="63">
        <v>0</v>
      </c>
      <c r="AX180" s="64">
        <v>1</v>
      </c>
      <c r="AY180" s="152">
        <v>44168</v>
      </c>
      <c r="AZ180" s="133">
        <v>0.69</v>
      </c>
      <c r="BA180" s="133">
        <v>2085</v>
      </c>
      <c r="BB180" s="133">
        <v>44.2</v>
      </c>
      <c r="BC180" s="144"/>
      <c r="BD180" s="135">
        <v>13.3</v>
      </c>
      <c r="BE180" s="135">
        <v>7.68</v>
      </c>
      <c r="BF180" s="135">
        <v>86.9</v>
      </c>
      <c r="BG180" s="135">
        <v>10.4</v>
      </c>
      <c r="BH180" s="135">
        <v>246</v>
      </c>
      <c r="BI180" s="86"/>
      <c r="BJ180" s="64">
        <v>0</v>
      </c>
      <c r="BK180" s="64">
        <v>0</v>
      </c>
      <c r="BL180" s="64">
        <v>0</v>
      </c>
      <c r="BM180" s="64">
        <v>0</v>
      </c>
      <c r="BN180" s="70">
        <v>0</v>
      </c>
      <c r="BO180" s="64">
        <v>0</v>
      </c>
      <c r="BP180" s="71"/>
      <c r="BR180" s="331">
        <v>4.3161000000000005</v>
      </c>
      <c r="BS180" s="320">
        <v>4.5350000000000001</v>
      </c>
      <c r="BT180" s="320">
        <v>0.21889999999999965</v>
      </c>
      <c r="BU180" s="320">
        <v>5.0717082551377315</v>
      </c>
      <c r="BV180" s="320">
        <v>116</v>
      </c>
      <c r="BW180" s="320">
        <v>80762</v>
      </c>
      <c r="BX180" s="320">
        <v>66875</v>
      </c>
      <c r="BY180" s="320">
        <v>1027.4140367404616</v>
      </c>
      <c r="BZ180" s="320">
        <v>7.583862811420907E-5</v>
      </c>
      <c r="CA180" s="320">
        <v>7.6708333333333334</v>
      </c>
      <c r="CB180" s="320">
        <v>24.224166666666669</v>
      </c>
      <c r="CC180" s="320">
        <v>-16.553333333333356</v>
      </c>
      <c r="CD180" s="320">
        <v>66.17478469640632</v>
      </c>
      <c r="CE180" s="320">
        <v>210.58703162390785</v>
      </c>
      <c r="CF180" s="320">
        <v>-144.41224692750157</v>
      </c>
      <c r="CG180" s="320">
        <v>141.29967660233029</v>
      </c>
      <c r="CH180" s="320">
        <v>449.08626380485686</v>
      </c>
      <c r="CI180" s="320">
        <v>-307.78658720252685</v>
      </c>
      <c r="CJ180" s="320">
        <v>0.40665560508990201</v>
      </c>
      <c r="CK180" s="320">
        <v>25792.3</v>
      </c>
      <c r="CL180" s="320">
        <v>6.78</v>
      </c>
      <c r="CM180" s="320">
        <v>7.33</v>
      </c>
      <c r="CN180" s="320">
        <v>7.67</v>
      </c>
      <c r="CO180" s="316">
        <f t="shared" si="12"/>
        <v>7.2600000000000007</v>
      </c>
      <c r="CP180" s="333">
        <v>0.80100000000000005</v>
      </c>
      <c r="CQ180" s="320">
        <v>0.83799999999999997</v>
      </c>
      <c r="CR180" s="320">
        <v>0.90500000000000003</v>
      </c>
      <c r="CS180" s="316">
        <f t="shared" si="13"/>
        <v>0.84799999999999998</v>
      </c>
      <c r="CT180" s="320">
        <v>1.0309999999999999</v>
      </c>
      <c r="CU180" s="320">
        <v>1.0269999999999999</v>
      </c>
      <c r="CV180" s="320">
        <v>1.0129999999999999</v>
      </c>
      <c r="CW180" s="316">
        <f t="shared" si="14"/>
        <v>1.0236666666666665</v>
      </c>
      <c r="CX180" s="329">
        <v>2.7777777777777779E-3</v>
      </c>
      <c r="CY180" s="318">
        <v>5.5555555555555558E-3</v>
      </c>
      <c r="CZ180" s="318">
        <v>6.9444444444444441E-3</v>
      </c>
      <c r="DA180" s="319" t="s">
        <v>1384</v>
      </c>
      <c r="DB180" s="319" t="s">
        <v>1385</v>
      </c>
      <c r="DC180" s="319" t="s">
        <v>1386</v>
      </c>
      <c r="DD180" s="319" t="s">
        <v>1387</v>
      </c>
      <c r="DE180" s="319" t="s">
        <v>1388</v>
      </c>
      <c r="DF180" s="319" t="s">
        <v>1389</v>
      </c>
      <c r="DG180" s="310"/>
      <c r="DH180" s="320">
        <v>5.0717082551377315</v>
      </c>
      <c r="DI180" s="320">
        <v>0.84799999999999998</v>
      </c>
      <c r="DJ180" s="320">
        <v>1.0236666666666665</v>
      </c>
    </row>
    <row r="181" spans="1:114" ht="15.75" customHeight="1">
      <c r="A181" s="76">
        <v>181</v>
      </c>
      <c r="B181" s="168" t="s">
        <v>1390</v>
      </c>
      <c r="C181" s="46">
        <v>2735479</v>
      </c>
      <c r="D181" s="46">
        <v>1</v>
      </c>
      <c r="E181" s="149">
        <v>24785</v>
      </c>
      <c r="F181" s="44">
        <f t="shared" si="15"/>
        <v>53</v>
      </c>
      <c r="G181" s="78">
        <v>1</v>
      </c>
      <c r="H181" s="46">
        <v>36.6</v>
      </c>
      <c r="I181" s="79">
        <v>93</v>
      </c>
      <c r="J181" s="80">
        <v>0</v>
      </c>
      <c r="K181" s="80">
        <v>0</v>
      </c>
      <c r="L181" s="80">
        <v>0</v>
      </c>
      <c r="M181" s="80">
        <v>0</v>
      </c>
      <c r="N181" s="80">
        <v>0</v>
      </c>
      <c r="O181" s="80">
        <v>0</v>
      </c>
      <c r="P181" s="80">
        <v>1</v>
      </c>
      <c r="Q181" s="80">
        <v>0</v>
      </c>
      <c r="R181" s="80">
        <v>0</v>
      </c>
      <c r="S181" s="80">
        <v>0</v>
      </c>
      <c r="T181" s="80">
        <v>0</v>
      </c>
      <c r="U181" s="80">
        <v>0</v>
      </c>
      <c r="V181" s="80">
        <v>0</v>
      </c>
      <c r="W181" s="80">
        <v>0</v>
      </c>
      <c r="X181" s="80">
        <v>1</v>
      </c>
      <c r="Y181" s="80">
        <v>0</v>
      </c>
      <c r="Z181" s="80">
        <v>1</v>
      </c>
      <c r="AA181" s="80">
        <v>0</v>
      </c>
      <c r="AB181" s="80">
        <v>0</v>
      </c>
      <c r="AC181" s="81">
        <v>83</v>
      </c>
      <c r="AD181" s="82">
        <v>1.7</v>
      </c>
      <c r="AE181" s="83">
        <f t="shared" si="7"/>
        <v>28.719723183391007</v>
      </c>
      <c r="AF181" s="150">
        <v>44169</v>
      </c>
      <c r="AG181" s="58">
        <v>0</v>
      </c>
      <c r="AH181" s="58">
        <v>0</v>
      </c>
      <c r="AI181" s="58">
        <v>0</v>
      </c>
      <c r="AJ181" s="84">
        <v>0</v>
      </c>
      <c r="AK181" s="84">
        <v>0</v>
      </c>
      <c r="AL181" s="60">
        <v>44179</v>
      </c>
      <c r="AM181" s="58">
        <f t="shared" si="2"/>
        <v>10</v>
      </c>
      <c r="AN181" s="123">
        <v>1</v>
      </c>
      <c r="AO181" s="61"/>
      <c r="AP181" s="89"/>
      <c r="AQ181" s="63">
        <v>1</v>
      </c>
      <c r="AR181" s="64">
        <v>1</v>
      </c>
      <c r="AS181" s="63">
        <v>1</v>
      </c>
      <c r="AT181" s="63">
        <v>0</v>
      </c>
      <c r="AU181" s="63">
        <v>0</v>
      </c>
      <c r="AV181" s="63">
        <v>0</v>
      </c>
      <c r="AW181" s="63">
        <v>0</v>
      </c>
      <c r="AX181" s="64">
        <v>1</v>
      </c>
      <c r="AY181" s="152">
        <v>44169</v>
      </c>
      <c r="AZ181" s="133">
        <v>1.2</v>
      </c>
      <c r="BA181" s="133">
        <v>753</v>
      </c>
      <c r="BB181" s="133">
        <v>166.8</v>
      </c>
      <c r="BC181" s="139">
        <v>1.7999999999999999E-2</v>
      </c>
      <c r="BD181" s="135">
        <v>11.5</v>
      </c>
      <c r="BE181" s="135">
        <v>6.99</v>
      </c>
      <c r="BF181" s="135">
        <v>91.6</v>
      </c>
      <c r="BG181" s="135">
        <v>4</v>
      </c>
      <c r="BH181" s="98">
        <v>211</v>
      </c>
      <c r="BI181" s="86"/>
      <c r="BJ181" s="90">
        <v>0</v>
      </c>
      <c r="BK181" s="90">
        <v>0</v>
      </c>
      <c r="BL181" s="90">
        <v>0</v>
      </c>
      <c r="BM181" s="90">
        <v>0</v>
      </c>
      <c r="BN181" s="91">
        <v>0</v>
      </c>
      <c r="BO181" s="90">
        <v>1</v>
      </c>
      <c r="BP181" s="92" t="s">
        <v>131</v>
      </c>
      <c r="BR181" s="331"/>
      <c r="BS181" s="320"/>
      <c r="BT181" s="320"/>
      <c r="BU181" s="320"/>
      <c r="BV181" s="320"/>
      <c r="BW181" s="320"/>
      <c r="BX181" s="320"/>
      <c r="BY181" s="320"/>
      <c r="BZ181" s="320"/>
      <c r="CA181" s="320"/>
      <c r="CB181" s="320"/>
      <c r="CC181" s="320"/>
      <c r="CD181" s="320"/>
      <c r="CE181" s="320"/>
      <c r="CF181" s="320"/>
      <c r="CG181" s="320"/>
      <c r="CH181" s="320"/>
      <c r="CI181" s="320"/>
      <c r="CJ181" s="320"/>
      <c r="CK181" s="320"/>
      <c r="CL181" s="320">
        <v>7.06</v>
      </c>
      <c r="CM181" s="320">
        <v>7.29</v>
      </c>
      <c r="CN181" s="320">
        <v>7.73</v>
      </c>
      <c r="CO181" s="316">
        <f t="shared" si="12"/>
        <v>7.3599999999999994</v>
      </c>
      <c r="CP181" s="333">
        <v>0.69899999999999995</v>
      </c>
      <c r="CQ181" s="320">
        <v>0.68300000000000005</v>
      </c>
      <c r="CR181" s="320">
        <v>0.68300000000000005</v>
      </c>
      <c r="CS181" s="316">
        <f t="shared" si="13"/>
        <v>0.68833333333333346</v>
      </c>
      <c r="CT181" s="320">
        <v>0.90300000000000002</v>
      </c>
      <c r="CU181" s="320">
        <v>0.95599999999999996</v>
      </c>
      <c r="CV181" s="320">
        <v>0.95299999999999996</v>
      </c>
      <c r="CW181" s="316">
        <f t="shared" si="14"/>
        <v>0.93733333333333324</v>
      </c>
      <c r="CX181" s="329">
        <v>2.0833333333333333E-3</v>
      </c>
      <c r="CY181" s="318">
        <v>4.8611111111111112E-3</v>
      </c>
      <c r="CZ181" s="318">
        <v>9.0277777777777787E-3</v>
      </c>
      <c r="DA181" s="319" t="s">
        <v>1391</v>
      </c>
      <c r="DB181" s="319" t="s">
        <v>1392</v>
      </c>
      <c r="DC181" s="319" t="s">
        <v>1393</v>
      </c>
      <c r="DD181" s="319" t="s">
        <v>1394</v>
      </c>
      <c r="DE181" s="319" t="s">
        <v>1395</v>
      </c>
      <c r="DF181" s="319" t="s">
        <v>1396</v>
      </c>
      <c r="DG181" s="310"/>
      <c r="DH181" s="320"/>
      <c r="DI181" s="320">
        <v>0.68833333333333346</v>
      </c>
      <c r="DJ181" s="320">
        <v>0.93733333333333324</v>
      </c>
    </row>
    <row r="182" spans="1:114" ht="15.75" customHeight="1">
      <c r="A182" s="76">
        <v>182</v>
      </c>
      <c r="B182" s="168" t="s">
        <v>1397</v>
      </c>
      <c r="C182" s="46">
        <v>2737570</v>
      </c>
      <c r="D182" s="46">
        <v>2</v>
      </c>
      <c r="E182" s="149">
        <v>19802</v>
      </c>
      <c r="F182" s="44">
        <f t="shared" si="15"/>
        <v>66</v>
      </c>
      <c r="G182" s="78">
        <v>1</v>
      </c>
      <c r="H182" s="46">
        <v>35.299999999999997</v>
      </c>
      <c r="I182" s="79">
        <v>93</v>
      </c>
      <c r="J182" s="80">
        <v>1</v>
      </c>
      <c r="K182" s="80">
        <v>0</v>
      </c>
      <c r="L182" s="80">
        <v>1</v>
      </c>
      <c r="M182" s="80">
        <v>0</v>
      </c>
      <c r="N182" s="80">
        <v>0</v>
      </c>
      <c r="O182" s="80">
        <v>0</v>
      </c>
      <c r="P182" s="80">
        <v>0</v>
      </c>
      <c r="Q182" s="80">
        <v>0</v>
      </c>
      <c r="R182" s="80">
        <v>0</v>
      </c>
      <c r="S182" s="80">
        <v>0</v>
      </c>
      <c r="T182" s="80">
        <v>0</v>
      </c>
      <c r="U182" s="80">
        <v>1</v>
      </c>
      <c r="V182" s="80">
        <v>0</v>
      </c>
      <c r="W182" s="80">
        <v>1</v>
      </c>
      <c r="X182" s="80">
        <v>1</v>
      </c>
      <c r="Y182" s="80">
        <v>0</v>
      </c>
      <c r="Z182" s="80">
        <v>0</v>
      </c>
      <c r="AA182" s="80">
        <v>0</v>
      </c>
      <c r="AB182" s="80">
        <v>0</v>
      </c>
      <c r="AC182" s="81">
        <v>55</v>
      </c>
      <c r="AD182" s="82">
        <v>1.6</v>
      </c>
      <c r="AE182" s="83">
        <f t="shared" si="7"/>
        <v>21.484374999999996</v>
      </c>
      <c r="AF182" s="150">
        <v>44173</v>
      </c>
      <c r="AG182" s="58">
        <v>0</v>
      </c>
      <c r="AH182" s="58">
        <v>0</v>
      </c>
      <c r="AI182" s="58">
        <v>0</v>
      </c>
      <c r="AJ182" s="84">
        <v>0</v>
      </c>
      <c r="AK182" s="84">
        <v>0</v>
      </c>
      <c r="AL182" s="60">
        <v>44182</v>
      </c>
      <c r="AM182" s="58">
        <f t="shared" si="2"/>
        <v>9</v>
      </c>
      <c r="AN182" s="123">
        <v>1</v>
      </c>
      <c r="AO182" s="61"/>
      <c r="AP182" s="62"/>
      <c r="AQ182" s="63">
        <v>1</v>
      </c>
      <c r="AR182" s="64">
        <v>1</v>
      </c>
      <c r="AS182" s="63">
        <v>1</v>
      </c>
      <c r="AT182" s="63">
        <v>0</v>
      </c>
      <c r="AU182" s="63">
        <v>0</v>
      </c>
      <c r="AV182" s="63">
        <v>1</v>
      </c>
      <c r="AW182" s="63">
        <v>0</v>
      </c>
      <c r="AX182" s="64">
        <v>1</v>
      </c>
      <c r="AY182" s="152">
        <v>44173</v>
      </c>
      <c r="AZ182" s="133">
        <v>0.54</v>
      </c>
      <c r="BA182" s="133">
        <v>1068</v>
      </c>
      <c r="BB182" s="133">
        <v>19.2</v>
      </c>
      <c r="BC182" s="139">
        <v>6.6000000000000003E-2</v>
      </c>
      <c r="BD182" s="135">
        <v>12</v>
      </c>
      <c r="BE182" s="135">
        <v>3.32</v>
      </c>
      <c r="BF182" s="135">
        <v>69</v>
      </c>
      <c r="BG182" s="135">
        <v>24.7</v>
      </c>
      <c r="BH182" s="135">
        <v>128</v>
      </c>
      <c r="BI182" s="86"/>
      <c r="BJ182" s="64">
        <v>0</v>
      </c>
      <c r="BK182" s="64">
        <v>0</v>
      </c>
      <c r="BL182" s="64">
        <v>0</v>
      </c>
      <c r="BM182" s="64">
        <v>0</v>
      </c>
      <c r="BN182" s="70">
        <v>0</v>
      </c>
      <c r="BO182" s="64">
        <v>0</v>
      </c>
      <c r="BP182" s="71"/>
      <c r="BR182" s="331">
        <v>3.3649999999999993</v>
      </c>
      <c r="BS182" s="320">
        <v>3.5329999999999999</v>
      </c>
      <c r="BT182" s="320">
        <v>0.16800000000000059</v>
      </c>
      <c r="BU182" s="320">
        <v>4.9925705794948181</v>
      </c>
      <c r="BV182" s="320">
        <v>50</v>
      </c>
      <c r="BW182" s="320">
        <v>93573</v>
      </c>
      <c r="BX182" s="320">
        <v>47768</v>
      </c>
      <c r="BY182" s="320">
        <v>1307.3825503355706</v>
      </c>
      <c r="BZ182" s="320">
        <v>1.0451705282814475E-4</v>
      </c>
      <c r="CA182" s="320">
        <v>14.870499999999996</v>
      </c>
      <c r="CB182" s="320">
        <v>24.651166666666658</v>
      </c>
      <c r="CC182" s="320">
        <v>-9.7806666666666668</v>
      </c>
      <c r="CD182" s="320">
        <v>79.769300017796951</v>
      </c>
      <c r="CE182" s="320">
        <v>131.95069582470762</v>
      </c>
      <c r="CF182" s="320">
        <v>-52.181395806910686</v>
      </c>
      <c r="CG182" s="320">
        <v>354.94104394766407</v>
      </c>
      <c r="CH182" s="320">
        <v>587.74927191242261</v>
      </c>
      <c r="CI182" s="320">
        <v>-232.80822796475866</v>
      </c>
      <c r="CJ182" s="320">
        <v>0.28371957845684759</v>
      </c>
      <c r="CK182" s="320">
        <v>14626.2</v>
      </c>
      <c r="CL182" s="320">
        <v>7.62</v>
      </c>
      <c r="CM182" s="320">
        <v>8.02</v>
      </c>
      <c r="CN182" s="320">
        <v>8.33</v>
      </c>
      <c r="CO182" s="316">
        <f t="shared" si="12"/>
        <v>7.9899999999999993</v>
      </c>
      <c r="CP182" s="333">
        <v>0.70599999999999996</v>
      </c>
      <c r="CQ182" s="320">
        <v>0.66600000000000004</v>
      </c>
      <c r="CR182" s="320">
        <v>0.69299999999999995</v>
      </c>
      <c r="CS182" s="316">
        <f t="shared" si="13"/>
        <v>0.68833333333333335</v>
      </c>
      <c r="CT182" s="320">
        <v>0.79600000000000004</v>
      </c>
      <c r="CU182" s="320">
        <v>0.85099999999999998</v>
      </c>
      <c r="CV182" s="320">
        <v>0.85</v>
      </c>
      <c r="CW182" s="316">
        <f t="shared" si="14"/>
        <v>0.83233333333333326</v>
      </c>
      <c r="CX182" s="329">
        <v>6.9444444444444447E-4</v>
      </c>
      <c r="CY182" s="318">
        <v>7.6388888888888886E-3</v>
      </c>
      <c r="CZ182" s="318">
        <v>9.0277777777777787E-3</v>
      </c>
      <c r="DA182" s="319" t="s">
        <v>1398</v>
      </c>
      <c r="DB182" s="319" t="s">
        <v>1399</v>
      </c>
      <c r="DC182" s="319" t="s">
        <v>1400</v>
      </c>
      <c r="DD182" s="319" t="s">
        <v>1278</v>
      </c>
      <c r="DE182" s="319" t="s">
        <v>1401</v>
      </c>
      <c r="DF182" s="319" t="s">
        <v>1402</v>
      </c>
      <c r="DG182" s="310"/>
      <c r="DH182" s="320">
        <v>4.9925705794948181</v>
      </c>
      <c r="DI182" s="320">
        <v>0.68833333333333335</v>
      </c>
      <c r="DJ182" s="320">
        <v>0.83233333333333326</v>
      </c>
    </row>
    <row r="183" spans="1:114" ht="15.75" customHeight="1">
      <c r="A183" s="103">
        <v>183</v>
      </c>
      <c r="B183" s="165" t="s">
        <v>1403</v>
      </c>
      <c r="C183" s="104">
        <v>2737185</v>
      </c>
      <c r="D183" s="104">
        <v>1</v>
      </c>
      <c r="E183" s="146">
        <v>27503</v>
      </c>
      <c r="F183" s="44">
        <f t="shared" si="15"/>
        <v>45</v>
      </c>
      <c r="G183" s="103">
        <v>1</v>
      </c>
      <c r="H183" s="104">
        <v>37.9</v>
      </c>
      <c r="I183" s="107">
        <v>95</v>
      </c>
      <c r="J183" s="108">
        <v>0</v>
      </c>
      <c r="K183" s="108">
        <v>0</v>
      </c>
      <c r="L183" s="108">
        <v>0</v>
      </c>
      <c r="M183" s="108">
        <v>1</v>
      </c>
      <c r="N183" s="108">
        <v>0</v>
      </c>
      <c r="O183" s="108">
        <v>0</v>
      </c>
      <c r="P183" s="108">
        <v>1</v>
      </c>
      <c r="Q183" s="108">
        <v>0</v>
      </c>
      <c r="R183" s="108">
        <v>0</v>
      </c>
      <c r="S183" s="108">
        <v>0</v>
      </c>
      <c r="T183" s="108">
        <v>0</v>
      </c>
      <c r="U183" s="108">
        <v>0</v>
      </c>
      <c r="V183" s="108">
        <v>0</v>
      </c>
      <c r="W183" s="108">
        <v>0</v>
      </c>
      <c r="X183" s="108">
        <v>1</v>
      </c>
      <c r="Y183" s="108">
        <v>0</v>
      </c>
      <c r="Z183" s="108">
        <v>1</v>
      </c>
      <c r="AA183" s="108">
        <v>0</v>
      </c>
      <c r="AB183" s="108">
        <v>0</v>
      </c>
      <c r="AC183" s="81">
        <v>69</v>
      </c>
      <c r="AD183" s="82">
        <v>1.8</v>
      </c>
      <c r="AE183" s="83">
        <f t="shared" si="7"/>
        <v>21.296296296296294</v>
      </c>
      <c r="AF183" s="147">
        <v>44170</v>
      </c>
      <c r="AG183" s="104">
        <v>0</v>
      </c>
      <c r="AH183" s="104">
        <v>0</v>
      </c>
      <c r="AI183" s="104">
        <v>0</v>
      </c>
      <c r="AJ183" s="108">
        <v>0</v>
      </c>
      <c r="AK183" s="108">
        <v>0</v>
      </c>
      <c r="AL183" s="110">
        <v>44173</v>
      </c>
      <c r="AM183" s="104">
        <f t="shared" si="2"/>
        <v>3</v>
      </c>
      <c r="AN183" s="126">
        <v>0</v>
      </c>
      <c r="AO183" s="108" t="s">
        <v>647</v>
      </c>
      <c r="AP183" s="116" t="s">
        <v>1404</v>
      </c>
      <c r="AQ183" s="94">
        <v>0</v>
      </c>
      <c r="AR183" s="104">
        <v>1</v>
      </c>
      <c r="AS183" s="103">
        <v>0</v>
      </c>
      <c r="AT183" s="103">
        <v>0</v>
      </c>
      <c r="AU183" s="103">
        <v>1</v>
      </c>
      <c r="AV183" s="103">
        <v>0</v>
      </c>
      <c r="AW183" s="103">
        <v>0</v>
      </c>
      <c r="AX183" s="104">
        <v>0</v>
      </c>
      <c r="AY183" s="147">
        <v>44170</v>
      </c>
      <c r="AZ183" s="113">
        <v>3.11</v>
      </c>
      <c r="BA183" s="113">
        <v>15127</v>
      </c>
      <c r="BB183" s="113">
        <v>177.3</v>
      </c>
      <c r="BC183" s="148"/>
      <c r="BD183" s="108">
        <v>10</v>
      </c>
      <c r="BE183" s="108">
        <v>11.91</v>
      </c>
      <c r="BF183" s="108">
        <v>83.5</v>
      </c>
      <c r="BG183" s="108">
        <v>8.1999999999999993</v>
      </c>
      <c r="BH183" s="108">
        <v>203</v>
      </c>
      <c r="BI183" s="107"/>
      <c r="BJ183" s="104">
        <v>0</v>
      </c>
      <c r="BK183" s="104">
        <v>0</v>
      </c>
      <c r="BL183" s="104">
        <v>0</v>
      </c>
      <c r="BM183" s="104">
        <v>0</v>
      </c>
      <c r="BN183" s="107">
        <v>0</v>
      </c>
      <c r="BO183" s="104">
        <v>0</v>
      </c>
      <c r="BP183" s="112"/>
      <c r="BR183" s="330"/>
      <c r="BS183" s="327"/>
      <c r="BT183" s="327"/>
      <c r="BU183" s="327"/>
      <c r="BV183" s="327"/>
      <c r="BW183" s="327"/>
      <c r="BX183" s="327"/>
      <c r="BY183" s="327"/>
      <c r="BZ183" s="327"/>
      <c r="CA183" s="327"/>
      <c r="CB183" s="327"/>
      <c r="CC183" s="327"/>
      <c r="CD183" s="327"/>
      <c r="CE183" s="327"/>
      <c r="CF183" s="327"/>
      <c r="CG183" s="327"/>
      <c r="CH183" s="327"/>
      <c r="CI183" s="327"/>
      <c r="CJ183" s="327"/>
      <c r="CK183" s="320"/>
      <c r="CL183" s="327">
        <v>6.21</v>
      </c>
      <c r="CM183" s="327">
        <v>6.13</v>
      </c>
      <c r="CN183" s="327">
        <v>6.21</v>
      </c>
      <c r="CO183" s="316">
        <f t="shared" si="12"/>
        <v>6.1833333333333336</v>
      </c>
      <c r="CP183" s="335">
        <v>0.46400000000000002</v>
      </c>
      <c r="CQ183" s="327">
        <v>0.46700000000000003</v>
      </c>
      <c r="CR183" s="327">
        <v>0.53300000000000003</v>
      </c>
      <c r="CS183" s="316">
        <f t="shared" si="13"/>
        <v>0.48799999999999999</v>
      </c>
      <c r="CT183" s="327">
        <v>0.623</v>
      </c>
      <c r="CU183" s="327">
        <v>0.61799999999999999</v>
      </c>
      <c r="CV183" s="327">
        <v>0.621</v>
      </c>
      <c r="CW183" s="316">
        <f t="shared" si="14"/>
        <v>0.6206666666666667</v>
      </c>
      <c r="CX183" s="328">
        <v>6.9444444444444447E-4</v>
      </c>
      <c r="CY183" s="318">
        <v>4.8611111111111112E-3</v>
      </c>
      <c r="CZ183" s="318">
        <v>7.6388888888888886E-3</v>
      </c>
      <c r="DA183" s="319" t="s">
        <v>1405</v>
      </c>
      <c r="DB183" s="319" t="s">
        <v>1406</v>
      </c>
      <c r="DC183" s="319" t="s">
        <v>1407</v>
      </c>
      <c r="DD183" s="319" t="s">
        <v>1408</v>
      </c>
      <c r="DE183" s="319" t="s">
        <v>1409</v>
      </c>
      <c r="DF183" s="319" t="s">
        <v>1410</v>
      </c>
      <c r="DG183" s="326"/>
      <c r="DH183" s="327"/>
      <c r="DI183" s="320">
        <v>0.48799999999999999</v>
      </c>
      <c r="DJ183" s="320">
        <v>0.6206666666666667</v>
      </c>
    </row>
    <row r="184" spans="1:114" ht="15.75" customHeight="1">
      <c r="A184" s="76">
        <v>184</v>
      </c>
      <c r="B184" s="168" t="s">
        <v>1411</v>
      </c>
      <c r="C184" s="46">
        <v>2737168</v>
      </c>
      <c r="D184" s="46">
        <v>2</v>
      </c>
      <c r="E184" s="149">
        <v>14908</v>
      </c>
      <c r="F184" s="44">
        <f t="shared" si="15"/>
        <v>80</v>
      </c>
      <c r="G184" s="78">
        <v>1</v>
      </c>
      <c r="H184" s="46">
        <v>37.6</v>
      </c>
      <c r="I184" s="79">
        <v>94</v>
      </c>
      <c r="J184" s="80">
        <v>0</v>
      </c>
      <c r="K184" s="80">
        <v>1</v>
      </c>
      <c r="L184" s="80">
        <v>0</v>
      </c>
      <c r="M184" s="80">
        <v>1</v>
      </c>
      <c r="N184" s="80">
        <v>0</v>
      </c>
      <c r="O184" s="80">
        <v>0</v>
      </c>
      <c r="P184" s="80">
        <v>0</v>
      </c>
      <c r="Q184" s="80">
        <v>0</v>
      </c>
      <c r="R184" s="80">
        <v>0</v>
      </c>
      <c r="S184" s="80">
        <v>0</v>
      </c>
      <c r="T184" s="80">
        <v>1</v>
      </c>
      <c r="U184" s="80">
        <v>1</v>
      </c>
      <c r="V184" s="80">
        <v>0</v>
      </c>
      <c r="W184" s="80">
        <v>0</v>
      </c>
      <c r="X184" s="80">
        <v>1</v>
      </c>
      <c r="Y184" s="80">
        <v>1</v>
      </c>
      <c r="Z184" s="80">
        <v>1</v>
      </c>
      <c r="AA184" s="80">
        <v>0</v>
      </c>
      <c r="AB184" s="80">
        <v>1</v>
      </c>
      <c r="AC184" s="81">
        <v>80</v>
      </c>
      <c r="AD184" s="82">
        <v>1.48</v>
      </c>
      <c r="AE184" s="83">
        <f t="shared" si="7"/>
        <v>36.523009495982471</v>
      </c>
      <c r="AF184" s="150">
        <v>44170</v>
      </c>
      <c r="AG184" s="58">
        <v>1</v>
      </c>
      <c r="AH184" s="58">
        <v>0</v>
      </c>
      <c r="AI184" s="58">
        <v>2</v>
      </c>
      <c r="AJ184" s="84">
        <v>0</v>
      </c>
      <c r="AK184" s="84">
        <v>1</v>
      </c>
      <c r="AL184" s="60">
        <v>44186</v>
      </c>
      <c r="AM184" s="58">
        <f t="shared" si="2"/>
        <v>16</v>
      </c>
      <c r="AN184" s="123">
        <v>1</v>
      </c>
      <c r="AO184" s="61"/>
      <c r="AP184" s="62"/>
      <c r="AQ184" s="63">
        <v>1</v>
      </c>
      <c r="AR184" s="64">
        <v>1</v>
      </c>
      <c r="AS184" s="63">
        <v>1</v>
      </c>
      <c r="AT184" s="63">
        <v>0</v>
      </c>
      <c r="AU184" s="63">
        <v>0</v>
      </c>
      <c r="AV184" s="63">
        <v>1</v>
      </c>
      <c r="AW184" s="63">
        <v>0</v>
      </c>
      <c r="AX184" s="64">
        <v>1</v>
      </c>
      <c r="AY184" s="152">
        <v>44170</v>
      </c>
      <c r="AZ184" s="133">
        <v>1.44</v>
      </c>
      <c r="BA184" s="133">
        <v>2531</v>
      </c>
      <c r="BB184" s="133">
        <v>245.1</v>
      </c>
      <c r="BC184" s="144"/>
      <c r="BD184" s="135">
        <v>9.6999999999999993</v>
      </c>
      <c r="BE184" s="135">
        <v>9.9700000000000006</v>
      </c>
      <c r="BF184" s="135">
        <v>75.2</v>
      </c>
      <c r="BG184" s="135">
        <v>11.7</v>
      </c>
      <c r="BH184" s="135">
        <v>247</v>
      </c>
      <c r="BI184" s="86"/>
      <c r="BJ184" s="64">
        <v>0</v>
      </c>
      <c r="BK184" s="64">
        <v>0</v>
      </c>
      <c r="BL184" s="64">
        <v>0</v>
      </c>
      <c r="BM184" s="64">
        <v>0</v>
      </c>
      <c r="BN184" s="70">
        <v>0</v>
      </c>
      <c r="BO184" s="64">
        <v>0</v>
      </c>
      <c r="BP184" s="71"/>
      <c r="BR184" s="331">
        <v>4.0475581395348801</v>
      </c>
      <c r="BS184" s="320">
        <v>3.9510000000000001</v>
      </c>
      <c r="BT184" s="320">
        <v>-9.6558139534884457E-2</v>
      </c>
      <c r="BU184" s="320">
        <v>-2.3855899336378701</v>
      </c>
      <c r="BV184" s="320">
        <v>66</v>
      </c>
      <c r="BW184" s="320">
        <v>84773</v>
      </c>
      <c r="BX184" s="320">
        <v>52186</v>
      </c>
      <c r="BY184" s="320">
        <v>1118.4525324510055</v>
      </c>
      <c r="BZ184" s="320">
        <v>-4.5713216832826238E-5</v>
      </c>
      <c r="CA184" s="320">
        <v>6.7586666666666666</v>
      </c>
      <c r="CB184" s="320">
        <v>20.975999999999992</v>
      </c>
      <c r="CC184" s="320">
        <v>-14.217333333333336</v>
      </c>
      <c r="CD184" s="320">
        <v>52.118854576320473</v>
      </c>
      <c r="CE184" s="320">
        <v>161.85892655195673</v>
      </c>
      <c r="CF184" s="320">
        <v>-109.74007197563627</v>
      </c>
      <c r="CG184" s="320">
        <v>133.64459790938514</v>
      </c>
      <c r="CH184" s="320">
        <v>414.64599630668948</v>
      </c>
      <c r="CI184" s="320">
        <v>-281.00139839730429</v>
      </c>
      <c r="CJ184" s="320">
        <v>0.40394228532527421</v>
      </c>
      <c r="CK184" s="320">
        <v>20422.599999999999</v>
      </c>
      <c r="CL184" s="320">
        <v>8.5299999999999994</v>
      </c>
      <c r="CM184" s="320">
        <v>8.6199999999999992</v>
      </c>
      <c r="CN184" s="320">
        <v>8.5399999999999991</v>
      </c>
      <c r="CO184" s="316">
        <f t="shared" si="12"/>
        <v>8.5633333333333326</v>
      </c>
      <c r="CP184" s="333">
        <v>0.88300000000000001</v>
      </c>
      <c r="CQ184" s="320">
        <v>0.876</v>
      </c>
      <c r="CR184" s="320">
        <v>0.91800000000000004</v>
      </c>
      <c r="CS184" s="316">
        <f t="shared" si="13"/>
        <v>0.89233333333333331</v>
      </c>
      <c r="CT184" s="320">
        <v>1.0680000000000001</v>
      </c>
      <c r="CU184" s="320">
        <v>1.02</v>
      </c>
      <c r="CV184" s="320">
        <v>1.052</v>
      </c>
      <c r="CW184" s="316">
        <f t="shared" si="14"/>
        <v>1.0466666666666666</v>
      </c>
      <c r="CX184" s="329">
        <v>3.472222222222222E-3</v>
      </c>
      <c r="CY184" s="318">
        <v>4.8611111111111112E-3</v>
      </c>
      <c r="CZ184" s="318">
        <v>8.3333333333333332E-3</v>
      </c>
      <c r="DA184" s="319" t="s">
        <v>1412</v>
      </c>
      <c r="DB184" s="319" t="s">
        <v>1413</v>
      </c>
      <c r="DC184" s="319" t="s">
        <v>1414</v>
      </c>
      <c r="DD184" s="319" t="s">
        <v>1415</v>
      </c>
      <c r="DE184" s="319" t="s">
        <v>1416</v>
      </c>
      <c r="DF184" s="319" t="s">
        <v>1417</v>
      </c>
      <c r="DG184" s="310"/>
      <c r="DH184" s="320">
        <v>-2.3855899336378701</v>
      </c>
      <c r="DI184" s="320">
        <v>0.89233333333333331</v>
      </c>
      <c r="DJ184" s="320">
        <v>1.0466666666666666</v>
      </c>
    </row>
    <row r="185" spans="1:114" ht="15.75" customHeight="1">
      <c r="A185" s="76">
        <v>185</v>
      </c>
      <c r="B185" s="168" t="s">
        <v>1418</v>
      </c>
      <c r="C185" s="46">
        <v>2739632</v>
      </c>
      <c r="D185" s="46">
        <v>2</v>
      </c>
      <c r="E185" s="149">
        <v>20908</v>
      </c>
      <c r="F185" s="44">
        <f t="shared" si="15"/>
        <v>63</v>
      </c>
      <c r="G185" s="78">
        <v>2</v>
      </c>
      <c r="H185" s="46">
        <v>36.1</v>
      </c>
      <c r="I185" s="79">
        <v>99</v>
      </c>
      <c r="J185" s="80">
        <v>0</v>
      </c>
      <c r="K185" s="80">
        <v>0</v>
      </c>
      <c r="L185" s="80">
        <v>0</v>
      </c>
      <c r="M185" s="80">
        <v>0</v>
      </c>
      <c r="N185" s="80">
        <v>0</v>
      </c>
      <c r="O185" s="80">
        <v>0</v>
      </c>
      <c r="P185" s="80">
        <v>0</v>
      </c>
      <c r="Q185" s="80">
        <v>0</v>
      </c>
      <c r="R185" s="80">
        <v>0</v>
      </c>
      <c r="S185" s="80">
        <v>0</v>
      </c>
      <c r="T185" s="80">
        <v>1</v>
      </c>
      <c r="U185" s="80">
        <v>0</v>
      </c>
      <c r="V185" s="80">
        <v>0</v>
      </c>
      <c r="W185" s="80">
        <v>0</v>
      </c>
      <c r="X185" s="80">
        <v>1</v>
      </c>
      <c r="Y185" s="80">
        <v>1</v>
      </c>
      <c r="Z185" s="80">
        <v>1</v>
      </c>
      <c r="AA185" s="80">
        <v>0</v>
      </c>
      <c r="AB185" s="80">
        <v>0</v>
      </c>
      <c r="AC185" s="81"/>
      <c r="AD185" s="82"/>
      <c r="AE185" s="83" t="e">
        <f t="shared" si="7"/>
        <v>#DIV/0!</v>
      </c>
      <c r="AF185" s="150">
        <v>44172</v>
      </c>
      <c r="AG185" s="58">
        <v>0</v>
      </c>
      <c r="AH185" s="58">
        <v>0</v>
      </c>
      <c r="AI185" s="58">
        <v>0</v>
      </c>
      <c r="AJ185" s="84">
        <v>0</v>
      </c>
      <c r="AK185" s="84">
        <v>0</v>
      </c>
      <c r="AL185" s="60">
        <v>44188</v>
      </c>
      <c r="AM185" s="58">
        <f t="shared" si="2"/>
        <v>16</v>
      </c>
      <c r="AN185" s="123">
        <v>1</v>
      </c>
      <c r="AO185" s="61"/>
      <c r="AP185" s="62"/>
      <c r="AQ185" s="63">
        <v>1</v>
      </c>
      <c r="AR185" s="64">
        <v>1</v>
      </c>
      <c r="AS185" s="63">
        <v>1</v>
      </c>
      <c r="AT185" s="63">
        <v>0</v>
      </c>
      <c r="AU185" s="63">
        <v>0</v>
      </c>
      <c r="AV185" s="63">
        <v>1</v>
      </c>
      <c r="AW185" s="63">
        <v>0</v>
      </c>
      <c r="AX185" s="64">
        <v>1</v>
      </c>
      <c r="AY185" s="152">
        <v>44172</v>
      </c>
      <c r="AZ185" s="133">
        <v>0.98</v>
      </c>
      <c r="BA185" s="133">
        <v>950</v>
      </c>
      <c r="BB185" s="143"/>
      <c r="BC185" s="139">
        <v>503</v>
      </c>
      <c r="BD185" s="135">
        <v>13.4</v>
      </c>
      <c r="BE185" s="135">
        <v>7.54</v>
      </c>
      <c r="BF185" s="135">
        <v>63.1</v>
      </c>
      <c r="BG185" s="135">
        <v>26.7</v>
      </c>
      <c r="BH185" s="135">
        <v>248</v>
      </c>
      <c r="BI185" s="86"/>
      <c r="BJ185" s="64">
        <v>0</v>
      </c>
      <c r="BK185" s="64">
        <v>0</v>
      </c>
      <c r="BL185" s="64">
        <v>0</v>
      </c>
      <c r="BM185" s="64">
        <v>0</v>
      </c>
      <c r="BN185" s="70">
        <v>0</v>
      </c>
      <c r="BO185" s="64">
        <v>0</v>
      </c>
      <c r="BP185" s="71"/>
      <c r="BR185" s="331">
        <v>5.3558214285714296</v>
      </c>
      <c r="BS185" s="320">
        <v>5.4429999999999996</v>
      </c>
      <c r="BT185" s="320">
        <v>8.7178571428569995E-2</v>
      </c>
      <c r="BU185" s="320">
        <v>1.6277348412608175</v>
      </c>
      <c r="BV185" s="320">
        <v>179</v>
      </c>
      <c r="BW185" s="320">
        <v>24641</v>
      </c>
      <c r="BX185" s="320">
        <v>24620</v>
      </c>
      <c r="BY185" s="320">
        <v>625.70509180389922</v>
      </c>
      <c r="BZ185" s="320">
        <v>6.6114331489066513E-5</v>
      </c>
      <c r="CA185" s="320">
        <v>4.1706666666666665</v>
      </c>
      <c r="CB185" s="320">
        <v>15.908333333333331</v>
      </c>
      <c r="CC185" s="320">
        <v>-11.73766666666666</v>
      </c>
      <c r="CD185" s="320">
        <v>56.349218172838043</v>
      </c>
      <c r="CE185" s="320">
        <v>214.91384796175862</v>
      </c>
      <c r="CF185" s="320">
        <v>-158.56462978892057</v>
      </c>
      <c r="CG185" s="320">
        <v>62.299475501338769</v>
      </c>
      <c r="CH185" s="320">
        <v>237.64125905953694</v>
      </c>
      <c r="CI185" s="320">
        <v>-175.3417835581983</v>
      </c>
      <c r="CJ185" s="320">
        <v>0.42457380924595955</v>
      </c>
      <c r="CK185" s="320">
        <v>8069.3</v>
      </c>
      <c r="CL185" s="320"/>
      <c r="CM185" s="320"/>
      <c r="CN185" s="320"/>
      <c r="CO185" s="316"/>
      <c r="CP185" s="333"/>
      <c r="CQ185" s="320"/>
      <c r="CR185" s="320"/>
      <c r="CS185" s="316"/>
      <c r="CT185" s="320"/>
      <c r="CU185" s="320"/>
      <c r="CV185" s="320"/>
      <c r="CW185" s="316"/>
      <c r="CX185" s="329"/>
      <c r="CY185" s="318"/>
      <c r="CZ185" s="318"/>
      <c r="DA185" s="319"/>
      <c r="DB185" s="319"/>
      <c r="DC185" s="319"/>
      <c r="DD185" s="319"/>
      <c r="DE185" s="319"/>
      <c r="DF185" s="319"/>
      <c r="DG185" s="310"/>
      <c r="DH185" s="320">
        <v>1.6277348412608175</v>
      </c>
      <c r="DI185" s="320"/>
      <c r="DJ185" s="320"/>
    </row>
    <row r="186" spans="1:114" ht="15.75" customHeight="1">
      <c r="A186" s="94">
        <v>186</v>
      </c>
      <c r="B186" s="164" t="s">
        <v>1419</v>
      </c>
      <c r="C186" s="51">
        <v>2740875</v>
      </c>
      <c r="D186" s="51">
        <v>1</v>
      </c>
      <c r="E186" s="151">
        <v>29604</v>
      </c>
      <c r="F186" s="44">
        <f t="shared" si="15"/>
        <v>39</v>
      </c>
      <c r="G186" s="94">
        <v>1</v>
      </c>
      <c r="H186" s="51">
        <v>35.200000000000003</v>
      </c>
      <c r="I186" s="97">
        <v>99</v>
      </c>
      <c r="J186" s="98">
        <v>0</v>
      </c>
      <c r="K186" s="98">
        <v>0</v>
      </c>
      <c r="L186" s="98">
        <v>0</v>
      </c>
      <c r="M186" s="98">
        <v>0</v>
      </c>
      <c r="N186" s="98"/>
      <c r="O186" s="98"/>
      <c r="P186" s="98"/>
      <c r="Q186" s="98"/>
      <c r="R186" s="98"/>
      <c r="S186" s="98"/>
      <c r="T186" s="98"/>
      <c r="U186" s="98"/>
      <c r="V186" s="98">
        <v>0</v>
      </c>
      <c r="W186" s="98">
        <v>0</v>
      </c>
      <c r="X186" s="98">
        <v>1</v>
      </c>
      <c r="Y186" s="98">
        <v>0</v>
      </c>
      <c r="Z186" s="98">
        <v>1</v>
      </c>
      <c r="AA186" s="98">
        <v>0</v>
      </c>
      <c r="AB186" s="98">
        <v>0</v>
      </c>
      <c r="AC186" s="81">
        <v>73.2</v>
      </c>
      <c r="AD186" s="82">
        <v>1.8</v>
      </c>
      <c r="AE186" s="83">
        <f t="shared" si="7"/>
        <v>22.592592592592592</v>
      </c>
      <c r="AF186" s="152">
        <v>44173</v>
      </c>
      <c r="AG186" s="51">
        <v>0</v>
      </c>
      <c r="AH186" s="51">
        <v>0</v>
      </c>
      <c r="AI186" s="51">
        <v>0</v>
      </c>
      <c r="AJ186" s="98">
        <v>0</v>
      </c>
      <c r="AK186" s="98">
        <v>0</v>
      </c>
      <c r="AL186" s="66">
        <v>44189</v>
      </c>
      <c r="AM186" s="51">
        <f t="shared" si="2"/>
        <v>16</v>
      </c>
      <c r="AN186" s="153">
        <v>0</v>
      </c>
      <c r="AO186" s="98" t="s">
        <v>313</v>
      </c>
      <c r="AP186" s="100" t="s">
        <v>1420</v>
      </c>
      <c r="AQ186" s="94">
        <v>0</v>
      </c>
      <c r="AR186" s="51">
        <v>1</v>
      </c>
      <c r="AS186" s="94">
        <v>0</v>
      </c>
      <c r="AT186" s="94">
        <v>0</v>
      </c>
      <c r="AU186" s="94">
        <v>0</v>
      </c>
      <c r="AV186" s="94">
        <v>1</v>
      </c>
      <c r="AW186" s="94">
        <v>0</v>
      </c>
      <c r="AX186" s="51">
        <v>1</v>
      </c>
      <c r="AY186" s="152">
        <v>44173</v>
      </c>
      <c r="AZ186" s="129">
        <v>0.73</v>
      </c>
      <c r="BA186" s="129">
        <v>1021</v>
      </c>
      <c r="BB186" s="129">
        <v>196.4</v>
      </c>
      <c r="BC186" s="128"/>
      <c r="BD186" s="98">
        <v>8.1</v>
      </c>
      <c r="BE186" s="98">
        <v>5.21</v>
      </c>
      <c r="BF186" s="98">
        <v>81.400000000000006</v>
      </c>
      <c r="BG186" s="98">
        <v>6.7</v>
      </c>
      <c r="BH186" s="98">
        <v>106</v>
      </c>
      <c r="BI186" s="97"/>
      <c r="BJ186" s="51">
        <v>0</v>
      </c>
      <c r="BK186" s="51">
        <v>0</v>
      </c>
      <c r="BL186" s="51">
        <v>0</v>
      </c>
      <c r="BM186" s="51">
        <v>0</v>
      </c>
      <c r="BN186" s="97">
        <v>0</v>
      </c>
      <c r="BO186" s="51">
        <v>0</v>
      </c>
      <c r="BP186" s="101"/>
      <c r="BR186" s="330">
        <v>5.5507894736842118</v>
      </c>
      <c r="BS186" s="327">
        <v>5.782</v>
      </c>
      <c r="BT186" s="327">
        <v>0.2312105263157882</v>
      </c>
      <c r="BU186" s="327">
        <v>4.1653629166073811</v>
      </c>
      <c r="BV186" s="327">
        <v>81</v>
      </c>
      <c r="BW186" s="327">
        <v>28172</v>
      </c>
      <c r="BX186" s="327">
        <v>19150</v>
      </c>
      <c r="BY186" s="327">
        <v>831.80339718106268</v>
      </c>
      <c r="BZ186" s="327">
        <v>2.1751242384372748E-4</v>
      </c>
      <c r="CA186" s="327">
        <v>-5.4568333333333321</v>
      </c>
      <c r="CB186" s="327">
        <v>16.977833333333329</v>
      </c>
      <c r="CC186" s="327">
        <v>-22.434666666666669</v>
      </c>
      <c r="CD186" s="327">
        <v>-79.083810225560768</v>
      </c>
      <c r="CE186" s="327">
        <v>246.029506207921</v>
      </c>
      <c r="CF186" s="327">
        <v>-325.113316433482</v>
      </c>
      <c r="CG186" s="327">
        <v>-78.71972935044829</v>
      </c>
      <c r="CH186" s="327">
        <v>244.93135612756885</v>
      </c>
      <c r="CI186" s="327">
        <v>-323.65108547801702</v>
      </c>
      <c r="CJ186" s="327">
        <v>0.56922455178896858</v>
      </c>
      <c r="CK186" s="320">
        <v>10027.799999999999</v>
      </c>
      <c r="CL186" s="327">
        <v>6.5</v>
      </c>
      <c r="CM186" s="327">
        <v>6.37</v>
      </c>
      <c r="CN186" s="327">
        <v>6.04</v>
      </c>
      <c r="CO186" s="316">
        <f t="shared" si="12"/>
        <v>6.3033333333333337</v>
      </c>
      <c r="CP186" s="335">
        <v>0.52100000000000002</v>
      </c>
      <c r="CQ186" s="327">
        <v>0.624</v>
      </c>
      <c r="CR186" s="327">
        <v>0.63100000000000001</v>
      </c>
      <c r="CS186" s="316">
        <f t="shared" si="13"/>
        <v>0.59199999999999997</v>
      </c>
      <c r="CT186" s="327">
        <v>0.68300000000000005</v>
      </c>
      <c r="CU186" s="327">
        <v>0.752</v>
      </c>
      <c r="CV186" s="327">
        <v>0.71299999999999997</v>
      </c>
      <c r="CW186" s="316">
        <f t="shared" si="14"/>
        <v>0.71600000000000008</v>
      </c>
      <c r="CX186" s="328">
        <v>2.0833333333333333E-3</v>
      </c>
      <c r="CY186" s="318">
        <v>4.1666666666666666E-3</v>
      </c>
      <c r="CZ186" s="318">
        <v>6.2499999999999995E-3</v>
      </c>
      <c r="DA186" s="319" t="s">
        <v>1421</v>
      </c>
      <c r="DB186" s="319" t="s">
        <v>1422</v>
      </c>
      <c r="DC186" s="319" t="s">
        <v>1423</v>
      </c>
      <c r="DD186" s="319" t="s">
        <v>1424</v>
      </c>
      <c r="DE186" s="319" t="s">
        <v>1425</v>
      </c>
      <c r="DF186" s="319" t="s">
        <v>1426</v>
      </c>
      <c r="DG186" s="326"/>
      <c r="DH186" s="327">
        <v>4.1653629166073811</v>
      </c>
      <c r="DI186" s="320">
        <v>0.59199999999999997</v>
      </c>
      <c r="DJ186" s="320">
        <v>0.71600000000000008</v>
      </c>
    </row>
    <row r="187" spans="1:114" ht="15.75" customHeight="1">
      <c r="A187" s="82">
        <v>187</v>
      </c>
      <c r="B187" s="168" t="s">
        <v>1427</v>
      </c>
      <c r="C187" s="46">
        <v>2739598</v>
      </c>
      <c r="D187" s="46">
        <v>1</v>
      </c>
      <c r="E187" s="149">
        <v>30799</v>
      </c>
      <c r="F187" s="44">
        <f t="shared" si="15"/>
        <v>36</v>
      </c>
      <c r="G187" s="78">
        <v>1</v>
      </c>
      <c r="H187" s="46">
        <v>36.200000000000003</v>
      </c>
      <c r="I187" s="79">
        <v>91</v>
      </c>
      <c r="J187" s="80">
        <v>0</v>
      </c>
      <c r="K187" s="80">
        <v>0</v>
      </c>
      <c r="L187" s="80">
        <v>0</v>
      </c>
      <c r="M187" s="80">
        <v>0</v>
      </c>
      <c r="N187" s="80">
        <v>0</v>
      </c>
      <c r="O187" s="80">
        <v>0</v>
      </c>
      <c r="P187" s="80">
        <v>0</v>
      </c>
      <c r="Q187" s="80">
        <v>0</v>
      </c>
      <c r="R187" s="80">
        <v>0</v>
      </c>
      <c r="S187" s="80">
        <v>0</v>
      </c>
      <c r="T187" s="80">
        <v>0</v>
      </c>
      <c r="U187" s="80">
        <v>0</v>
      </c>
      <c r="V187" s="80">
        <v>0</v>
      </c>
      <c r="W187" s="80">
        <v>0</v>
      </c>
      <c r="X187" s="80">
        <v>0</v>
      </c>
      <c r="Y187" s="98">
        <v>1</v>
      </c>
      <c r="Z187" s="80">
        <v>0</v>
      </c>
      <c r="AA187" s="80">
        <v>0</v>
      </c>
      <c r="AB187" s="80">
        <v>0</v>
      </c>
      <c r="AC187" s="81">
        <v>70</v>
      </c>
      <c r="AD187" s="82">
        <v>1.79</v>
      </c>
      <c r="AE187" s="83">
        <f t="shared" si="7"/>
        <v>21.847008520333322</v>
      </c>
      <c r="AF187" s="150">
        <v>44172</v>
      </c>
      <c r="AG187" s="58">
        <v>1</v>
      </c>
      <c r="AH187" s="58">
        <v>1</v>
      </c>
      <c r="AI187" s="58">
        <v>6</v>
      </c>
      <c r="AJ187" s="84">
        <v>1</v>
      </c>
      <c r="AK187" s="84">
        <v>1</v>
      </c>
      <c r="AL187" s="60">
        <v>44180</v>
      </c>
      <c r="AM187" s="58">
        <f t="shared" si="2"/>
        <v>8</v>
      </c>
      <c r="AN187" s="123">
        <v>1</v>
      </c>
      <c r="AO187" s="61"/>
      <c r="AP187" s="62"/>
      <c r="AQ187" s="63">
        <v>1</v>
      </c>
      <c r="AR187" s="64">
        <v>1</v>
      </c>
      <c r="AS187" s="63">
        <v>1</v>
      </c>
      <c r="AT187" s="63">
        <v>1</v>
      </c>
      <c r="AU187" s="63">
        <v>0</v>
      </c>
      <c r="AV187" s="63">
        <v>1</v>
      </c>
      <c r="AW187" s="63">
        <v>0</v>
      </c>
      <c r="AX187" s="64">
        <v>1</v>
      </c>
      <c r="AY187" s="152">
        <v>44172</v>
      </c>
      <c r="AZ187" s="133">
        <v>0.87</v>
      </c>
      <c r="BA187" s="133">
        <v>634</v>
      </c>
      <c r="BB187" s="129">
        <v>170.8</v>
      </c>
      <c r="BC187" s="144"/>
      <c r="BD187" s="135">
        <v>17.8</v>
      </c>
      <c r="BE187" s="135">
        <v>12.66</v>
      </c>
      <c r="BF187" s="135">
        <v>89</v>
      </c>
      <c r="BG187" s="135">
        <v>6.6</v>
      </c>
      <c r="BH187" s="135">
        <v>280</v>
      </c>
      <c r="BI187" s="86"/>
      <c r="BJ187" s="64">
        <v>0</v>
      </c>
      <c r="BK187" s="64">
        <v>0</v>
      </c>
      <c r="BL187" s="64">
        <v>0</v>
      </c>
      <c r="BM187" s="64">
        <v>0</v>
      </c>
      <c r="BN187" s="70">
        <v>0</v>
      </c>
      <c r="BO187" s="64">
        <v>0</v>
      </c>
      <c r="BP187" s="71"/>
      <c r="BR187" s="331"/>
      <c r="BS187" s="320"/>
      <c r="BT187" s="320"/>
      <c r="BU187" s="320"/>
      <c r="BV187" s="320"/>
      <c r="BW187" s="320"/>
      <c r="BX187" s="320"/>
      <c r="BY187" s="320"/>
      <c r="BZ187" s="320"/>
      <c r="CA187" s="320"/>
      <c r="CB187" s="320"/>
      <c r="CC187" s="320"/>
      <c r="CD187" s="320"/>
      <c r="CE187" s="320"/>
      <c r="CF187" s="320"/>
      <c r="CG187" s="320"/>
      <c r="CH187" s="320"/>
      <c r="CI187" s="320"/>
      <c r="CJ187" s="320"/>
      <c r="CK187" s="320"/>
      <c r="CL187" s="320"/>
      <c r="CM187" s="320"/>
      <c r="CN187" s="320"/>
      <c r="CO187" s="316"/>
      <c r="CP187" s="333"/>
      <c r="CQ187" s="320"/>
      <c r="CR187" s="320"/>
      <c r="CS187" s="316"/>
      <c r="CT187" s="320"/>
      <c r="CU187" s="320"/>
      <c r="CV187" s="320"/>
      <c r="CW187" s="316"/>
      <c r="CX187" s="329"/>
      <c r="CY187" s="318"/>
      <c r="CZ187" s="318"/>
      <c r="DA187" s="319"/>
      <c r="DB187" s="319"/>
      <c r="DC187" s="319"/>
      <c r="DD187" s="319"/>
      <c r="DE187" s="319"/>
      <c r="DF187" s="319"/>
      <c r="DG187" s="310"/>
      <c r="DH187" s="320"/>
      <c r="DI187" s="320"/>
      <c r="DJ187" s="320"/>
    </row>
    <row r="188" spans="1:114" ht="15.75" customHeight="1">
      <c r="A188" s="76">
        <v>188</v>
      </c>
      <c r="B188" s="168" t="s">
        <v>1428</v>
      </c>
      <c r="C188" s="46">
        <v>2739662</v>
      </c>
      <c r="D188" s="46">
        <v>2</v>
      </c>
      <c r="E188" s="149">
        <v>23084</v>
      </c>
      <c r="F188" s="44">
        <f t="shared" si="15"/>
        <v>57</v>
      </c>
      <c r="G188" s="78">
        <v>1</v>
      </c>
      <c r="H188" s="46">
        <v>38.9</v>
      </c>
      <c r="I188" s="79">
        <v>94</v>
      </c>
      <c r="J188" s="80">
        <v>1</v>
      </c>
      <c r="K188" s="80">
        <v>0</v>
      </c>
      <c r="L188" s="80">
        <v>0</v>
      </c>
      <c r="M188" s="80">
        <v>0</v>
      </c>
      <c r="N188" s="80">
        <v>0</v>
      </c>
      <c r="O188" s="80">
        <v>0</v>
      </c>
      <c r="P188" s="80">
        <v>0</v>
      </c>
      <c r="Q188" s="80">
        <v>0</v>
      </c>
      <c r="R188" s="80">
        <v>0</v>
      </c>
      <c r="S188" s="80">
        <v>0</v>
      </c>
      <c r="T188" s="80">
        <v>0</v>
      </c>
      <c r="U188" s="80">
        <v>0</v>
      </c>
      <c r="V188" s="80">
        <v>0</v>
      </c>
      <c r="W188" s="80">
        <v>0</v>
      </c>
      <c r="X188" s="80">
        <v>1</v>
      </c>
      <c r="Y188" s="80">
        <v>1</v>
      </c>
      <c r="Z188" s="80">
        <v>1</v>
      </c>
      <c r="AA188" s="80">
        <v>0</v>
      </c>
      <c r="AB188" s="80">
        <v>0</v>
      </c>
      <c r="AC188" s="81"/>
      <c r="AD188" s="82"/>
      <c r="AE188" s="83" t="e">
        <f t="shared" si="7"/>
        <v>#DIV/0!</v>
      </c>
      <c r="AF188" s="150">
        <v>44172</v>
      </c>
      <c r="AG188" s="58">
        <v>0</v>
      </c>
      <c r="AH188" s="58">
        <v>0</v>
      </c>
      <c r="AI188" s="58">
        <v>0</v>
      </c>
      <c r="AJ188" s="84">
        <v>0</v>
      </c>
      <c r="AK188" s="84">
        <v>0</v>
      </c>
      <c r="AL188" s="60">
        <v>44174</v>
      </c>
      <c r="AM188" s="58">
        <f t="shared" si="2"/>
        <v>2</v>
      </c>
      <c r="AN188" s="123">
        <v>1</v>
      </c>
      <c r="AO188" s="61"/>
      <c r="AP188" s="62"/>
      <c r="AQ188" s="63">
        <v>1</v>
      </c>
      <c r="AR188" s="64">
        <v>1</v>
      </c>
      <c r="AS188" s="63">
        <v>1</v>
      </c>
      <c r="AT188" s="63">
        <v>0</v>
      </c>
      <c r="AU188" s="63">
        <v>0</v>
      </c>
      <c r="AV188" s="63">
        <v>1</v>
      </c>
      <c r="AW188" s="63">
        <v>0</v>
      </c>
      <c r="AX188" s="64">
        <v>1</v>
      </c>
      <c r="AY188" s="152">
        <v>44172</v>
      </c>
      <c r="AZ188" s="133">
        <v>0.93</v>
      </c>
      <c r="BA188" s="143"/>
      <c r="BB188" s="133">
        <v>48.6</v>
      </c>
      <c r="BC188" s="139">
        <v>5.0000000000000001E-3</v>
      </c>
      <c r="BD188" s="135">
        <v>14.4</v>
      </c>
      <c r="BE188" s="135">
        <v>7.41</v>
      </c>
      <c r="BF188" s="135">
        <v>70.900000000000006</v>
      </c>
      <c r="BG188" s="135">
        <v>25.2</v>
      </c>
      <c r="BH188" s="135">
        <v>183</v>
      </c>
      <c r="BI188" s="86"/>
      <c r="BJ188" s="64">
        <v>0</v>
      </c>
      <c r="BK188" s="64">
        <v>0</v>
      </c>
      <c r="BL188" s="64">
        <v>0</v>
      </c>
      <c r="BM188" s="64">
        <v>0</v>
      </c>
      <c r="BN188" s="70">
        <v>0</v>
      </c>
      <c r="BO188" s="64">
        <v>0</v>
      </c>
      <c r="BP188" s="71"/>
      <c r="BR188" s="331">
        <v>3.6516481481481486</v>
      </c>
      <c r="BS188" s="320">
        <v>4.0629999999999997</v>
      </c>
      <c r="BT188" s="320">
        <v>0.41135185185185108</v>
      </c>
      <c r="BU188" s="320">
        <v>11.264827145530408</v>
      </c>
      <c r="BV188" s="320">
        <v>55</v>
      </c>
      <c r="BW188" s="320">
        <v>76949</v>
      </c>
      <c r="BX188" s="320">
        <v>45215</v>
      </c>
      <c r="BY188" s="320">
        <v>1560.6377130291371</v>
      </c>
      <c r="BZ188" s="320">
        <v>2.4913916057791457E-4</v>
      </c>
      <c r="CA188" s="320">
        <v>13.065499999999995</v>
      </c>
      <c r="CB188" s="320">
        <v>15.573666666666663</v>
      </c>
      <c r="CC188" s="320">
        <v>-2.5081666666666673</v>
      </c>
      <c r="CD188" s="320">
        <v>82.016922022004891</v>
      </c>
      <c r="CE188" s="320">
        <v>97.746291536914214</v>
      </c>
      <c r="CF188" s="320">
        <v>-15.729369514909283</v>
      </c>
      <c r="CG188" s="320">
        <v>286.39142336554795</v>
      </c>
      <c r="CH188" s="320">
        <v>341.39352173713365</v>
      </c>
      <c r="CI188" s="320">
        <v>-55.002098371585703</v>
      </c>
      <c r="CJ188" s="320">
        <v>0.13875556535286715</v>
      </c>
      <c r="CK188" s="320">
        <v>13901.2</v>
      </c>
      <c r="CL188" s="320">
        <v>7.31</v>
      </c>
      <c r="CM188" s="320">
        <v>7.13</v>
      </c>
      <c r="CN188" s="320">
        <v>7.22</v>
      </c>
      <c r="CO188" s="316">
        <f t="shared" si="12"/>
        <v>7.22</v>
      </c>
      <c r="CP188" s="333">
        <v>0.57299999999999995</v>
      </c>
      <c r="CQ188" s="320">
        <v>0.58099999999999996</v>
      </c>
      <c r="CR188" s="320">
        <v>0.58099999999999996</v>
      </c>
      <c r="CS188" s="316">
        <f t="shared" si="13"/>
        <v>0.57833333333333325</v>
      </c>
      <c r="CT188" s="320">
        <v>0.78200000000000003</v>
      </c>
      <c r="CU188" s="320">
        <v>0.78100000000000003</v>
      </c>
      <c r="CV188" s="320">
        <v>0.72699999999999998</v>
      </c>
      <c r="CW188" s="316">
        <f t="shared" si="14"/>
        <v>0.76333333333333331</v>
      </c>
      <c r="CX188" s="329">
        <v>1.3888888888888889E-3</v>
      </c>
      <c r="CY188" s="318">
        <v>2.7777777777777779E-3</v>
      </c>
      <c r="CZ188" s="318">
        <v>4.1666666666666666E-3</v>
      </c>
      <c r="DA188" s="319" t="s">
        <v>1429</v>
      </c>
      <c r="DB188" s="319" t="s">
        <v>1430</v>
      </c>
      <c r="DC188" s="319" t="s">
        <v>1431</v>
      </c>
      <c r="DD188" s="319" t="s">
        <v>1432</v>
      </c>
      <c r="DE188" s="319" t="s">
        <v>1433</v>
      </c>
      <c r="DF188" s="319" t="s">
        <v>1434</v>
      </c>
      <c r="DG188" s="310"/>
      <c r="DH188" s="320">
        <v>11.264827145530408</v>
      </c>
      <c r="DI188" s="320">
        <v>0.57833333333333325</v>
      </c>
      <c r="DJ188" s="320">
        <v>0.76333333333333331</v>
      </c>
    </row>
    <row r="189" spans="1:114" ht="15.75" customHeight="1">
      <c r="A189" s="76">
        <v>189</v>
      </c>
      <c r="B189" s="168" t="s">
        <v>1435</v>
      </c>
      <c r="C189" s="46">
        <v>2745174</v>
      </c>
      <c r="D189" s="46">
        <v>1</v>
      </c>
      <c r="E189" s="149">
        <v>22687</v>
      </c>
      <c r="F189" s="44">
        <f t="shared" si="15"/>
        <v>58</v>
      </c>
      <c r="G189" s="78">
        <v>1</v>
      </c>
      <c r="H189" s="46">
        <v>36</v>
      </c>
      <c r="I189" s="79">
        <v>99</v>
      </c>
      <c r="J189" s="80">
        <v>0</v>
      </c>
      <c r="K189" s="80">
        <v>0</v>
      </c>
      <c r="L189" s="80">
        <v>0</v>
      </c>
      <c r="M189" s="80">
        <v>0</v>
      </c>
      <c r="N189" s="80">
        <v>0</v>
      </c>
      <c r="O189" s="80">
        <v>0</v>
      </c>
      <c r="P189" s="80">
        <v>0</v>
      </c>
      <c r="Q189" s="80">
        <v>0</v>
      </c>
      <c r="R189" s="80">
        <v>0</v>
      </c>
      <c r="S189" s="80">
        <v>1</v>
      </c>
      <c r="T189" s="80">
        <v>0</v>
      </c>
      <c r="U189" s="80">
        <v>0</v>
      </c>
      <c r="V189" s="80">
        <v>0</v>
      </c>
      <c r="W189" s="80">
        <v>0</v>
      </c>
      <c r="X189" s="80">
        <v>1</v>
      </c>
      <c r="Y189" s="80">
        <v>0</v>
      </c>
      <c r="Z189" s="80">
        <v>1</v>
      </c>
      <c r="AA189" s="80">
        <v>0</v>
      </c>
      <c r="AB189" s="80">
        <v>1</v>
      </c>
      <c r="AC189" s="81"/>
      <c r="AD189" s="82"/>
      <c r="AE189" s="83" t="e">
        <f t="shared" si="7"/>
        <v>#DIV/0!</v>
      </c>
      <c r="AF189" s="150">
        <v>44175</v>
      </c>
      <c r="AG189" s="58">
        <v>0</v>
      </c>
      <c r="AH189" s="58">
        <v>0</v>
      </c>
      <c r="AI189" s="58">
        <v>0</v>
      </c>
      <c r="AJ189" s="84">
        <v>0</v>
      </c>
      <c r="AK189" s="84">
        <v>0</v>
      </c>
      <c r="AL189" s="60">
        <v>44178</v>
      </c>
      <c r="AM189" s="58">
        <f t="shared" si="2"/>
        <v>3</v>
      </c>
      <c r="AN189" s="123">
        <v>1</v>
      </c>
      <c r="AO189" s="61"/>
      <c r="AP189" s="62"/>
      <c r="AQ189" s="63">
        <v>1</v>
      </c>
      <c r="AR189" s="64">
        <v>1</v>
      </c>
      <c r="AS189" s="63">
        <v>1</v>
      </c>
      <c r="AT189" s="63">
        <v>0</v>
      </c>
      <c r="AU189" s="63">
        <v>0</v>
      </c>
      <c r="AV189" s="63">
        <v>1</v>
      </c>
      <c r="AW189" s="63">
        <v>0</v>
      </c>
      <c r="AX189" s="64">
        <v>1</v>
      </c>
      <c r="AY189" s="152">
        <v>44175</v>
      </c>
      <c r="AZ189" s="133">
        <v>1.78</v>
      </c>
      <c r="BA189" s="133">
        <v>1887</v>
      </c>
      <c r="BB189" s="133">
        <v>62.2</v>
      </c>
      <c r="BC189" s="144"/>
      <c r="BD189" s="135">
        <v>12.5</v>
      </c>
      <c r="BE189" s="135">
        <v>1.99</v>
      </c>
      <c r="BF189" s="135">
        <v>68.8</v>
      </c>
      <c r="BG189" s="135">
        <v>20.100000000000001</v>
      </c>
      <c r="BH189" s="135">
        <v>124</v>
      </c>
      <c r="BI189" s="86"/>
      <c r="BJ189" s="64">
        <v>0</v>
      </c>
      <c r="BK189" s="64">
        <v>0</v>
      </c>
      <c r="BL189" s="64">
        <v>0</v>
      </c>
      <c r="BM189" s="64">
        <v>0</v>
      </c>
      <c r="BN189" s="70">
        <v>0</v>
      </c>
      <c r="BO189" s="64">
        <v>0</v>
      </c>
      <c r="BP189" s="71"/>
      <c r="BR189" s="331">
        <v>4.2070370370370389</v>
      </c>
      <c r="BS189" s="320">
        <v>4.3280000000000003</v>
      </c>
      <c r="BT189" s="320">
        <v>0.12096296296296138</v>
      </c>
      <c r="BU189" s="320">
        <v>2.8752531032660937</v>
      </c>
      <c r="BV189" s="320">
        <v>100</v>
      </c>
      <c r="BW189" s="320">
        <v>125992</v>
      </c>
      <c r="BX189" s="320">
        <v>80551</v>
      </c>
      <c r="BY189" s="320">
        <v>1220.6843323900182</v>
      </c>
      <c r="BZ189" s="320">
        <v>3.5694815747366189E-5</v>
      </c>
      <c r="CA189" s="320">
        <v>16.851333333333333</v>
      </c>
      <c r="CB189" s="320">
        <v>18.030166666666666</v>
      </c>
      <c r="CC189" s="320">
        <v>-1.1788333333333336</v>
      </c>
      <c r="CD189" s="320">
        <v>137.83805298336492</v>
      </c>
      <c r="CE189" s="320">
        <v>147.69314305197216</v>
      </c>
      <c r="CF189" s="320">
        <v>-9.8550900686072502</v>
      </c>
      <c r="CG189" s="320">
        <v>319.42248413810904</v>
      </c>
      <c r="CH189" s="320">
        <v>342.00862018693419</v>
      </c>
      <c r="CI189" s="320">
        <v>-22.58613604882521</v>
      </c>
      <c r="CJ189" s="320">
        <v>6.1948603655232616E-2</v>
      </c>
      <c r="CK189" s="320">
        <v>23649.8</v>
      </c>
      <c r="CL189" s="320">
        <v>8.17</v>
      </c>
      <c r="CM189" s="320">
        <v>8.32</v>
      </c>
      <c r="CN189" s="320">
        <v>7.9</v>
      </c>
      <c r="CO189" s="316">
        <f t="shared" si="12"/>
        <v>8.1300000000000008</v>
      </c>
      <c r="CP189" s="333">
        <v>0.752</v>
      </c>
      <c r="CQ189" s="320">
        <v>0.70599999999999996</v>
      </c>
      <c r="CR189" s="320">
        <v>0.77800000000000002</v>
      </c>
      <c r="CS189" s="316">
        <f t="shared" si="13"/>
        <v>0.74533333333333329</v>
      </c>
      <c r="CT189" s="320">
        <v>0.88500000000000001</v>
      </c>
      <c r="CU189" s="320">
        <v>0.88800000000000001</v>
      </c>
      <c r="CV189" s="320">
        <v>0.93899999999999995</v>
      </c>
      <c r="CW189" s="316">
        <f t="shared" si="14"/>
        <v>0.90400000000000003</v>
      </c>
      <c r="CX189" s="329">
        <v>3.472222222222222E-3</v>
      </c>
      <c r="CY189" s="318">
        <v>4.8611111111111112E-3</v>
      </c>
      <c r="CZ189" s="318">
        <v>9.0277777777777787E-3</v>
      </c>
      <c r="DA189" s="319" t="s">
        <v>1436</v>
      </c>
      <c r="DB189" s="319" t="s">
        <v>1437</v>
      </c>
      <c r="DC189" s="319" t="s">
        <v>1438</v>
      </c>
      <c r="DD189" s="319" t="s">
        <v>1439</v>
      </c>
      <c r="DE189" s="319" t="s">
        <v>1440</v>
      </c>
      <c r="DF189" s="319" t="s">
        <v>1441</v>
      </c>
      <c r="DG189" s="310"/>
      <c r="DH189" s="320">
        <v>2.8752531032660937</v>
      </c>
      <c r="DI189" s="320">
        <v>0.74533333333333329</v>
      </c>
      <c r="DJ189" s="320">
        <v>0.90400000000000003</v>
      </c>
    </row>
    <row r="190" spans="1:114" ht="15.75" customHeight="1">
      <c r="A190" s="76">
        <v>190</v>
      </c>
      <c r="B190" s="168" t="s">
        <v>1442</v>
      </c>
      <c r="C190" s="46">
        <v>2744455</v>
      </c>
      <c r="D190" s="46">
        <v>1</v>
      </c>
      <c r="E190" s="149">
        <v>21128</v>
      </c>
      <c r="F190" s="44">
        <f t="shared" si="15"/>
        <v>63</v>
      </c>
      <c r="G190" s="78">
        <v>1</v>
      </c>
      <c r="H190" s="46">
        <v>36.299999999999997</v>
      </c>
      <c r="I190" s="79">
        <v>92</v>
      </c>
      <c r="J190" s="80">
        <v>0</v>
      </c>
      <c r="K190" s="80">
        <v>0</v>
      </c>
      <c r="L190" s="80">
        <v>0</v>
      </c>
      <c r="M190" s="80">
        <v>0</v>
      </c>
      <c r="N190" s="80">
        <v>0</v>
      </c>
      <c r="O190" s="80">
        <v>0</v>
      </c>
      <c r="P190" s="80">
        <v>0</v>
      </c>
      <c r="Q190" s="80">
        <v>0</v>
      </c>
      <c r="R190" s="80">
        <v>0</v>
      </c>
      <c r="S190" s="80">
        <v>0</v>
      </c>
      <c r="T190" s="80">
        <v>0</v>
      </c>
      <c r="U190" s="80">
        <v>0</v>
      </c>
      <c r="V190" s="80">
        <v>0</v>
      </c>
      <c r="W190" s="80">
        <v>0</v>
      </c>
      <c r="X190" s="80">
        <v>0</v>
      </c>
      <c r="Y190" s="80">
        <v>0</v>
      </c>
      <c r="Z190" s="80">
        <v>0</v>
      </c>
      <c r="AA190" s="80">
        <v>1</v>
      </c>
      <c r="AB190" s="80">
        <v>1</v>
      </c>
      <c r="AC190" s="81"/>
      <c r="AD190" s="82"/>
      <c r="AE190" s="83" t="e">
        <f t="shared" si="7"/>
        <v>#DIV/0!</v>
      </c>
      <c r="AF190" s="150">
        <v>44175</v>
      </c>
      <c r="AG190" s="58">
        <v>0</v>
      </c>
      <c r="AH190" s="58">
        <v>0</v>
      </c>
      <c r="AI190" s="58">
        <v>0</v>
      </c>
      <c r="AJ190" s="84">
        <v>0</v>
      </c>
      <c r="AK190" s="84">
        <v>0</v>
      </c>
      <c r="AL190" s="60">
        <v>44179</v>
      </c>
      <c r="AM190" s="58">
        <f t="shared" si="2"/>
        <v>4</v>
      </c>
      <c r="AN190" s="123">
        <v>1</v>
      </c>
      <c r="AO190" s="61"/>
      <c r="AP190" s="62"/>
      <c r="AQ190" s="63">
        <v>1</v>
      </c>
      <c r="AR190" s="64">
        <v>1</v>
      </c>
      <c r="AS190" s="63">
        <v>1</v>
      </c>
      <c r="AT190" s="63">
        <v>1</v>
      </c>
      <c r="AU190" s="63">
        <v>1</v>
      </c>
      <c r="AV190" s="63">
        <v>1</v>
      </c>
      <c r="AW190" s="63">
        <v>0</v>
      </c>
      <c r="AX190" s="64">
        <v>0</v>
      </c>
      <c r="AY190" s="152">
        <v>44175</v>
      </c>
      <c r="AZ190" s="133">
        <v>0.45</v>
      </c>
      <c r="BA190" s="143"/>
      <c r="BB190" s="143"/>
      <c r="BC190" s="144"/>
      <c r="BD190" s="135">
        <v>13.3</v>
      </c>
      <c r="BE190" s="135">
        <v>7.13</v>
      </c>
      <c r="BF190" s="135">
        <v>86.7</v>
      </c>
      <c r="BG190" s="135">
        <v>9.6999999999999993</v>
      </c>
      <c r="BH190" s="135">
        <v>137</v>
      </c>
      <c r="BI190" s="86"/>
      <c r="BJ190" s="64">
        <v>0</v>
      </c>
      <c r="BK190" s="64">
        <v>0</v>
      </c>
      <c r="BL190" s="64">
        <v>0</v>
      </c>
      <c r="BM190" s="64">
        <v>0</v>
      </c>
      <c r="BN190" s="70">
        <v>0</v>
      </c>
      <c r="BO190" s="64">
        <v>0</v>
      </c>
      <c r="BP190" s="71"/>
      <c r="BR190" s="331">
        <v>5.52508</v>
      </c>
      <c r="BS190" s="320">
        <v>5.64</v>
      </c>
      <c r="BT190" s="320">
        <v>0.11491999999999969</v>
      </c>
      <c r="BU190" s="320">
        <v>2.0799698827890221</v>
      </c>
      <c r="BV190" s="320">
        <v>23</v>
      </c>
      <c r="BW190" s="320">
        <v>37509</v>
      </c>
      <c r="BX190" s="320">
        <v>12075</v>
      </c>
      <c r="BY190" s="320">
        <v>717.13554987212274</v>
      </c>
      <c r="BZ190" s="320">
        <v>1.7225423459950494E-4</v>
      </c>
      <c r="CA190" s="320">
        <v>13.302500000000004</v>
      </c>
      <c r="CB190" s="320">
        <v>17.391333333333325</v>
      </c>
      <c r="CC190" s="320">
        <v>-4.0888333333333327</v>
      </c>
      <c r="CD190" s="320">
        <v>192.34691926770793</v>
      </c>
      <c r="CE190" s="320">
        <v>251.14586959007363</v>
      </c>
      <c r="CF190" s="320">
        <v>-58.798950322365705</v>
      </c>
      <c r="CG190" s="320">
        <v>193.15579128474718</v>
      </c>
      <c r="CH190" s="320">
        <v>252.15476643267144</v>
      </c>
      <c r="CI190" s="320">
        <v>-58.998975147924206</v>
      </c>
      <c r="CJ190" s="320">
        <v>0.18961358088841165</v>
      </c>
      <c r="CK190" s="320">
        <v>3561</v>
      </c>
      <c r="CL190" s="320">
        <v>8.1999999999999993</v>
      </c>
      <c r="CM190" s="320">
        <v>8.1300000000000008</v>
      </c>
      <c r="CN190" s="320">
        <v>7.99</v>
      </c>
      <c r="CO190" s="316">
        <f t="shared" si="12"/>
        <v>8.1066666666666674</v>
      </c>
      <c r="CP190" s="333">
        <v>0.63800000000000001</v>
      </c>
      <c r="CQ190" s="320">
        <v>0.63600000000000001</v>
      </c>
      <c r="CR190" s="320">
        <v>0.63100000000000001</v>
      </c>
      <c r="CS190" s="316">
        <f t="shared" si="13"/>
        <v>0.63500000000000001</v>
      </c>
      <c r="CT190" s="320">
        <v>0.79100000000000004</v>
      </c>
      <c r="CU190" s="320">
        <v>0.79</v>
      </c>
      <c r="CV190" s="320">
        <v>0.79300000000000004</v>
      </c>
      <c r="CW190" s="316">
        <f t="shared" si="14"/>
        <v>0.79133333333333333</v>
      </c>
      <c r="CX190" s="329">
        <v>2.0833333333333333E-3</v>
      </c>
      <c r="CY190" s="318">
        <v>7.6388888888888886E-3</v>
      </c>
      <c r="CZ190" s="318">
        <v>3.472222222222222E-3</v>
      </c>
      <c r="DA190" s="319" t="s">
        <v>758</v>
      </c>
      <c r="DB190" s="319" t="s">
        <v>1443</v>
      </c>
      <c r="DC190" s="319" t="s">
        <v>1444</v>
      </c>
      <c r="DD190" s="319" t="s">
        <v>1445</v>
      </c>
      <c r="DE190" s="319" t="s">
        <v>1446</v>
      </c>
      <c r="DF190" s="319" t="s">
        <v>1447</v>
      </c>
      <c r="DG190" s="310"/>
      <c r="DH190" s="320">
        <v>2.0799698827890221</v>
      </c>
      <c r="DI190" s="320">
        <v>0.63500000000000001</v>
      </c>
      <c r="DJ190" s="320">
        <v>0.79133333333333333</v>
      </c>
    </row>
    <row r="191" spans="1:114" ht="15.75" customHeight="1">
      <c r="A191" s="76">
        <v>191</v>
      </c>
      <c r="B191" s="168" t="s">
        <v>1448</v>
      </c>
      <c r="C191" s="46">
        <v>2745646</v>
      </c>
      <c r="D191" s="46">
        <v>1</v>
      </c>
      <c r="E191" s="149">
        <v>21392</v>
      </c>
      <c r="F191" s="44">
        <f t="shared" si="15"/>
        <v>62</v>
      </c>
      <c r="G191" s="78">
        <v>1</v>
      </c>
      <c r="H191" s="46">
        <v>36.200000000000003</v>
      </c>
      <c r="I191" s="79">
        <v>94</v>
      </c>
      <c r="J191" s="80">
        <v>0</v>
      </c>
      <c r="K191" s="80">
        <v>1</v>
      </c>
      <c r="L191" s="80">
        <v>0</v>
      </c>
      <c r="M191" s="80">
        <v>0</v>
      </c>
      <c r="N191" s="80">
        <v>1</v>
      </c>
      <c r="O191" s="80">
        <v>0</v>
      </c>
      <c r="P191" s="80">
        <v>0</v>
      </c>
      <c r="Q191" s="80">
        <v>0</v>
      </c>
      <c r="R191" s="80">
        <v>0</v>
      </c>
      <c r="S191" s="80">
        <v>0</v>
      </c>
      <c r="T191" s="80">
        <v>0</v>
      </c>
      <c r="U191" s="80">
        <v>0</v>
      </c>
      <c r="V191" s="80">
        <v>0</v>
      </c>
      <c r="W191" s="80">
        <v>0</v>
      </c>
      <c r="X191" s="80">
        <v>1</v>
      </c>
      <c r="Y191" s="80">
        <v>0</v>
      </c>
      <c r="Z191" s="80">
        <v>1</v>
      </c>
      <c r="AA191" s="80">
        <v>0</v>
      </c>
      <c r="AB191" s="80">
        <v>0</v>
      </c>
      <c r="AC191" s="81">
        <v>75</v>
      </c>
      <c r="AD191" s="82">
        <v>1.6</v>
      </c>
      <c r="AE191" s="83">
        <f t="shared" si="7"/>
        <v>29.296874999999993</v>
      </c>
      <c r="AF191" s="150">
        <v>44176</v>
      </c>
      <c r="AG191" s="58">
        <v>1</v>
      </c>
      <c r="AH191" s="58">
        <v>0</v>
      </c>
      <c r="AI191" s="58">
        <v>19</v>
      </c>
      <c r="AJ191" s="84">
        <v>0</v>
      </c>
      <c r="AK191" s="84">
        <v>1</v>
      </c>
      <c r="AL191" s="60">
        <v>44200</v>
      </c>
      <c r="AM191" s="58">
        <f t="shared" si="2"/>
        <v>24</v>
      </c>
      <c r="AN191" s="123">
        <v>1</v>
      </c>
      <c r="AO191" s="61"/>
      <c r="AP191" s="62"/>
      <c r="AQ191" s="63">
        <v>1</v>
      </c>
      <c r="AR191" s="64">
        <v>1</v>
      </c>
      <c r="AS191" s="63">
        <v>1</v>
      </c>
      <c r="AT191" s="63">
        <v>0</v>
      </c>
      <c r="AU191" s="63">
        <v>1</v>
      </c>
      <c r="AV191" s="63">
        <v>1</v>
      </c>
      <c r="AW191" s="63">
        <v>0</v>
      </c>
      <c r="AX191" s="64">
        <v>1</v>
      </c>
      <c r="AY191" s="152">
        <v>44176</v>
      </c>
      <c r="AZ191" s="133">
        <v>1.54</v>
      </c>
      <c r="BA191" s="133">
        <v>5184</v>
      </c>
      <c r="BB191" s="133">
        <v>108.2</v>
      </c>
      <c r="BC191" s="139">
        <v>1.4999999999999999E-2</v>
      </c>
      <c r="BD191" s="135">
        <v>9.6999999999999993</v>
      </c>
      <c r="BE191" s="135">
        <v>5.42</v>
      </c>
      <c r="BF191" s="135">
        <v>71.900000000000006</v>
      </c>
      <c r="BG191" s="135">
        <v>14.8</v>
      </c>
      <c r="BH191" s="135">
        <v>214</v>
      </c>
      <c r="BI191" s="86"/>
      <c r="BJ191" s="64">
        <v>0</v>
      </c>
      <c r="BK191" s="64">
        <v>0</v>
      </c>
      <c r="BL191" s="64">
        <v>0</v>
      </c>
      <c r="BM191" s="64">
        <v>0</v>
      </c>
      <c r="BN191" s="70">
        <v>0</v>
      </c>
      <c r="BO191" s="64">
        <v>0</v>
      </c>
      <c r="BP191" s="71"/>
      <c r="BR191" s="331">
        <v>4.5955333333333339</v>
      </c>
      <c r="BS191" s="320">
        <v>4.8470000000000004</v>
      </c>
      <c r="BT191" s="320">
        <v>0.25146666666666651</v>
      </c>
      <c r="BU191" s="320">
        <v>5.4719800385881898</v>
      </c>
      <c r="BV191" s="320">
        <v>169</v>
      </c>
      <c r="BW191" s="320">
        <v>20190</v>
      </c>
      <c r="BX191" s="320">
        <v>20056</v>
      </c>
      <c r="BY191" s="320">
        <v>466.09424083769636</v>
      </c>
      <c r="BZ191" s="320">
        <v>2.7283506375090698E-4</v>
      </c>
      <c r="CA191" s="320">
        <v>-3.415</v>
      </c>
      <c r="CB191" s="320">
        <v>15.906333333333331</v>
      </c>
      <c r="CC191" s="320">
        <v>-19.321333333333335</v>
      </c>
      <c r="CD191" s="320">
        <v>-33.716749367878506</v>
      </c>
      <c r="CE191" s="320">
        <v>158.46116836623847</v>
      </c>
      <c r="CF191" s="320">
        <v>-192.17791773411696</v>
      </c>
      <c r="CG191" s="320">
        <v>-59.684809470034459</v>
      </c>
      <c r="CH191" s="320">
        <v>276.7696287691017</v>
      </c>
      <c r="CI191" s="320">
        <v>-336.45443823913627</v>
      </c>
      <c r="CJ191" s="320">
        <v>0.5486647643831245</v>
      </c>
      <c r="CK191" s="320">
        <v>5774.8</v>
      </c>
      <c r="CL191" s="320">
        <v>8.0399999999999991</v>
      </c>
      <c r="CM191" s="320">
        <v>7.91</v>
      </c>
      <c r="CN191" s="320">
        <v>7.87</v>
      </c>
      <c r="CO191" s="316">
        <f t="shared" si="12"/>
        <v>7.94</v>
      </c>
      <c r="CP191" s="333">
        <v>0.98699999999999999</v>
      </c>
      <c r="CQ191" s="320">
        <v>0.92500000000000004</v>
      </c>
      <c r="CR191" s="320">
        <v>0.92500000000000004</v>
      </c>
      <c r="CS191" s="316">
        <f t="shared" si="13"/>
        <v>0.94566666666666654</v>
      </c>
      <c r="CT191" s="320">
        <v>1.07</v>
      </c>
      <c r="CU191" s="320">
        <v>1.018</v>
      </c>
      <c r="CV191" s="320">
        <v>1.1160000000000001</v>
      </c>
      <c r="CW191" s="316">
        <f t="shared" si="14"/>
        <v>1.0680000000000001</v>
      </c>
      <c r="CX191" s="329">
        <v>6.9444444444444447E-4</v>
      </c>
      <c r="CY191" s="318">
        <v>4.1666666666666666E-3</v>
      </c>
      <c r="CZ191" s="318">
        <v>6.9444444444444441E-3</v>
      </c>
      <c r="DA191" s="319" t="s">
        <v>1449</v>
      </c>
      <c r="DB191" s="319" t="s">
        <v>1450</v>
      </c>
      <c r="DC191" s="319" t="s">
        <v>1451</v>
      </c>
      <c r="DD191" s="319" t="s">
        <v>1452</v>
      </c>
      <c r="DE191" s="319" t="s">
        <v>1453</v>
      </c>
      <c r="DF191" s="319" t="s">
        <v>1454</v>
      </c>
      <c r="DG191" s="310"/>
      <c r="DH191" s="320">
        <v>5.4719800385881898</v>
      </c>
      <c r="DI191" s="320">
        <v>0.94566666666666654</v>
      </c>
      <c r="DJ191" s="320">
        <v>1.0680000000000001</v>
      </c>
    </row>
    <row r="192" spans="1:114" ht="15.75" customHeight="1">
      <c r="A192" s="76">
        <v>192</v>
      </c>
      <c r="B192" s="168" t="s">
        <v>1455</v>
      </c>
      <c r="C192" s="46">
        <v>2746628</v>
      </c>
      <c r="D192" s="46">
        <v>2</v>
      </c>
      <c r="E192" s="149">
        <v>29031</v>
      </c>
      <c r="F192" s="44">
        <f t="shared" si="15"/>
        <v>41</v>
      </c>
      <c r="G192" s="78">
        <v>1</v>
      </c>
      <c r="H192" s="46">
        <v>35</v>
      </c>
      <c r="I192" s="79">
        <v>96</v>
      </c>
      <c r="J192" s="80">
        <v>0</v>
      </c>
      <c r="K192" s="80">
        <v>0</v>
      </c>
      <c r="L192" s="80">
        <v>0</v>
      </c>
      <c r="M192" s="80">
        <v>0</v>
      </c>
      <c r="N192" s="80">
        <v>0</v>
      </c>
      <c r="O192" s="80">
        <v>0</v>
      </c>
      <c r="P192" s="80">
        <v>0</v>
      </c>
      <c r="Q192" s="80">
        <v>0</v>
      </c>
      <c r="R192" s="80">
        <v>0</v>
      </c>
      <c r="S192" s="80">
        <v>0</v>
      </c>
      <c r="T192" s="80">
        <v>0</v>
      </c>
      <c r="U192" s="80">
        <v>0</v>
      </c>
      <c r="V192" s="80">
        <v>0</v>
      </c>
      <c r="W192" s="80">
        <v>0</v>
      </c>
      <c r="X192" s="80">
        <v>1</v>
      </c>
      <c r="Y192" s="80">
        <v>0</v>
      </c>
      <c r="Z192" s="80">
        <v>1</v>
      </c>
      <c r="AA192" s="80">
        <v>0</v>
      </c>
      <c r="AB192" s="80">
        <v>0</v>
      </c>
      <c r="AC192" s="81">
        <v>102</v>
      </c>
      <c r="AD192" s="82">
        <v>1.5</v>
      </c>
      <c r="AE192" s="83">
        <f t="shared" si="7"/>
        <v>45.333333333333336</v>
      </c>
      <c r="AF192" s="150">
        <v>44176</v>
      </c>
      <c r="AG192" s="58">
        <v>0</v>
      </c>
      <c r="AH192" s="58">
        <v>0</v>
      </c>
      <c r="AI192" s="58">
        <v>0</v>
      </c>
      <c r="AJ192" s="84">
        <v>0</v>
      </c>
      <c r="AK192" s="84">
        <v>0</v>
      </c>
      <c r="AL192" s="60">
        <v>44187</v>
      </c>
      <c r="AM192" s="58">
        <f t="shared" si="2"/>
        <v>11</v>
      </c>
      <c r="AN192" s="123">
        <v>1</v>
      </c>
      <c r="AO192" s="61"/>
      <c r="AP192" s="62"/>
      <c r="AQ192" s="63">
        <v>1</v>
      </c>
      <c r="AR192" s="64">
        <v>1</v>
      </c>
      <c r="AS192" s="63">
        <v>1</v>
      </c>
      <c r="AT192" s="63">
        <v>0</v>
      </c>
      <c r="AU192" s="63">
        <v>0</v>
      </c>
      <c r="AV192" s="63">
        <v>1</v>
      </c>
      <c r="AW192" s="63">
        <v>0</v>
      </c>
      <c r="AX192" s="64">
        <v>1</v>
      </c>
      <c r="AY192" s="152">
        <v>44176</v>
      </c>
      <c r="AZ192" s="133">
        <v>0.74</v>
      </c>
      <c r="BA192" s="133">
        <v>731</v>
      </c>
      <c r="BB192" s="133">
        <v>187.9</v>
      </c>
      <c r="BC192" s="139">
        <v>6.0000000000000001E-3</v>
      </c>
      <c r="BD192" s="135">
        <v>12.4</v>
      </c>
      <c r="BE192" s="135">
        <v>3.77</v>
      </c>
      <c r="BF192" s="135">
        <v>71.900000000000006</v>
      </c>
      <c r="BG192" s="135">
        <v>23.6</v>
      </c>
      <c r="BH192" s="135">
        <v>194</v>
      </c>
      <c r="BI192" s="86"/>
      <c r="BJ192" s="64">
        <v>0</v>
      </c>
      <c r="BK192" s="64">
        <v>0</v>
      </c>
      <c r="BL192" s="64">
        <v>0</v>
      </c>
      <c r="BM192" s="64">
        <v>0</v>
      </c>
      <c r="BN192" s="70">
        <v>0</v>
      </c>
      <c r="BO192" s="64">
        <v>0</v>
      </c>
      <c r="BP192" s="71"/>
      <c r="BR192" s="331">
        <v>3.0592909090909095</v>
      </c>
      <c r="BS192" s="320">
        <v>3.3809999999999998</v>
      </c>
      <c r="BT192" s="320">
        <v>0.32170909090909028</v>
      </c>
      <c r="BU192" s="320">
        <v>10.515805801700907</v>
      </c>
      <c r="BV192" s="320">
        <v>61</v>
      </c>
      <c r="BW192" s="320">
        <v>183541</v>
      </c>
      <c r="BX192" s="320">
        <v>100139</v>
      </c>
      <c r="BY192" s="320">
        <v>2634.1013824884799</v>
      </c>
      <c r="BZ192" s="320">
        <v>1.0501209121022685E-4</v>
      </c>
      <c r="CA192" s="320">
        <v>19.430333333333337</v>
      </c>
      <c r="CB192" s="320">
        <v>25.346000000000004</v>
      </c>
      <c r="CC192" s="320">
        <v>-5.9156666666666684</v>
      </c>
      <c r="CD192" s="320">
        <v>86.373318579337536</v>
      </c>
      <c r="CE192" s="320">
        <v>112.56483564508305</v>
      </c>
      <c r="CF192" s="320">
        <v>-26.191517065745522</v>
      </c>
      <c r="CG192" s="320">
        <v>506.25675604178383</v>
      </c>
      <c r="CH192" s="320">
        <v>660.7046322249646</v>
      </c>
      <c r="CI192" s="320">
        <v>-154.44787618318071</v>
      </c>
      <c r="CJ192" s="320">
        <v>0.18947114140002003</v>
      </c>
      <c r="CK192" s="320">
        <v>34782.6</v>
      </c>
      <c r="CL192" s="320">
        <v>5.59</v>
      </c>
      <c r="CM192" s="320">
        <v>5.89</v>
      </c>
      <c r="CN192" s="320">
        <v>5.8</v>
      </c>
      <c r="CO192" s="316">
        <f t="shared" si="12"/>
        <v>5.7600000000000007</v>
      </c>
      <c r="CP192" s="333">
        <v>0.46100000000000002</v>
      </c>
      <c r="CQ192" s="320">
        <v>0.47599999999999998</v>
      </c>
      <c r="CR192" s="320">
        <v>0.47099999999999997</v>
      </c>
      <c r="CS192" s="316">
        <f t="shared" si="13"/>
        <v>0.46933333333333332</v>
      </c>
      <c r="CT192" s="320">
        <v>0.56299999999999994</v>
      </c>
      <c r="CU192" s="320">
        <v>0.61</v>
      </c>
      <c r="CV192" s="320">
        <v>0.61699999999999999</v>
      </c>
      <c r="CW192" s="316">
        <f t="shared" si="14"/>
        <v>0.59666666666666668</v>
      </c>
      <c r="CX192" s="329">
        <v>3.472222222222222E-3</v>
      </c>
      <c r="CY192" s="318">
        <v>4.8611111111111112E-3</v>
      </c>
      <c r="CZ192" s="318">
        <v>8.3333333333333332E-3</v>
      </c>
      <c r="DA192" s="319" t="s">
        <v>1456</v>
      </c>
      <c r="DB192" s="319" t="s">
        <v>1457</v>
      </c>
      <c r="DC192" s="319" t="s">
        <v>1458</v>
      </c>
      <c r="DD192" s="319" t="s">
        <v>1459</v>
      </c>
      <c r="DE192" s="319" t="s">
        <v>1460</v>
      </c>
      <c r="DF192" s="319" t="s">
        <v>1387</v>
      </c>
      <c r="DG192" s="310"/>
      <c r="DH192" s="320">
        <v>10.515805801700907</v>
      </c>
      <c r="DI192" s="320">
        <v>0.46933333333333332</v>
      </c>
      <c r="DJ192" s="320">
        <v>0.59666666666666668</v>
      </c>
    </row>
    <row r="193" spans="1:114" ht="15.75" customHeight="1">
      <c r="A193" s="76">
        <v>193</v>
      </c>
      <c r="B193" s="168" t="s">
        <v>1461</v>
      </c>
      <c r="C193" s="46">
        <v>2747758</v>
      </c>
      <c r="D193" s="46">
        <v>2</v>
      </c>
      <c r="E193" s="149">
        <v>27685</v>
      </c>
      <c r="F193" s="44">
        <f t="shared" si="15"/>
        <v>45</v>
      </c>
      <c r="G193" s="78">
        <v>1</v>
      </c>
      <c r="H193" s="46">
        <v>37</v>
      </c>
      <c r="I193" s="79">
        <v>97</v>
      </c>
      <c r="J193" s="80">
        <v>0</v>
      </c>
      <c r="K193" s="80">
        <v>0</v>
      </c>
      <c r="L193" s="80">
        <v>0</v>
      </c>
      <c r="M193" s="80">
        <v>0</v>
      </c>
      <c r="N193" s="80">
        <v>0</v>
      </c>
      <c r="O193" s="80">
        <v>0</v>
      </c>
      <c r="P193" s="80">
        <v>0</v>
      </c>
      <c r="Q193" s="80">
        <v>0</v>
      </c>
      <c r="R193" s="80">
        <v>0</v>
      </c>
      <c r="S193" s="80">
        <v>0</v>
      </c>
      <c r="T193" s="80">
        <v>0</v>
      </c>
      <c r="U193" s="80">
        <v>0</v>
      </c>
      <c r="V193" s="98">
        <v>1</v>
      </c>
      <c r="W193" s="80">
        <v>0</v>
      </c>
      <c r="X193" s="80">
        <v>1</v>
      </c>
      <c r="Y193" s="80">
        <v>1</v>
      </c>
      <c r="Z193" s="80">
        <v>1</v>
      </c>
      <c r="AA193" s="80">
        <v>0</v>
      </c>
      <c r="AB193" s="80">
        <v>0</v>
      </c>
      <c r="AC193" s="81">
        <v>115</v>
      </c>
      <c r="AD193" s="82">
        <v>1.6</v>
      </c>
      <c r="AE193" s="83">
        <f t="shared" si="7"/>
        <v>44.921874999999993</v>
      </c>
      <c r="AF193" s="150">
        <v>44179</v>
      </c>
      <c r="AG193" s="58">
        <v>1</v>
      </c>
      <c r="AH193" s="58">
        <v>0</v>
      </c>
      <c r="AI193" s="58">
        <v>5</v>
      </c>
      <c r="AJ193" s="84">
        <v>0</v>
      </c>
      <c r="AK193" s="84">
        <v>1</v>
      </c>
      <c r="AL193" s="60">
        <v>44189</v>
      </c>
      <c r="AM193" s="58">
        <f t="shared" si="2"/>
        <v>10</v>
      </c>
      <c r="AN193" s="123">
        <v>1</v>
      </c>
      <c r="AO193" s="61"/>
      <c r="AP193" s="62"/>
      <c r="AQ193" s="63">
        <v>1</v>
      </c>
      <c r="AR193" s="64">
        <v>1</v>
      </c>
      <c r="AS193" s="63">
        <v>1</v>
      </c>
      <c r="AT193" s="63">
        <v>0</v>
      </c>
      <c r="AU193" s="63">
        <v>0</v>
      </c>
      <c r="AV193" s="63">
        <v>1</v>
      </c>
      <c r="AW193" s="63">
        <v>0</v>
      </c>
      <c r="AX193" s="64">
        <v>1</v>
      </c>
      <c r="AY193" s="152">
        <v>44179</v>
      </c>
      <c r="AZ193" s="133">
        <v>0.73</v>
      </c>
      <c r="BA193" s="133">
        <v>356</v>
      </c>
      <c r="BB193" s="133">
        <v>2.6</v>
      </c>
      <c r="BC193" s="139">
        <v>7.0000000000000001E-3</v>
      </c>
      <c r="BD193" s="135">
        <v>12.9</v>
      </c>
      <c r="BE193" s="135">
        <v>8.73</v>
      </c>
      <c r="BF193" s="135">
        <v>86.1</v>
      </c>
      <c r="BG193" s="135">
        <v>8.1</v>
      </c>
      <c r="BH193" s="135">
        <v>276</v>
      </c>
      <c r="BI193" s="86"/>
      <c r="BJ193" s="64">
        <v>0</v>
      </c>
      <c r="BK193" s="64">
        <v>0</v>
      </c>
      <c r="BL193" s="64">
        <v>0</v>
      </c>
      <c r="BM193" s="64">
        <v>0</v>
      </c>
      <c r="BN193" s="70">
        <v>0</v>
      </c>
      <c r="BO193" s="64">
        <v>0</v>
      </c>
      <c r="BP193" s="71"/>
      <c r="BR193" s="331">
        <v>4.0623333333333322</v>
      </c>
      <c r="BS193" s="320">
        <v>4.5010000000000003</v>
      </c>
      <c r="BT193" s="320">
        <v>0.43866666666666809</v>
      </c>
      <c r="BU193" s="320">
        <v>10.798391728891479</v>
      </c>
      <c r="BV193" s="320">
        <v>81</v>
      </c>
      <c r="BW193" s="320">
        <v>123514</v>
      </c>
      <c r="BX193" s="320">
        <v>77372</v>
      </c>
      <c r="BY193" s="320">
        <v>1906.0442260442262</v>
      </c>
      <c r="BZ193" s="320">
        <v>1.3956459350787727E-4</v>
      </c>
      <c r="CA193" s="320">
        <v>6.4196666666666689</v>
      </c>
      <c r="CB193" s="320">
        <v>17.892499999999998</v>
      </c>
      <c r="CC193" s="320">
        <v>-11.472833333333337</v>
      </c>
      <c r="CD193" s="320">
        <v>48.684693276129757</v>
      </c>
      <c r="CE193" s="320">
        <v>137.85843575239511</v>
      </c>
      <c r="CF193" s="320">
        <v>-89.173742476265332</v>
      </c>
      <c r="CG193" s="320">
        <v>123.31062172909704</v>
      </c>
      <c r="CH193" s="320">
        <v>349.28539990011319</v>
      </c>
      <c r="CI193" s="320">
        <v>-225.97477817101623</v>
      </c>
      <c r="CJ193" s="320">
        <v>0.39282186875635783</v>
      </c>
      <c r="CK193" s="320">
        <v>32925.599999999999</v>
      </c>
      <c r="CL193" s="320"/>
      <c r="CM193" s="320"/>
      <c r="CN193" s="320"/>
      <c r="CO193" s="316"/>
      <c r="CP193" s="333"/>
      <c r="CQ193" s="320"/>
      <c r="CR193" s="320"/>
      <c r="CS193" s="316"/>
      <c r="CT193" s="320"/>
      <c r="CU193" s="320"/>
      <c r="CV193" s="320"/>
      <c r="CW193" s="316"/>
      <c r="CX193" s="329"/>
      <c r="CY193" s="318"/>
      <c r="CZ193" s="318"/>
      <c r="DA193" s="319"/>
      <c r="DB193" s="319"/>
      <c r="DC193" s="319"/>
      <c r="DD193" s="319"/>
      <c r="DE193" s="319"/>
      <c r="DF193" s="319"/>
      <c r="DG193" s="310"/>
      <c r="DH193" s="320">
        <v>10.798391728891479</v>
      </c>
      <c r="DI193" s="320"/>
      <c r="DJ193" s="320"/>
    </row>
    <row r="194" spans="1:114" ht="15.75" customHeight="1">
      <c r="A194" s="76">
        <v>194</v>
      </c>
      <c r="B194" s="168" t="s">
        <v>1462</v>
      </c>
      <c r="C194" s="46">
        <v>2747757</v>
      </c>
      <c r="D194" s="46">
        <v>2</v>
      </c>
      <c r="E194" s="149">
        <v>32327</v>
      </c>
      <c r="F194" s="44">
        <f t="shared" si="15"/>
        <v>32</v>
      </c>
      <c r="G194" s="78">
        <v>1</v>
      </c>
      <c r="H194" s="46">
        <v>36</v>
      </c>
      <c r="I194" s="79">
        <v>96</v>
      </c>
      <c r="J194" s="80">
        <v>0</v>
      </c>
      <c r="K194" s="80">
        <v>0</v>
      </c>
      <c r="L194" s="80">
        <v>0</v>
      </c>
      <c r="M194" s="80">
        <v>0</v>
      </c>
      <c r="N194" s="80">
        <v>0</v>
      </c>
      <c r="O194" s="80">
        <v>0</v>
      </c>
      <c r="P194" s="80">
        <v>0</v>
      </c>
      <c r="Q194" s="80">
        <v>0</v>
      </c>
      <c r="R194" s="80">
        <v>0</v>
      </c>
      <c r="S194" s="80">
        <v>0</v>
      </c>
      <c r="T194" s="80">
        <v>0</v>
      </c>
      <c r="U194" s="80">
        <v>0</v>
      </c>
      <c r="V194" s="80">
        <v>0</v>
      </c>
      <c r="W194" s="80">
        <v>0</v>
      </c>
      <c r="X194" s="80">
        <v>0</v>
      </c>
      <c r="Y194" s="80">
        <v>1</v>
      </c>
      <c r="Z194" s="80">
        <v>0</v>
      </c>
      <c r="AA194" s="80">
        <v>0</v>
      </c>
      <c r="AB194" s="80">
        <v>1</v>
      </c>
      <c r="AC194" s="81">
        <v>103</v>
      </c>
      <c r="AD194" s="82">
        <v>1.59</v>
      </c>
      <c r="AE194" s="83">
        <f t="shared" si="7"/>
        <v>40.742059253985204</v>
      </c>
      <c r="AF194" s="150">
        <v>44179</v>
      </c>
      <c r="AG194" s="58">
        <v>0</v>
      </c>
      <c r="AH194" s="58">
        <v>0</v>
      </c>
      <c r="AI194" s="58">
        <v>0</v>
      </c>
      <c r="AJ194" s="84">
        <v>0</v>
      </c>
      <c r="AK194" s="84">
        <v>0</v>
      </c>
      <c r="AL194" s="60">
        <v>44189</v>
      </c>
      <c r="AM194" s="58">
        <f t="shared" si="2"/>
        <v>10</v>
      </c>
      <c r="AN194" s="123">
        <v>1</v>
      </c>
      <c r="AO194" s="61"/>
      <c r="AP194" s="62"/>
      <c r="AQ194" s="63">
        <v>1</v>
      </c>
      <c r="AR194" s="64">
        <v>1</v>
      </c>
      <c r="AS194" s="63">
        <v>1</v>
      </c>
      <c r="AT194" s="63">
        <v>0</v>
      </c>
      <c r="AU194" s="63">
        <v>0</v>
      </c>
      <c r="AV194" s="63">
        <v>1</v>
      </c>
      <c r="AW194" s="63">
        <v>0</v>
      </c>
      <c r="AX194" s="64">
        <v>1</v>
      </c>
      <c r="AY194" s="152">
        <v>44179</v>
      </c>
      <c r="AZ194" s="133">
        <v>0.51</v>
      </c>
      <c r="BA194" s="133">
        <v>622</v>
      </c>
      <c r="BB194" s="133">
        <v>5.2</v>
      </c>
      <c r="BC194" s="144"/>
      <c r="BD194" s="135">
        <v>12.1</v>
      </c>
      <c r="BE194" s="135">
        <v>5.21</v>
      </c>
      <c r="BF194" s="135">
        <v>83.9</v>
      </c>
      <c r="BG194" s="135">
        <v>10.9</v>
      </c>
      <c r="BH194" s="135">
        <v>217</v>
      </c>
      <c r="BI194" s="86"/>
      <c r="BJ194" s="64">
        <v>0</v>
      </c>
      <c r="BK194" s="64">
        <v>0</v>
      </c>
      <c r="BL194" s="64">
        <v>0</v>
      </c>
      <c r="BM194" s="64">
        <v>0</v>
      </c>
      <c r="BN194" s="70">
        <v>0</v>
      </c>
      <c r="BO194" s="64">
        <v>0</v>
      </c>
      <c r="BP194" s="71"/>
      <c r="BR194" s="331">
        <v>3.7879464285714293</v>
      </c>
      <c r="BS194" s="320">
        <v>4.0519999999999996</v>
      </c>
      <c r="BT194" s="320">
        <v>0.26405357142857033</v>
      </c>
      <c r="BU194" s="320">
        <v>6.9708898055391568</v>
      </c>
      <c r="BV194" s="320">
        <v>70</v>
      </c>
      <c r="BW194" s="320">
        <v>39063</v>
      </c>
      <c r="BX194" s="320">
        <v>26098</v>
      </c>
      <c r="BY194" s="320">
        <v>1338.8545307878462</v>
      </c>
      <c r="BZ194" s="320">
        <v>2.6710436836306064E-4</v>
      </c>
      <c r="CA194" s="320">
        <v>-5.0528333333333348</v>
      </c>
      <c r="CB194" s="320">
        <v>14.532000000000002</v>
      </c>
      <c r="CC194" s="320">
        <v>-19.584833333333336</v>
      </c>
      <c r="CD194" s="320">
        <v>-33.931313326894667</v>
      </c>
      <c r="CE194" s="320">
        <v>98.412825622621497</v>
      </c>
      <c r="CF194" s="320">
        <v>-132.34413894951618</v>
      </c>
      <c r="CG194" s="320">
        <v>-106.36338181345248</v>
      </c>
      <c r="CH194" s="320">
        <v>307.29783743926504</v>
      </c>
      <c r="CI194" s="320">
        <v>-413.66121925271727</v>
      </c>
      <c r="CJ194" s="320">
        <v>0.57376520263264696</v>
      </c>
      <c r="CK194" s="320">
        <v>17091.2</v>
      </c>
      <c r="CL194" s="320">
        <v>7.31</v>
      </c>
      <c r="CM194" s="320">
        <v>7.58</v>
      </c>
      <c r="CN194" s="320">
        <v>7.09</v>
      </c>
      <c r="CO194" s="316">
        <f t="shared" si="12"/>
        <v>7.3266666666666671</v>
      </c>
      <c r="CP194" s="333">
        <v>0.59799999999999998</v>
      </c>
      <c r="CQ194" s="320">
        <v>0.61499999999999999</v>
      </c>
      <c r="CR194" s="320">
        <v>0.57699999999999996</v>
      </c>
      <c r="CS194" s="316">
        <f t="shared" si="13"/>
        <v>0.59666666666666668</v>
      </c>
      <c r="CT194" s="320">
        <v>0.73299999999999998</v>
      </c>
      <c r="CU194" s="320">
        <v>0.75600000000000001</v>
      </c>
      <c r="CV194" s="320">
        <v>0.73399999999999999</v>
      </c>
      <c r="CW194" s="316">
        <f t="shared" si="14"/>
        <v>0.74099999999999999</v>
      </c>
      <c r="CX194" s="329">
        <v>3.472222222222222E-3</v>
      </c>
      <c r="CY194" s="318">
        <v>5.5555555555555558E-3</v>
      </c>
      <c r="CZ194" s="318">
        <v>8.3333333333333332E-3</v>
      </c>
      <c r="DA194" s="319" t="s">
        <v>1463</v>
      </c>
      <c r="DB194" s="319" t="s">
        <v>1464</v>
      </c>
      <c r="DC194" s="319" t="s">
        <v>1465</v>
      </c>
      <c r="DD194" s="319" t="s">
        <v>1466</v>
      </c>
      <c r="DE194" s="319" t="s">
        <v>1467</v>
      </c>
      <c r="DF194" s="319" t="s">
        <v>1468</v>
      </c>
      <c r="DG194" s="310"/>
      <c r="DH194" s="320">
        <v>6.9708898055391568</v>
      </c>
      <c r="DI194" s="320">
        <v>0.59666666666666668</v>
      </c>
      <c r="DJ194" s="320">
        <v>0.74099999999999999</v>
      </c>
    </row>
    <row r="195" spans="1:114" ht="15.75" customHeight="1">
      <c r="A195" s="76">
        <v>195</v>
      </c>
      <c r="B195" s="168" t="s">
        <v>1469</v>
      </c>
      <c r="C195" s="46">
        <v>2749457</v>
      </c>
      <c r="D195" s="46">
        <v>1</v>
      </c>
      <c r="E195" s="149">
        <v>26203</v>
      </c>
      <c r="F195" s="44">
        <f t="shared" si="15"/>
        <v>49</v>
      </c>
      <c r="G195" s="78">
        <v>1</v>
      </c>
      <c r="H195" s="46">
        <v>36.299999999999997</v>
      </c>
      <c r="I195" s="79">
        <v>94</v>
      </c>
      <c r="J195" s="80">
        <v>0</v>
      </c>
      <c r="K195" s="80">
        <v>0</v>
      </c>
      <c r="L195" s="80">
        <v>0</v>
      </c>
      <c r="M195" s="80">
        <v>0</v>
      </c>
      <c r="N195" s="80">
        <v>0</v>
      </c>
      <c r="O195" s="80">
        <v>0</v>
      </c>
      <c r="P195" s="80">
        <v>0</v>
      </c>
      <c r="Q195" s="80">
        <v>0</v>
      </c>
      <c r="R195" s="80">
        <v>0</v>
      </c>
      <c r="S195" s="80">
        <v>0</v>
      </c>
      <c r="T195" s="80">
        <v>0</v>
      </c>
      <c r="U195" s="80">
        <v>0</v>
      </c>
      <c r="V195" s="80">
        <v>0</v>
      </c>
      <c r="W195" s="80">
        <v>0</v>
      </c>
      <c r="X195" s="80">
        <v>0</v>
      </c>
      <c r="Y195" s="80">
        <v>0</v>
      </c>
      <c r="Z195" s="80">
        <v>0</v>
      </c>
      <c r="AA195" s="80">
        <v>0</v>
      </c>
      <c r="AB195" s="80">
        <v>0</v>
      </c>
      <c r="AC195" s="81">
        <v>80</v>
      </c>
      <c r="AD195" s="82">
        <v>1.77</v>
      </c>
      <c r="AE195" s="83">
        <f t="shared" si="7"/>
        <v>25.535446391522228</v>
      </c>
      <c r="AF195" s="150">
        <v>44179</v>
      </c>
      <c r="AG195" s="58">
        <v>0</v>
      </c>
      <c r="AH195" s="58">
        <v>0</v>
      </c>
      <c r="AI195" s="58">
        <v>0</v>
      </c>
      <c r="AJ195" s="84">
        <v>0</v>
      </c>
      <c r="AK195" s="84">
        <v>0</v>
      </c>
      <c r="AL195" s="60">
        <v>44188</v>
      </c>
      <c r="AM195" s="58">
        <f t="shared" si="2"/>
        <v>9</v>
      </c>
      <c r="AN195" s="123">
        <v>1</v>
      </c>
      <c r="AO195" s="61"/>
      <c r="AP195" s="62"/>
      <c r="AQ195" s="63">
        <v>1</v>
      </c>
      <c r="AR195" s="64">
        <v>1</v>
      </c>
      <c r="AS195" s="63">
        <v>1</v>
      </c>
      <c r="AT195" s="63">
        <v>1</v>
      </c>
      <c r="AU195" s="63">
        <v>1</v>
      </c>
      <c r="AV195" s="63">
        <v>1</v>
      </c>
      <c r="AW195" s="63">
        <v>0</v>
      </c>
      <c r="AX195" s="64">
        <v>1</v>
      </c>
      <c r="AY195" s="152">
        <v>44179</v>
      </c>
      <c r="AZ195" s="133">
        <v>0.96</v>
      </c>
      <c r="BA195" s="133">
        <v>1019</v>
      </c>
      <c r="BB195" s="133">
        <v>17.399999999999999</v>
      </c>
      <c r="BC195" s="144"/>
      <c r="BD195" s="135">
        <v>13.8</v>
      </c>
      <c r="BE195" s="135">
        <v>14.13</v>
      </c>
      <c r="BF195" s="135">
        <v>95.2</v>
      </c>
      <c r="BG195" s="135">
        <v>3.8</v>
      </c>
      <c r="BH195" s="135">
        <v>263</v>
      </c>
      <c r="BI195" s="86"/>
      <c r="BJ195" s="90">
        <v>0</v>
      </c>
      <c r="BK195" s="90">
        <v>0</v>
      </c>
      <c r="BL195" s="90">
        <v>0</v>
      </c>
      <c r="BM195" s="90">
        <v>0</v>
      </c>
      <c r="BN195" s="91">
        <v>0</v>
      </c>
      <c r="BO195" s="90">
        <v>1</v>
      </c>
      <c r="BP195" s="92" t="s">
        <v>131</v>
      </c>
      <c r="BR195" s="331">
        <v>5.1415666666666651</v>
      </c>
      <c r="BS195" s="320">
        <v>5.5190000000000001</v>
      </c>
      <c r="BT195" s="320">
        <v>0.37743333333333506</v>
      </c>
      <c r="BU195" s="320">
        <v>7.340823484411402</v>
      </c>
      <c r="BV195" s="320">
        <v>26</v>
      </c>
      <c r="BW195" s="320">
        <v>9287</v>
      </c>
      <c r="BX195" s="320">
        <v>6869</v>
      </c>
      <c r="BY195" s="320">
        <v>483.0874006810443</v>
      </c>
      <c r="BZ195" s="320">
        <v>1.0686888170638232E-3</v>
      </c>
      <c r="CA195" s="320">
        <v>2.2374999999999998</v>
      </c>
      <c r="CB195" s="320">
        <v>20.971</v>
      </c>
      <c r="CC195" s="320">
        <v>-18.733499999999999</v>
      </c>
      <c r="CD195" s="320">
        <v>27.742130161214991</v>
      </c>
      <c r="CE195" s="320">
        <v>260.88462881688349</v>
      </c>
      <c r="CF195" s="320">
        <v>-233.14249865566848</v>
      </c>
      <c r="CG195" s="320">
        <v>34.891674674930954</v>
      </c>
      <c r="CH195" s="320">
        <v>326.48622723332716</v>
      </c>
      <c r="CI195" s="320">
        <v>-291.59455255839623</v>
      </c>
      <c r="CJ195" s="320">
        <v>0.47177417918844805</v>
      </c>
      <c r="CK195" s="320">
        <v>1824.5</v>
      </c>
      <c r="CL195" s="320">
        <v>7.87</v>
      </c>
      <c r="CM195" s="320">
        <v>8.19</v>
      </c>
      <c r="CN195" s="320">
        <v>7.79</v>
      </c>
      <c r="CO195" s="316">
        <f t="shared" si="12"/>
        <v>7.9499999999999993</v>
      </c>
      <c r="CP195" s="333">
        <v>0.52200000000000002</v>
      </c>
      <c r="CQ195" s="320">
        <v>0.52900000000000003</v>
      </c>
      <c r="CR195" s="320">
        <v>0.504</v>
      </c>
      <c r="CS195" s="316">
        <f t="shared" si="13"/>
        <v>0.51833333333333342</v>
      </c>
      <c r="CT195" s="320">
        <v>0.67</v>
      </c>
      <c r="CU195" s="320">
        <v>0.73199999999999998</v>
      </c>
      <c r="CV195" s="320">
        <v>0.72799999999999998</v>
      </c>
      <c r="CW195" s="316">
        <f t="shared" si="14"/>
        <v>0.71</v>
      </c>
      <c r="CX195" s="329">
        <v>2.0833333333333333E-3</v>
      </c>
      <c r="CY195" s="318">
        <v>4.1666666666666666E-3</v>
      </c>
      <c r="CZ195" s="318">
        <v>4.8611111111111112E-3</v>
      </c>
      <c r="DA195" s="319" t="s">
        <v>1470</v>
      </c>
      <c r="DB195" s="319" t="s">
        <v>1471</v>
      </c>
      <c r="DC195" s="319" t="s">
        <v>1472</v>
      </c>
      <c r="DD195" s="319" t="s">
        <v>1473</v>
      </c>
      <c r="DE195" s="319" t="s">
        <v>1474</v>
      </c>
      <c r="DF195" s="319" t="s">
        <v>1475</v>
      </c>
      <c r="DG195" s="310"/>
      <c r="DH195" s="320">
        <v>7.340823484411402</v>
      </c>
      <c r="DI195" s="320">
        <v>0.51833333333333342</v>
      </c>
      <c r="DJ195" s="320">
        <v>0.71</v>
      </c>
    </row>
    <row r="196" spans="1:114" ht="15.75" customHeight="1">
      <c r="A196" s="76">
        <v>196</v>
      </c>
      <c r="B196" s="168" t="s">
        <v>1476</v>
      </c>
      <c r="C196" s="46">
        <v>2749759</v>
      </c>
      <c r="D196" s="46">
        <v>1</v>
      </c>
      <c r="E196" s="149">
        <v>18319</v>
      </c>
      <c r="F196" s="44">
        <f t="shared" si="15"/>
        <v>70</v>
      </c>
      <c r="G196" s="78">
        <v>1</v>
      </c>
      <c r="H196" s="46">
        <v>34.5</v>
      </c>
      <c r="I196" s="79">
        <v>88</v>
      </c>
      <c r="J196" s="80">
        <v>0</v>
      </c>
      <c r="K196" s="80">
        <v>0</v>
      </c>
      <c r="L196" s="80">
        <v>0</v>
      </c>
      <c r="M196" s="80">
        <v>0</v>
      </c>
      <c r="N196" s="80">
        <v>1</v>
      </c>
      <c r="O196" s="80">
        <v>0</v>
      </c>
      <c r="P196" s="80">
        <v>0</v>
      </c>
      <c r="Q196" s="80">
        <v>0</v>
      </c>
      <c r="R196" s="80">
        <v>0</v>
      </c>
      <c r="S196" s="80">
        <v>0</v>
      </c>
      <c r="T196" s="80">
        <v>0</v>
      </c>
      <c r="U196" s="80">
        <v>0</v>
      </c>
      <c r="V196" s="80">
        <v>0</v>
      </c>
      <c r="W196" s="80">
        <v>0</v>
      </c>
      <c r="X196" s="80">
        <v>0</v>
      </c>
      <c r="Y196" s="80">
        <v>0</v>
      </c>
      <c r="Z196" s="80">
        <v>0</v>
      </c>
      <c r="AA196" s="80">
        <v>0</v>
      </c>
      <c r="AB196" s="80">
        <v>0</v>
      </c>
      <c r="AC196" s="81">
        <v>52</v>
      </c>
      <c r="AD196" s="82">
        <v>1.67</v>
      </c>
      <c r="AE196" s="83">
        <f t="shared" si="7"/>
        <v>18.645344042454013</v>
      </c>
      <c r="AF196" s="150">
        <v>44180</v>
      </c>
      <c r="AG196" s="58">
        <v>0</v>
      </c>
      <c r="AH196" s="58">
        <v>0</v>
      </c>
      <c r="AI196" s="58">
        <v>0</v>
      </c>
      <c r="AJ196" s="84">
        <v>1</v>
      </c>
      <c r="AK196" s="84">
        <v>1</v>
      </c>
      <c r="AL196" s="60">
        <v>44196</v>
      </c>
      <c r="AM196" s="58">
        <f t="shared" si="2"/>
        <v>16</v>
      </c>
      <c r="AN196" s="123">
        <v>1</v>
      </c>
      <c r="AO196" s="61"/>
      <c r="AP196" s="89" t="s">
        <v>1477</v>
      </c>
      <c r="AQ196" s="76">
        <v>1</v>
      </c>
      <c r="AR196" s="64">
        <v>1</v>
      </c>
      <c r="AS196" s="63">
        <v>1</v>
      </c>
      <c r="AT196" s="63">
        <v>0</v>
      </c>
      <c r="AU196" s="63">
        <v>0</v>
      </c>
      <c r="AV196" s="63">
        <v>0</v>
      </c>
      <c r="AW196" s="63">
        <v>0</v>
      </c>
      <c r="AX196" s="64">
        <v>1</v>
      </c>
      <c r="AY196" s="152">
        <v>44180</v>
      </c>
      <c r="AZ196" s="133">
        <v>1.32</v>
      </c>
      <c r="BA196" s="129"/>
      <c r="BB196" s="133">
        <v>239.8</v>
      </c>
      <c r="BC196" s="144"/>
      <c r="BD196" s="135">
        <v>8.9</v>
      </c>
      <c r="BE196" s="135">
        <v>13.32</v>
      </c>
      <c r="BF196" s="135">
        <v>89.9</v>
      </c>
      <c r="BG196" s="135">
        <v>4.8</v>
      </c>
      <c r="BH196" s="135">
        <v>319</v>
      </c>
      <c r="BI196" s="86"/>
      <c r="BJ196" s="90">
        <v>1</v>
      </c>
      <c r="BK196" s="90">
        <v>0</v>
      </c>
      <c r="BL196" s="90">
        <v>0</v>
      </c>
      <c r="BM196" s="90">
        <v>0</v>
      </c>
      <c r="BN196" s="91">
        <v>0</v>
      </c>
      <c r="BO196" s="90">
        <v>1</v>
      </c>
      <c r="BP196" s="92" t="s">
        <v>131</v>
      </c>
      <c r="BR196" s="331">
        <v>4.9068653846153829</v>
      </c>
      <c r="BS196" s="320">
        <v>5.3419999999999996</v>
      </c>
      <c r="BT196" s="320">
        <v>0.43513461538461673</v>
      </c>
      <c r="BU196" s="320">
        <v>8.8678735053320406</v>
      </c>
      <c r="BV196" s="320">
        <v>102</v>
      </c>
      <c r="BW196" s="320">
        <v>50174</v>
      </c>
      <c r="BX196" s="320">
        <v>32823</v>
      </c>
      <c r="BY196" s="320">
        <v>519.19271863870199</v>
      </c>
      <c r="BZ196" s="320">
        <v>2.7017254685226947E-4</v>
      </c>
      <c r="CA196" s="320">
        <v>15.854999999999999</v>
      </c>
      <c r="CB196" s="320">
        <v>15.855666666666666</v>
      </c>
      <c r="CC196" s="320">
        <v>-6.6666666666666664E-4</v>
      </c>
      <c r="CD196" s="320">
        <v>178.1359044820399</v>
      </c>
      <c r="CE196" s="320">
        <v>178.14288470312204</v>
      </c>
      <c r="CF196" s="320">
        <v>-6.9802210821468917E-3</v>
      </c>
      <c r="CG196" s="320">
        <v>260.15451083207375</v>
      </c>
      <c r="CH196" s="320">
        <v>260.16611320897789</v>
      </c>
      <c r="CI196" s="320">
        <v>-1.1602376904145405E-2</v>
      </c>
      <c r="CJ196" s="320">
        <v>4.4594045566195226E-5</v>
      </c>
      <c r="CK196" s="320">
        <v>182002.6</v>
      </c>
      <c r="CL196" s="320">
        <v>7.43</v>
      </c>
      <c r="CM196" s="320">
        <v>7.5</v>
      </c>
      <c r="CN196" s="320">
        <v>7.29</v>
      </c>
      <c r="CO196" s="316">
        <f t="shared" si="12"/>
        <v>7.4066666666666663</v>
      </c>
      <c r="CP196" s="333">
        <v>0.72599999999999998</v>
      </c>
      <c r="CQ196" s="320">
        <v>0.73099999999999998</v>
      </c>
      <c r="CR196" s="320">
        <v>0.63800000000000001</v>
      </c>
      <c r="CS196" s="316">
        <f t="shared" si="13"/>
        <v>0.69833333333333325</v>
      </c>
      <c r="CT196" s="320">
        <v>0.89800000000000002</v>
      </c>
      <c r="CU196" s="320">
        <v>0.88200000000000001</v>
      </c>
      <c r="CV196" s="320">
        <v>0.85299999999999998</v>
      </c>
      <c r="CW196" s="316">
        <f t="shared" si="14"/>
        <v>0.87766666666666671</v>
      </c>
      <c r="CX196" s="329">
        <v>6.9444444444444447E-4</v>
      </c>
      <c r="CY196" s="318">
        <v>2.7777777777777779E-3</v>
      </c>
      <c r="CZ196" s="318">
        <v>4.1666666666666666E-3</v>
      </c>
      <c r="DA196" s="319" t="s">
        <v>1478</v>
      </c>
      <c r="DB196" s="319" t="s">
        <v>1479</v>
      </c>
      <c r="DC196" s="319" t="s">
        <v>1480</v>
      </c>
      <c r="DD196" s="319" t="s">
        <v>1481</v>
      </c>
      <c r="DE196" s="319" t="s">
        <v>1482</v>
      </c>
      <c r="DF196" s="319" t="s">
        <v>1481</v>
      </c>
      <c r="DG196" s="310"/>
      <c r="DH196" s="320">
        <v>8.8678735053320406</v>
      </c>
      <c r="DI196" s="320">
        <v>0.69833333333333325</v>
      </c>
      <c r="DJ196" s="320">
        <v>0.87766666666666671</v>
      </c>
    </row>
    <row r="197" spans="1:114" ht="15.75" customHeight="1">
      <c r="A197" s="76">
        <v>197</v>
      </c>
      <c r="B197" s="168" t="s">
        <v>1483</v>
      </c>
      <c r="C197" s="46">
        <v>2751665</v>
      </c>
      <c r="D197" s="46">
        <v>2</v>
      </c>
      <c r="E197" s="149">
        <v>21386</v>
      </c>
      <c r="F197" s="44">
        <f t="shared" si="15"/>
        <v>62</v>
      </c>
      <c r="G197" s="78">
        <v>1</v>
      </c>
      <c r="H197" s="46">
        <v>35.799999999999997</v>
      </c>
      <c r="I197" s="79">
        <v>90</v>
      </c>
      <c r="J197" s="80">
        <v>0</v>
      </c>
      <c r="K197" s="80">
        <v>1</v>
      </c>
      <c r="L197" s="80">
        <v>1</v>
      </c>
      <c r="M197" s="80">
        <v>0</v>
      </c>
      <c r="N197" s="80">
        <v>0</v>
      </c>
      <c r="O197" s="80">
        <v>0</v>
      </c>
      <c r="P197" s="80">
        <v>0</v>
      </c>
      <c r="Q197" s="80">
        <v>0</v>
      </c>
      <c r="R197" s="80">
        <v>0</v>
      </c>
      <c r="S197" s="80">
        <v>0</v>
      </c>
      <c r="T197" s="80">
        <v>0</v>
      </c>
      <c r="U197" s="80">
        <v>1</v>
      </c>
      <c r="V197" s="80">
        <v>0</v>
      </c>
      <c r="W197" s="80">
        <v>0</v>
      </c>
      <c r="X197" s="80">
        <v>1</v>
      </c>
      <c r="Y197" s="80">
        <v>1</v>
      </c>
      <c r="Z197" s="80">
        <v>1</v>
      </c>
      <c r="AA197" s="80">
        <v>0</v>
      </c>
      <c r="AB197" s="80">
        <v>0</v>
      </c>
      <c r="AC197" s="81">
        <v>77</v>
      </c>
      <c r="AD197" s="82">
        <v>1.46</v>
      </c>
      <c r="AE197" s="83">
        <f t="shared" si="7"/>
        <v>36.12310001876525</v>
      </c>
      <c r="AF197" s="150">
        <v>44180</v>
      </c>
      <c r="AG197" s="58">
        <v>1</v>
      </c>
      <c r="AH197" s="58">
        <v>1</v>
      </c>
      <c r="AI197" s="58">
        <v>11</v>
      </c>
      <c r="AJ197" s="84">
        <v>0</v>
      </c>
      <c r="AK197" s="84">
        <v>1</v>
      </c>
      <c r="AL197" s="60">
        <v>44201</v>
      </c>
      <c r="AM197" s="58">
        <f t="shared" si="2"/>
        <v>21</v>
      </c>
      <c r="AN197" s="123">
        <v>1</v>
      </c>
      <c r="AO197" s="61"/>
      <c r="AP197" s="62"/>
      <c r="AQ197" s="63">
        <v>1</v>
      </c>
      <c r="AR197" s="64">
        <v>1</v>
      </c>
      <c r="AS197" s="63">
        <v>1</v>
      </c>
      <c r="AT197" s="63">
        <v>0</v>
      </c>
      <c r="AU197" s="63">
        <v>0</v>
      </c>
      <c r="AV197" s="63">
        <v>1</v>
      </c>
      <c r="AW197" s="63">
        <v>0</v>
      </c>
      <c r="AX197" s="64">
        <v>1</v>
      </c>
      <c r="AY197" s="152">
        <v>44180</v>
      </c>
      <c r="AZ197" s="133">
        <v>1.7</v>
      </c>
      <c r="BA197" s="133">
        <v>1357</v>
      </c>
      <c r="BB197" s="133">
        <v>287</v>
      </c>
      <c r="BC197" s="139">
        <v>2.4E-2</v>
      </c>
      <c r="BD197" s="135">
        <v>11</v>
      </c>
      <c r="BE197" s="135">
        <v>6.6</v>
      </c>
      <c r="BF197" s="135">
        <v>77.099999999999994</v>
      </c>
      <c r="BG197" s="135">
        <v>18.2</v>
      </c>
      <c r="BH197" s="135">
        <v>204</v>
      </c>
      <c r="BI197" s="86"/>
      <c r="BJ197" s="64">
        <v>0</v>
      </c>
      <c r="BK197" s="64">
        <v>0</v>
      </c>
      <c r="BL197" s="64">
        <v>0</v>
      </c>
      <c r="BM197" s="64">
        <v>0</v>
      </c>
      <c r="BN197" s="70">
        <v>0</v>
      </c>
      <c r="BO197" s="64">
        <v>0</v>
      </c>
      <c r="BP197" s="71"/>
      <c r="BR197" s="331">
        <v>4.6252962962962956</v>
      </c>
      <c r="BS197" s="320">
        <v>5.0529999999999999</v>
      </c>
      <c r="BT197" s="320">
        <v>0.42770370370370436</v>
      </c>
      <c r="BU197" s="320">
        <v>9.247055243708127</v>
      </c>
      <c r="BV197" s="320">
        <v>45</v>
      </c>
      <c r="BW197" s="320">
        <v>72755</v>
      </c>
      <c r="BX197" s="320">
        <v>31090</v>
      </c>
      <c r="BY197" s="320">
        <v>1195.4684095860569</v>
      </c>
      <c r="BZ197" s="320">
        <v>2.9742860224213981E-4</v>
      </c>
      <c r="CA197" s="320">
        <v>14.286999999999995</v>
      </c>
      <c r="CB197" s="320">
        <v>17.309500000000003</v>
      </c>
      <c r="CC197" s="320">
        <v>-3.0224999999999991</v>
      </c>
      <c r="CD197" s="320">
        <v>144.73500235355169</v>
      </c>
      <c r="CE197" s="320">
        <v>175.13098038612864</v>
      </c>
      <c r="CF197" s="320">
        <v>-30.395978032577002</v>
      </c>
      <c r="CG197" s="320">
        <v>246.69241667269893</v>
      </c>
      <c r="CH197" s="320">
        <v>299.06359594064719</v>
      </c>
      <c r="CI197" s="320">
        <v>-52.371179267948214</v>
      </c>
      <c r="CJ197" s="320">
        <v>0.14902105017030004</v>
      </c>
      <c r="CK197" s="320">
        <v>9407</v>
      </c>
      <c r="CL197" s="320">
        <v>9.8000000000000007</v>
      </c>
      <c r="CM197" s="320">
        <v>9.75</v>
      </c>
      <c r="CN197" s="320">
        <v>9.59</v>
      </c>
      <c r="CO197" s="316">
        <f t="shared" ref="CO197:CO240" si="16">AVERAGE(CL197:CN197)</f>
        <v>9.7133333333333329</v>
      </c>
      <c r="CP197" s="333">
        <v>0.82599999999999996</v>
      </c>
      <c r="CQ197" s="320">
        <v>0.82799999999999996</v>
      </c>
      <c r="CR197" s="320">
        <v>0.871</v>
      </c>
      <c r="CS197" s="316">
        <f t="shared" ref="CS197:CS240" si="17">AVERAGE(CP197:CR197)</f>
        <v>0.84166666666666667</v>
      </c>
      <c r="CT197" s="320">
        <v>1.018</v>
      </c>
      <c r="CU197" s="320">
        <v>1.0840000000000001</v>
      </c>
      <c r="CV197" s="320">
        <v>1.1439999999999999</v>
      </c>
      <c r="CW197" s="316">
        <f t="shared" ref="CW197:CW240" si="18">AVERAGE(CT197:CV197)</f>
        <v>1.0820000000000001</v>
      </c>
      <c r="CX197" s="329">
        <v>6.9444444444444447E-4</v>
      </c>
      <c r="CY197" s="318">
        <v>4.1666666666666666E-3</v>
      </c>
      <c r="CZ197" s="318">
        <v>9.0277777777777787E-3</v>
      </c>
      <c r="DA197" s="319" t="s">
        <v>1484</v>
      </c>
      <c r="DB197" s="319" t="s">
        <v>1485</v>
      </c>
      <c r="DC197" s="319" t="s">
        <v>1486</v>
      </c>
      <c r="DD197" s="319" t="s">
        <v>1487</v>
      </c>
      <c r="DE197" s="319" t="s">
        <v>1488</v>
      </c>
      <c r="DF197" s="319" t="s">
        <v>1489</v>
      </c>
      <c r="DG197" s="310"/>
      <c r="DH197" s="320">
        <v>9.247055243708127</v>
      </c>
      <c r="DI197" s="320">
        <v>0.84166666666666667</v>
      </c>
      <c r="DJ197" s="320">
        <v>1.0820000000000001</v>
      </c>
    </row>
    <row r="198" spans="1:114" ht="15.75" customHeight="1">
      <c r="A198" s="76">
        <v>198</v>
      </c>
      <c r="B198" s="168" t="s">
        <v>1490</v>
      </c>
      <c r="C198" s="46">
        <v>2753756</v>
      </c>
      <c r="D198" s="46">
        <v>2</v>
      </c>
      <c r="E198" s="149">
        <v>30607</v>
      </c>
      <c r="F198" s="44">
        <f t="shared" si="15"/>
        <v>37</v>
      </c>
      <c r="G198" s="78">
        <v>1</v>
      </c>
      <c r="H198" s="46">
        <v>3.4</v>
      </c>
      <c r="I198" s="79">
        <v>95</v>
      </c>
      <c r="J198" s="80">
        <v>0</v>
      </c>
      <c r="K198" s="80">
        <v>0</v>
      </c>
      <c r="L198" s="80">
        <v>0</v>
      </c>
      <c r="M198" s="80">
        <v>0</v>
      </c>
      <c r="N198" s="80">
        <v>0</v>
      </c>
      <c r="O198" s="80">
        <v>0</v>
      </c>
      <c r="P198" s="80">
        <v>0</v>
      </c>
      <c r="Q198" s="80">
        <v>0</v>
      </c>
      <c r="R198" s="80">
        <v>0</v>
      </c>
      <c r="S198" s="80">
        <v>0</v>
      </c>
      <c r="T198" s="80">
        <v>0</v>
      </c>
      <c r="U198" s="80">
        <v>0</v>
      </c>
      <c r="V198" s="80">
        <v>0</v>
      </c>
      <c r="W198" s="80">
        <v>0</v>
      </c>
      <c r="X198" s="80">
        <v>0</v>
      </c>
      <c r="Y198" s="80">
        <v>1</v>
      </c>
      <c r="Z198" s="80">
        <v>0</v>
      </c>
      <c r="AA198" s="80">
        <v>0</v>
      </c>
      <c r="AB198" s="80">
        <v>0</v>
      </c>
      <c r="AC198" s="81"/>
      <c r="AD198" s="82"/>
      <c r="AE198" s="83" t="e">
        <f t="shared" si="7"/>
        <v>#DIV/0!</v>
      </c>
      <c r="AF198" s="150">
        <v>44181</v>
      </c>
      <c r="AG198" s="58">
        <v>0</v>
      </c>
      <c r="AH198" s="58">
        <v>0</v>
      </c>
      <c r="AI198" s="58">
        <v>0</v>
      </c>
      <c r="AJ198" s="84">
        <v>0</v>
      </c>
      <c r="AK198" s="84">
        <v>0</v>
      </c>
      <c r="AL198" s="60">
        <v>44187</v>
      </c>
      <c r="AM198" s="58">
        <f t="shared" si="2"/>
        <v>6</v>
      </c>
      <c r="AN198" s="123">
        <v>1</v>
      </c>
      <c r="AO198" s="61"/>
      <c r="AP198" s="62"/>
      <c r="AQ198" s="63">
        <v>1</v>
      </c>
      <c r="AR198" s="64">
        <v>1</v>
      </c>
      <c r="AS198" s="63">
        <v>1</v>
      </c>
      <c r="AT198" s="63">
        <v>0</v>
      </c>
      <c r="AU198" s="63">
        <v>0</v>
      </c>
      <c r="AV198" s="63">
        <v>1</v>
      </c>
      <c r="AW198" s="63">
        <v>0</v>
      </c>
      <c r="AX198" s="64">
        <v>1</v>
      </c>
      <c r="AY198" s="152">
        <v>44181</v>
      </c>
      <c r="AZ198" s="133">
        <v>0.61</v>
      </c>
      <c r="BA198" s="133">
        <v>329</v>
      </c>
      <c r="BB198" s="133">
        <v>127</v>
      </c>
      <c r="BC198" s="144"/>
      <c r="BD198" s="135">
        <v>11.5</v>
      </c>
      <c r="BE198" s="135">
        <v>3.42</v>
      </c>
      <c r="BF198" s="135">
        <v>66.400000000000006</v>
      </c>
      <c r="BG198" s="135">
        <v>28.8</v>
      </c>
      <c r="BH198" s="135">
        <v>252</v>
      </c>
      <c r="BI198" s="86"/>
      <c r="BJ198" s="64">
        <v>0</v>
      </c>
      <c r="BK198" s="64">
        <v>0</v>
      </c>
      <c r="BL198" s="64">
        <v>0</v>
      </c>
      <c r="BM198" s="64">
        <v>0</v>
      </c>
      <c r="BN198" s="70">
        <v>0</v>
      </c>
      <c r="BO198" s="64">
        <v>0</v>
      </c>
      <c r="BP198" s="71"/>
      <c r="BR198" s="331">
        <v>3.9347551020408167</v>
      </c>
      <c r="BS198" s="320">
        <v>4.2779999999999996</v>
      </c>
      <c r="BT198" s="320">
        <v>0.34324489795918289</v>
      </c>
      <c r="BU198" s="320">
        <v>8.7234119801040233</v>
      </c>
      <c r="BV198" s="320">
        <v>66</v>
      </c>
      <c r="BW198" s="320">
        <v>148344</v>
      </c>
      <c r="BX198" s="320">
        <v>77499</v>
      </c>
      <c r="BY198" s="320">
        <v>1880.0104248110501</v>
      </c>
      <c r="BZ198" s="320">
        <v>1.1256160698981953E-4</v>
      </c>
      <c r="CA198" s="320">
        <v>26.245333333333338</v>
      </c>
      <c r="CB198" s="320">
        <v>26.993333333333329</v>
      </c>
      <c r="CC198" s="320">
        <v>-0.74799999999999967</v>
      </c>
      <c r="CD198" s="320">
        <v>191.89609320891205</v>
      </c>
      <c r="CE198" s="320">
        <v>197.28818767661849</v>
      </c>
      <c r="CF198" s="320">
        <v>-5.3920944677063876</v>
      </c>
      <c r="CG198" s="320">
        <v>533.05105643375543</v>
      </c>
      <c r="CH198" s="320">
        <v>548.34948116237308</v>
      </c>
      <c r="CI198" s="320">
        <v>-15.298424728617704</v>
      </c>
      <c r="CJ198" s="320">
        <v>2.7141810638743703E-2</v>
      </c>
      <c r="CK198" s="320">
        <v>21392.2</v>
      </c>
      <c r="CL198" s="320">
        <v>5.96</v>
      </c>
      <c r="CM198" s="320">
        <v>5.99</v>
      </c>
      <c r="CN198" s="320">
        <v>5.76</v>
      </c>
      <c r="CO198" s="316">
        <f t="shared" si="16"/>
        <v>5.9033333333333333</v>
      </c>
      <c r="CP198" s="333">
        <v>0.47899999999999998</v>
      </c>
      <c r="CQ198" s="320">
        <v>0.47199999999999998</v>
      </c>
      <c r="CR198" s="320">
        <v>0.46</v>
      </c>
      <c r="CS198" s="316">
        <f t="shared" si="17"/>
        <v>0.47033333333333333</v>
      </c>
      <c r="CT198" s="320">
        <v>0.56799999999999995</v>
      </c>
      <c r="CU198" s="320">
        <v>0.621</v>
      </c>
      <c r="CV198" s="320">
        <v>0.62</v>
      </c>
      <c r="CW198" s="316">
        <f t="shared" si="18"/>
        <v>0.60300000000000009</v>
      </c>
      <c r="CX198" s="329">
        <v>2.7777777777777779E-3</v>
      </c>
      <c r="CY198" s="318">
        <v>6.9444444444444441E-3</v>
      </c>
      <c r="CZ198" s="318">
        <v>9.0277777777777787E-3</v>
      </c>
      <c r="DA198" s="319" t="s">
        <v>1491</v>
      </c>
      <c r="DB198" s="319" t="s">
        <v>1492</v>
      </c>
      <c r="DC198" s="319" t="s">
        <v>1493</v>
      </c>
      <c r="DD198" s="319" t="s">
        <v>1494</v>
      </c>
      <c r="DE198" s="319" t="s">
        <v>1495</v>
      </c>
      <c r="DF198" s="319" t="s">
        <v>1496</v>
      </c>
      <c r="DG198" s="310"/>
      <c r="DH198" s="320">
        <v>8.7234119801040233</v>
      </c>
      <c r="DI198" s="320">
        <v>0.47033333333333333</v>
      </c>
      <c r="DJ198" s="320">
        <v>0.60300000000000009</v>
      </c>
    </row>
    <row r="199" spans="1:114" ht="15.75" customHeight="1">
      <c r="A199" s="103">
        <v>199</v>
      </c>
      <c r="B199" s="165" t="s">
        <v>1497</v>
      </c>
      <c r="C199" s="104">
        <v>2755573</v>
      </c>
      <c r="D199" s="104">
        <v>1</v>
      </c>
      <c r="E199" s="146">
        <v>13001</v>
      </c>
      <c r="F199" s="44">
        <f t="shared" si="15"/>
        <v>85</v>
      </c>
      <c r="G199" s="103">
        <v>1</v>
      </c>
      <c r="H199" s="104">
        <v>37.5</v>
      </c>
      <c r="I199" s="107">
        <v>92</v>
      </c>
      <c r="J199" s="98">
        <v>1</v>
      </c>
      <c r="K199" s="108">
        <v>1</v>
      </c>
      <c r="L199" s="108">
        <v>0</v>
      </c>
      <c r="M199" s="108">
        <v>0</v>
      </c>
      <c r="N199" s="108">
        <v>0</v>
      </c>
      <c r="O199" s="108">
        <v>0</v>
      </c>
      <c r="P199" s="108">
        <v>0</v>
      </c>
      <c r="Q199" s="108">
        <v>0</v>
      </c>
      <c r="R199" s="108">
        <v>0</v>
      </c>
      <c r="S199" s="108">
        <v>0</v>
      </c>
      <c r="T199" s="108">
        <v>0</v>
      </c>
      <c r="U199" s="108">
        <v>0</v>
      </c>
      <c r="V199" s="108">
        <v>0</v>
      </c>
      <c r="W199" s="108">
        <v>0</v>
      </c>
      <c r="X199" s="108">
        <v>1</v>
      </c>
      <c r="Y199" s="108">
        <v>0</v>
      </c>
      <c r="Z199" s="108">
        <v>0</v>
      </c>
      <c r="AA199" s="108">
        <v>0</v>
      </c>
      <c r="AB199" s="108">
        <v>0</v>
      </c>
      <c r="AC199" s="81"/>
      <c r="AD199" s="82"/>
      <c r="AE199" s="83" t="e">
        <f t="shared" si="7"/>
        <v>#DIV/0!</v>
      </c>
      <c r="AF199" s="147">
        <v>44182</v>
      </c>
      <c r="AG199" s="104">
        <v>0</v>
      </c>
      <c r="AH199" s="104">
        <v>0</v>
      </c>
      <c r="AI199" s="104">
        <v>0</v>
      </c>
      <c r="AJ199" s="108">
        <v>1</v>
      </c>
      <c r="AK199" s="108">
        <v>1</v>
      </c>
      <c r="AL199" s="110">
        <v>44183</v>
      </c>
      <c r="AM199" s="104">
        <f t="shared" si="2"/>
        <v>1</v>
      </c>
      <c r="AN199" s="126">
        <v>0</v>
      </c>
      <c r="AO199" s="108" t="s">
        <v>752</v>
      </c>
      <c r="AP199" s="116" t="s">
        <v>1498</v>
      </c>
      <c r="AQ199" s="94">
        <v>0</v>
      </c>
      <c r="AR199" s="104">
        <v>0</v>
      </c>
      <c r="AS199" s="103">
        <v>0</v>
      </c>
      <c r="AT199" s="103">
        <v>0</v>
      </c>
      <c r="AU199" s="103">
        <v>0</v>
      </c>
      <c r="AV199" s="103">
        <v>0</v>
      </c>
      <c r="AW199" s="103">
        <v>0</v>
      </c>
      <c r="AX199" s="104">
        <v>0</v>
      </c>
      <c r="AY199" s="147">
        <v>44182</v>
      </c>
      <c r="AZ199" s="113">
        <v>1.76</v>
      </c>
      <c r="BA199" s="113">
        <v>1528</v>
      </c>
      <c r="BB199" s="113"/>
      <c r="BC199" s="148"/>
      <c r="BD199" s="108">
        <v>12.8</v>
      </c>
      <c r="BE199" s="108">
        <v>17.350000000000001</v>
      </c>
      <c r="BF199" s="108">
        <v>83.5</v>
      </c>
      <c r="BG199" s="108">
        <v>10.199999999999999</v>
      </c>
      <c r="BH199" s="108">
        <v>307</v>
      </c>
      <c r="BI199" s="107"/>
      <c r="BJ199" s="104">
        <v>0</v>
      </c>
      <c r="BK199" s="104">
        <v>0</v>
      </c>
      <c r="BL199" s="104">
        <v>0</v>
      </c>
      <c r="BM199" s="104">
        <v>0</v>
      </c>
      <c r="BN199" s="107">
        <v>0</v>
      </c>
      <c r="BO199" s="104">
        <v>0</v>
      </c>
      <c r="BP199" s="112"/>
      <c r="BR199" s="330"/>
      <c r="BS199" s="327"/>
      <c r="BT199" s="327"/>
      <c r="BU199" s="327"/>
      <c r="BV199" s="327"/>
      <c r="BW199" s="327"/>
      <c r="BX199" s="327"/>
      <c r="BY199" s="327"/>
      <c r="BZ199" s="327"/>
      <c r="CA199" s="327"/>
      <c r="CB199" s="327"/>
      <c r="CC199" s="327"/>
      <c r="CD199" s="327"/>
      <c r="CE199" s="327"/>
      <c r="CF199" s="327"/>
      <c r="CG199" s="327"/>
      <c r="CH199" s="327"/>
      <c r="CI199" s="327"/>
      <c r="CJ199" s="327"/>
      <c r="CK199" s="320"/>
      <c r="CL199" s="327">
        <v>6.93</v>
      </c>
      <c r="CM199" s="327">
        <v>7.27</v>
      </c>
      <c r="CN199" s="327">
        <v>7.27</v>
      </c>
      <c r="CO199" s="316">
        <f t="shared" si="16"/>
        <v>7.1566666666666663</v>
      </c>
      <c r="CP199" s="335">
        <v>0.92600000000000005</v>
      </c>
      <c r="CQ199" s="327">
        <v>1.349</v>
      </c>
      <c r="CR199" s="327">
        <v>0.97899999999999998</v>
      </c>
      <c r="CS199" s="316">
        <f t="shared" si="17"/>
        <v>1.0846666666666667</v>
      </c>
      <c r="CT199" s="327">
        <v>1.0349999999999999</v>
      </c>
      <c r="CU199" s="327">
        <v>1.5269999999999999</v>
      </c>
      <c r="CV199" s="327">
        <v>1.1879999999999999</v>
      </c>
      <c r="CW199" s="316">
        <f t="shared" si="18"/>
        <v>1.25</v>
      </c>
      <c r="CX199" s="328">
        <v>2.0833333333333333E-3</v>
      </c>
      <c r="CY199" s="318">
        <v>6.9444444444444441E-3</v>
      </c>
      <c r="CZ199" s="318">
        <v>1.4583333333333332E-2</v>
      </c>
      <c r="DA199" s="319" t="s">
        <v>1499</v>
      </c>
      <c r="DB199" s="319" t="s">
        <v>1500</v>
      </c>
      <c r="DC199" s="319" t="s">
        <v>1501</v>
      </c>
      <c r="DD199" s="319" t="s">
        <v>1502</v>
      </c>
      <c r="DE199" s="319" t="s">
        <v>1271</v>
      </c>
      <c r="DF199" s="319" t="s">
        <v>1503</v>
      </c>
      <c r="DG199" s="326"/>
      <c r="DH199" s="327"/>
      <c r="DI199" s="320">
        <v>1.0846666666666667</v>
      </c>
      <c r="DJ199" s="320">
        <v>1.25</v>
      </c>
    </row>
    <row r="200" spans="1:114" ht="15.75" customHeight="1">
      <c r="A200" s="76">
        <v>200</v>
      </c>
      <c r="B200" s="168" t="s">
        <v>1504</v>
      </c>
      <c r="C200" s="46">
        <v>2757670</v>
      </c>
      <c r="D200" s="46">
        <v>2</v>
      </c>
      <c r="E200" s="149">
        <v>14951</v>
      </c>
      <c r="F200" s="44">
        <f t="shared" si="15"/>
        <v>80</v>
      </c>
      <c r="G200" s="78">
        <v>1</v>
      </c>
      <c r="H200" s="46">
        <v>35</v>
      </c>
      <c r="I200" s="79">
        <v>100</v>
      </c>
      <c r="J200" s="80">
        <v>1</v>
      </c>
      <c r="K200" s="80">
        <v>1</v>
      </c>
      <c r="L200" s="80">
        <v>0</v>
      </c>
      <c r="M200" s="80">
        <v>0</v>
      </c>
      <c r="N200" s="80">
        <v>0</v>
      </c>
      <c r="O200" s="80">
        <v>0</v>
      </c>
      <c r="P200" s="80">
        <v>0</v>
      </c>
      <c r="Q200" s="80">
        <v>0</v>
      </c>
      <c r="R200" s="80">
        <v>0</v>
      </c>
      <c r="S200" s="80">
        <v>0</v>
      </c>
      <c r="T200" s="80">
        <v>0</v>
      </c>
      <c r="U200" s="80">
        <v>0</v>
      </c>
      <c r="V200" s="80">
        <v>0</v>
      </c>
      <c r="W200" s="80">
        <v>0</v>
      </c>
      <c r="X200" s="80">
        <v>1</v>
      </c>
      <c r="Y200" s="80">
        <v>0</v>
      </c>
      <c r="Z200" s="80">
        <v>1</v>
      </c>
      <c r="AA200" s="80">
        <v>0</v>
      </c>
      <c r="AB200" s="80">
        <v>0</v>
      </c>
      <c r="AC200" s="81">
        <v>54</v>
      </c>
      <c r="AD200" s="82">
        <v>1.58</v>
      </c>
      <c r="AE200" s="83">
        <f t="shared" si="7"/>
        <v>21.631148854350261</v>
      </c>
      <c r="AF200" s="150">
        <v>44186</v>
      </c>
      <c r="AG200" s="58">
        <v>0</v>
      </c>
      <c r="AH200" s="58">
        <v>0</v>
      </c>
      <c r="AI200" s="58">
        <v>0</v>
      </c>
      <c r="AJ200" s="84">
        <v>0</v>
      </c>
      <c r="AK200" s="84">
        <v>0</v>
      </c>
      <c r="AL200" s="60">
        <v>44208</v>
      </c>
      <c r="AM200" s="58">
        <f t="shared" si="2"/>
        <v>22</v>
      </c>
      <c r="AN200" s="123">
        <v>1</v>
      </c>
      <c r="AO200" s="61"/>
      <c r="AP200" s="62"/>
      <c r="AQ200" s="63">
        <v>1</v>
      </c>
      <c r="AR200" s="64">
        <v>1</v>
      </c>
      <c r="AS200" s="63">
        <v>1</v>
      </c>
      <c r="AT200" s="63">
        <v>0</v>
      </c>
      <c r="AU200" s="63">
        <v>0</v>
      </c>
      <c r="AV200" s="63">
        <v>1</v>
      </c>
      <c r="AW200" s="63">
        <v>0</v>
      </c>
      <c r="AX200" s="64">
        <v>1</v>
      </c>
      <c r="AY200" s="152">
        <v>44186</v>
      </c>
      <c r="AZ200" s="133">
        <v>0.68</v>
      </c>
      <c r="BA200" s="133">
        <v>5805</v>
      </c>
      <c r="BB200" s="133">
        <v>127.8</v>
      </c>
      <c r="BC200" s="144"/>
      <c r="BD200" s="135">
        <v>6.4</v>
      </c>
      <c r="BE200" s="135">
        <v>3.38</v>
      </c>
      <c r="BF200" s="135">
        <v>76.400000000000006</v>
      </c>
      <c r="BG200" s="135">
        <v>19.5</v>
      </c>
      <c r="BH200" s="135">
        <v>124</v>
      </c>
      <c r="BI200" s="86"/>
      <c r="BJ200" s="64">
        <v>0</v>
      </c>
      <c r="BK200" s="64">
        <v>0</v>
      </c>
      <c r="BL200" s="64">
        <v>0</v>
      </c>
      <c r="BM200" s="64">
        <v>0</v>
      </c>
      <c r="BN200" s="70">
        <v>0</v>
      </c>
      <c r="BO200" s="64">
        <v>0</v>
      </c>
      <c r="BP200" s="71"/>
      <c r="BR200" s="331"/>
      <c r="BS200" s="320"/>
      <c r="BT200" s="320"/>
      <c r="BU200" s="320"/>
      <c r="BV200" s="320"/>
      <c r="BW200" s="320"/>
      <c r="BX200" s="320"/>
      <c r="BY200" s="320"/>
      <c r="BZ200" s="320"/>
      <c r="CA200" s="320"/>
      <c r="CB200" s="320"/>
      <c r="CC200" s="320"/>
      <c r="CD200" s="320"/>
      <c r="CE200" s="320"/>
      <c r="CF200" s="320"/>
      <c r="CG200" s="320"/>
      <c r="CH200" s="320"/>
      <c r="CI200" s="320"/>
      <c r="CJ200" s="320"/>
      <c r="CK200" s="320"/>
      <c r="CL200" s="320">
        <v>7.03</v>
      </c>
      <c r="CM200" s="320">
        <v>7.08</v>
      </c>
      <c r="CN200" s="320">
        <v>7.17</v>
      </c>
      <c r="CO200" s="316">
        <f t="shared" si="16"/>
        <v>7.0933333333333337</v>
      </c>
      <c r="CP200" s="333">
        <v>0.67</v>
      </c>
      <c r="CQ200" s="320">
        <v>0.67100000000000004</v>
      </c>
      <c r="CR200" s="320">
        <v>0.66100000000000003</v>
      </c>
      <c r="CS200" s="316">
        <f t="shared" si="17"/>
        <v>0.66733333333333344</v>
      </c>
      <c r="CT200" s="320">
        <v>0.85</v>
      </c>
      <c r="CU200" s="320">
        <v>0.90700000000000003</v>
      </c>
      <c r="CV200" s="320">
        <v>0.90600000000000003</v>
      </c>
      <c r="CW200" s="316">
        <f t="shared" si="18"/>
        <v>0.88766666666666671</v>
      </c>
      <c r="CX200" s="329">
        <v>1.3888888888888889E-3</v>
      </c>
      <c r="CY200" s="318">
        <v>6.2499999999999995E-3</v>
      </c>
      <c r="CZ200" s="318">
        <v>9.0277777777777787E-3</v>
      </c>
      <c r="DA200" s="319" t="s">
        <v>1505</v>
      </c>
      <c r="DB200" s="319" t="s">
        <v>1506</v>
      </c>
      <c r="DC200" s="319" t="s">
        <v>1507</v>
      </c>
      <c r="DD200" s="319" t="s">
        <v>1508</v>
      </c>
      <c r="DE200" s="319" t="s">
        <v>1509</v>
      </c>
      <c r="DF200" s="319" t="s">
        <v>1510</v>
      </c>
      <c r="DG200" s="310"/>
      <c r="DH200" s="320"/>
      <c r="DI200" s="320">
        <v>0.66733333333333344</v>
      </c>
      <c r="DJ200" s="320">
        <v>0.88766666666666671</v>
      </c>
    </row>
    <row r="201" spans="1:114" ht="15.75" customHeight="1">
      <c r="A201" s="76">
        <v>201</v>
      </c>
      <c r="B201" s="168" t="s">
        <v>1511</v>
      </c>
      <c r="C201" s="46">
        <v>2757246</v>
      </c>
      <c r="D201" s="46">
        <v>2</v>
      </c>
      <c r="E201" s="149">
        <v>10162</v>
      </c>
      <c r="F201" s="44">
        <f t="shared" si="15"/>
        <v>93</v>
      </c>
      <c r="G201" s="78">
        <v>1</v>
      </c>
      <c r="H201" s="46">
        <v>35.6</v>
      </c>
      <c r="I201" s="79">
        <v>93</v>
      </c>
      <c r="J201" s="80">
        <v>0</v>
      </c>
      <c r="K201" s="80">
        <v>0</v>
      </c>
      <c r="L201" s="80">
        <v>0</v>
      </c>
      <c r="M201" s="80">
        <v>0</v>
      </c>
      <c r="N201" s="80">
        <v>0</v>
      </c>
      <c r="O201" s="80">
        <v>0</v>
      </c>
      <c r="P201" s="80">
        <v>0</v>
      </c>
      <c r="Q201" s="80">
        <v>0</v>
      </c>
      <c r="R201" s="80">
        <v>0</v>
      </c>
      <c r="S201" s="80">
        <v>0</v>
      </c>
      <c r="T201" s="80">
        <v>0</v>
      </c>
      <c r="U201" s="80">
        <v>0</v>
      </c>
      <c r="V201" s="80">
        <v>0</v>
      </c>
      <c r="W201" s="80">
        <v>0</v>
      </c>
      <c r="X201" s="80">
        <v>0</v>
      </c>
      <c r="Y201" s="80">
        <v>0</v>
      </c>
      <c r="Z201" s="80">
        <v>0</v>
      </c>
      <c r="AA201" s="80">
        <v>0</v>
      </c>
      <c r="AB201" s="80">
        <v>0</v>
      </c>
      <c r="AC201" s="81">
        <v>59.8</v>
      </c>
      <c r="AD201" s="82">
        <v>1.49</v>
      </c>
      <c r="AE201" s="83">
        <f t="shared" si="7"/>
        <v>26.93572361605333</v>
      </c>
      <c r="AF201" s="150">
        <v>44183</v>
      </c>
      <c r="AG201" s="58">
        <v>0</v>
      </c>
      <c r="AH201" s="58">
        <v>0</v>
      </c>
      <c r="AI201" s="58">
        <v>0</v>
      </c>
      <c r="AJ201" s="84">
        <v>0</v>
      </c>
      <c r="AK201" s="84">
        <v>0</v>
      </c>
      <c r="AL201" s="60">
        <v>44188</v>
      </c>
      <c r="AM201" s="58">
        <f t="shared" si="2"/>
        <v>5</v>
      </c>
      <c r="AN201" s="123">
        <v>1</v>
      </c>
      <c r="AO201" s="61"/>
      <c r="AP201" s="62"/>
      <c r="AQ201" s="63">
        <v>1</v>
      </c>
      <c r="AR201" s="64">
        <v>1</v>
      </c>
      <c r="AS201" s="63">
        <v>1</v>
      </c>
      <c r="AT201" s="63">
        <v>0</v>
      </c>
      <c r="AU201" s="63">
        <v>0</v>
      </c>
      <c r="AV201" s="63">
        <v>1</v>
      </c>
      <c r="AW201" s="63">
        <v>0</v>
      </c>
      <c r="AX201" s="64">
        <v>0</v>
      </c>
      <c r="AY201" s="152">
        <v>44183</v>
      </c>
      <c r="AZ201" s="129">
        <v>0.83</v>
      </c>
      <c r="BA201" s="143"/>
      <c r="BB201" s="133">
        <v>9.1999999999999993</v>
      </c>
      <c r="BC201" s="144"/>
      <c r="BD201" s="135">
        <v>14.1</v>
      </c>
      <c r="BE201" s="98">
        <v>9.0399999999999991</v>
      </c>
      <c r="BF201" s="98">
        <v>78.2</v>
      </c>
      <c r="BG201" s="98">
        <v>13.4</v>
      </c>
      <c r="BH201" s="98">
        <v>146</v>
      </c>
      <c r="BI201" s="86"/>
      <c r="BJ201" s="90">
        <v>1</v>
      </c>
      <c r="BK201" s="90">
        <v>0</v>
      </c>
      <c r="BL201" s="90">
        <v>0</v>
      </c>
      <c r="BM201" s="90">
        <v>0</v>
      </c>
      <c r="BN201" s="91">
        <v>1</v>
      </c>
      <c r="BO201" s="90">
        <v>0</v>
      </c>
      <c r="BP201" s="71"/>
      <c r="BR201" s="331"/>
      <c r="BS201" s="320"/>
      <c r="BT201" s="320"/>
      <c r="BU201" s="320"/>
      <c r="BV201" s="320"/>
      <c r="BW201" s="320"/>
      <c r="BX201" s="320"/>
      <c r="BY201" s="320"/>
      <c r="BZ201" s="320"/>
      <c r="CA201" s="320"/>
      <c r="CB201" s="320"/>
      <c r="CC201" s="320"/>
      <c r="CD201" s="320"/>
      <c r="CE201" s="320"/>
      <c r="CF201" s="320"/>
      <c r="CG201" s="320"/>
      <c r="CH201" s="320"/>
      <c r="CI201" s="320"/>
      <c r="CJ201" s="320"/>
      <c r="CK201" s="320"/>
      <c r="CL201" s="320">
        <v>7.68</v>
      </c>
      <c r="CM201" s="320">
        <v>7.78</v>
      </c>
      <c r="CN201" s="320">
        <v>7.67</v>
      </c>
      <c r="CO201" s="316">
        <f t="shared" si="16"/>
        <v>7.7100000000000009</v>
      </c>
      <c r="CP201" s="333">
        <v>1.53</v>
      </c>
      <c r="CQ201" s="320">
        <v>1.42</v>
      </c>
      <c r="CR201" s="320">
        <v>1.4119999999999999</v>
      </c>
      <c r="CS201" s="316">
        <f t="shared" si="17"/>
        <v>1.454</v>
      </c>
      <c r="CT201" s="320">
        <v>1.8049999999999999</v>
      </c>
      <c r="CU201" s="320">
        <v>1.744</v>
      </c>
      <c r="CV201" s="320">
        <v>1.7470000000000001</v>
      </c>
      <c r="CW201" s="316">
        <f t="shared" si="18"/>
        <v>1.7653333333333334</v>
      </c>
      <c r="CX201" s="329">
        <v>6.9444444444444447E-4</v>
      </c>
      <c r="CY201" s="318">
        <v>2.7777777777777779E-3</v>
      </c>
      <c r="CZ201" s="318">
        <v>5.5555555555555558E-3</v>
      </c>
      <c r="DA201" s="319" t="s">
        <v>1512</v>
      </c>
      <c r="DB201" s="319" t="s">
        <v>1513</v>
      </c>
      <c r="DC201" s="319" t="s">
        <v>1514</v>
      </c>
      <c r="DD201" s="319" t="s">
        <v>1515</v>
      </c>
      <c r="DE201" s="319" t="s">
        <v>1516</v>
      </c>
      <c r="DF201" s="319" t="s">
        <v>1517</v>
      </c>
      <c r="DG201" s="310"/>
      <c r="DH201" s="320"/>
      <c r="DI201" s="320">
        <v>1.454</v>
      </c>
      <c r="DJ201" s="320">
        <v>1.7653333333333334</v>
      </c>
    </row>
    <row r="202" spans="1:114" ht="15.75" customHeight="1">
      <c r="A202" s="76">
        <v>202</v>
      </c>
      <c r="B202" s="168" t="s">
        <v>1518</v>
      </c>
      <c r="C202" s="46">
        <v>2757482</v>
      </c>
      <c r="D202" s="46">
        <v>1</v>
      </c>
      <c r="E202" s="149">
        <v>23181</v>
      </c>
      <c r="F202" s="44">
        <f t="shared" si="15"/>
        <v>57</v>
      </c>
      <c r="G202" s="78">
        <v>1</v>
      </c>
      <c r="H202" s="46">
        <v>36.6</v>
      </c>
      <c r="I202" s="79">
        <v>91</v>
      </c>
      <c r="J202" s="80">
        <v>0</v>
      </c>
      <c r="K202" s="80">
        <v>0</v>
      </c>
      <c r="L202" s="80">
        <v>0</v>
      </c>
      <c r="M202" s="80">
        <v>0</v>
      </c>
      <c r="N202" s="80">
        <v>0</v>
      </c>
      <c r="O202" s="80">
        <v>0</v>
      </c>
      <c r="P202" s="80">
        <v>0</v>
      </c>
      <c r="Q202" s="80">
        <v>0</v>
      </c>
      <c r="R202" s="80">
        <v>0</v>
      </c>
      <c r="S202" s="80">
        <v>0</v>
      </c>
      <c r="T202" s="80">
        <v>0</v>
      </c>
      <c r="U202" s="80">
        <v>1</v>
      </c>
      <c r="V202" s="80">
        <v>0</v>
      </c>
      <c r="W202" s="80">
        <v>0</v>
      </c>
      <c r="X202" s="80">
        <v>1</v>
      </c>
      <c r="Y202" s="80">
        <v>1</v>
      </c>
      <c r="Z202" s="80">
        <v>1</v>
      </c>
      <c r="AA202" s="80">
        <v>0</v>
      </c>
      <c r="AB202" s="80">
        <v>0</v>
      </c>
      <c r="AC202" s="81"/>
      <c r="AD202" s="82"/>
      <c r="AE202" s="83" t="e">
        <f t="shared" si="7"/>
        <v>#DIV/0!</v>
      </c>
      <c r="AF202" s="150">
        <v>44185</v>
      </c>
      <c r="AG202" s="58">
        <v>0</v>
      </c>
      <c r="AH202" s="58">
        <v>0</v>
      </c>
      <c r="AI202" s="58">
        <v>0</v>
      </c>
      <c r="AJ202" s="84">
        <v>0</v>
      </c>
      <c r="AK202" s="84">
        <v>0</v>
      </c>
      <c r="AL202" s="60">
        <v>44187</v>
      </c>
      <c r="AM202" s="58">
        <f t="shared" si="2"/>
        <v>2</v>
      </c>
      <c r="AN202" s="123">
        <v>1</v>
      </c>
      <c r="AO202" s="61"/>
      <c r="AP202" s="62"/>
      <c r="AQ202" s="63">
        <v>1</v>
      </c>
      <c r="AR202" s="64">
        <v>1</v>
      </c>
      <c r="AS202" s="63">
        <v>1</v>
      </c>
      <c r="AT202" s="63">
        <v>1</v>
      </c>
      <c r="AU202" s="63">
        <v>1</v>
      </c>
      <c r="AV202" s="63">
        <v>1</v>
      </c>
      <c r="AW202" s="63">
        <v>1</v>
      </c>
      <c r="AX202" s="64">
        <v>1</v>
      </c>
      <c r="AY202" s="152">
        <v>44185</v>
      </c>
      <c r="AZ202" s="133">
        <v>1.1499999999999999</v>
      </c>
      <c r="BA202" s="133">
        <v>1128</v>
      </c>
      <c r="BB202" s="143"/>
      <c r="BC202" s="139">
        <v>8.9999999999999998E-4</v>
      </c>
      <c r="BD202" s="135">
        <v>14.2</v>
      </c>
      <c r="BE202" s="135">
        <v>19.100000000000001</v>
      </c>
      <c r="BF202" s="135">
        <v>91.8</v>
      </c>
      <c r="BG202" s="135">
        <v>3.3</v>
      </c>
      <c r="BH202" s="135">
        <v>304</v>
      </c>
      <c r="BI202" s="86"/>
      <c r="BJ202" s="64">
        <v>0</v>
      </c>
      <c r="BK202" s="64">
        <v>0</v>
      </c>
      <c r="BL202" s="64">
        <v>0</v>
      </c>
      <c r="BM202" s="64">
        <v>0</v>
      </c>
      <c r="BN202" s="70">
        <v>0</v>
      </c>
      <c r="BO202" s="64">
        <v>0</v>
      </c>
      <c r="BP202" s="71"/>
      <c r="BR202" s="331">
        <v>5.7739454545454567</v>
      </c>
      <c r="BS202" s="320">
        <v>5.8570000000000002</v>
      </c>
      <c r="BT202" s="320">
        <v>8.3054545454543494E-2</v>
      </c>
      <c r="BU202" s="320">
        <v>1.4384366133760405</v>
      </c>
      <c r="BV202" s="320">
        <v>42</v>
      </c>
      <c r="BW202" s="320">
        <v>14615</v>
      </c>
      <c r="BX202" s="320">
        <v>6670</v>
      </c>
      <c r="BY202" s="320">
        <v>364.61916461916468</v>
      </c>
      <c r="BZ202" s="320">
        <v>2.1565766317481865E-4</v>
      </c>
      <c r="CA202" s="320">
        <v>1.727833333333334</v>
      </c>
      <c r="CB202" s="320">
        <v>21.612500000000004</v>
      </c>
      <c r="CC202" s="320">
        <v>-19.884666666666664</v>
      </c>
      <c r="CD202" s="320">
        <v>27.491380157039789</v>
      </c>
      <c r="CE202" s="320">
        <v>339.00697357822355</v>
      </c>
      <c r="CF202" s="320">
        <v>-311.51559342118367</v>
      </c>
      <c r="CG202" s="320">
        <v>23.780365569722587</v>
      </c>
      <c r="CH202" s="320">
        <v>299.63950552479065</v>
      </c>
      <c r="CI202" s="320">
        <v>-275.85913995506803</v>
      </c>
      <c r="CJ202" s="320">
        <v>0.4793393383663882</v>
      </c>
      <c r="CK202" s="320">
        <v>2777.6</v>
      </c>
      <c r="CL202" s="320">
        <v>7.64</v>
      </c>
      <c r="CM202" s="320">
        <v>7.61</v>
      </c>
      <c r="CN202" s="320">
        <v>7.5</v>
      </c>
      <c r="CO202" s="316">
        <f t="shared" si="16"/>
        <v>7.583333333333333</v>
      </c>
      <c r="CP202" s="333">
        <v>0.54300000000000004</v>
      </c>
      <c r="CQ202" s="320">
        <v>0.55400000000000005</v>
      </c>
      <c r="CR202" s="320">
        <v>0.54500000000000004</v>
      </c>
      <c r="CS202" s="316">
        <f t="shared" si="17"/>
        <v>0.54733333333333334</v>
      </c>
      <c r="CT202" s="320">
        <v>0.624</v>
      </c>
      <c r="CU202" s="320">
        <v>0.68100000000000005</v>
      </c>
      <c r="CV202" s="320">
        <v>0.73699999999999999</v>
      </c>
      <c r="CW202" s="316">
        <f t="shared" si="18"/>
        <v>0.68066666666666675</v>
      </c>
      <c r="CX202" s="329">
        <v>2.0833333333333333E-3</v>
      </c>
      <c r="CY202" s="318">
        <v>9.7222222222222224E-3</v>
      </c>
      <c r="CZ202" s="318">
        <v>1.1111111111111112E-2</v>
      </c>
      <c r="DA202" s="319" t="s">
        <v>1519</v>
      </c>
      <c r="DB202" s="319" t="s">
        <v>1520</v>
      </c>
      <c r="DC202" s="319" t="s">
        <v>1521</v>
      </c>
      <c r="DD202" s="319" t="s">
        <v>1522</v>
      </c>
      <c r="DE202" s="319" t="s">
        <v>1523</v>
      </c>
      <c r="DF202" s="319" t="s">
        <v>1524</v>
      </c>
      <c r="DG202" s="310"/>
      <c r="DH202" s="320">
        <v>1.4384366133760405</v>
      </c>
      <c r="DI202" s="320">
        <v>0.54733333333333334</v>
      </c>
      <c r="DJ202" s="320">
        <v>0.68066666666666675</v>
      </c>
    </row>
    <row r="203" spans="1:114" ht="15.75" customHeight="1">
      <c r="A203" s="103">
        <v>203</v>
      </c>
      <c r="B203" s="165" t="s">
        <v>1525</v>
      </c>
      <c r="C203" s="104">
        <v>2758454</v>
      </c>
      <c r="D203" s="104">
        <v>1</v>
      </c>
      <c r="E203" s="146">
        <v>23450</v>
      </c>
      <c r="F203" s="44">
        <f t="shared" si="15"/>
        <v>56</v>
      </c>
      <c r="G203" s="103">
        <v>1</v>
      </c>
      <c r="H203" s="104">
        <v>35.700000000000003</v>
      </c>
      <c r="I203" s="107">
        <v>95</v>
      </c>
      <c r="J203" s="108">
        <v>0</v>
      </c>
      <c r="K203" s="108">
        <v>0</v>
      </c>
      <c r="L203" s="108">
        <v>0</v>
      </c>
      <c r="M203" s="108">
        <v>0</v>
      </c>
      <c r="N203" s="108">
        <v>0</v>
      </c>
      <c r="O203" s="108">
        <v>0</v>
      </c>
      <c r="P203" s="108">
        <v>0</v>
      </c>
      <c r="Q203" s="108">
        <v>0</v>
      </c>
      <c r="R203" s="108">
        <v>0</v>
      </c>
      <c r="S203" s="108">
        <v>0</v>
      </c>
      <c r="T203" s="108">
        <v>0</v>
      </c>
      <c r="U203" s="108">
        <v>0</v>
      </c>
      <c r="V203" s="108">
        <v>0</v>
      </c>
      <c r="W203" s="108">
        <v>0</v>
      </c>
      <c r="X203" s="108">
        <v>0</v>
      </c>
      <c r="Y203" s="108">
        <v>0</v>
      </c>
      <c r="Z203" s="108">
        <v>0</v>
      </c>
      <c r="AA203" s="108">
        <v>0</v>
      </c>
      <c r="AB203" s="108">
        <v>0</v>
      </c>
      <c r="AC203" s="81">
        <v>50</v>
      </c>
      <c r="AD203" s="82">
        <v>1.64</v>
      </c>
      <c r="AE203" s="83">
        <f t="shared" si="7"/>
        <v>18.590124925639504</v>
      </c>
      <c r="AF203" s="147">
        <v>44186</v>
      </c>
      <c r="AG203" s="104">
        <v>1</v>
      </c>
      <c r="AH203" s="104">
        <v>1</v>
      </c>
      <c r="AI203" s="104">
        <v>3</v>
      </c>
      <c r="AJ203" s="108">
        <v>0</v>
      </c>
      <c r="AK203" s="108">
        <v>1</v>
      </c>
      <c r="AL203" s="110">
        <v>44215</v>
      </c>
      <c r="AM203" s="104">
        <f t="shared" si="2"/>
        <v>29</v>
      </c>
      <c r="AN203" s="126">
        <v>0</v>
      </c>
      <c r="AO203" s="108" t="s">
        <v>789</v>
      </c>
      <c r="AP203" s="116" t="s">
        <v>1202</v>
      </c>
      <c r="AQ203" s="94">
        <v>0</v>
      </c>
      <c r="AR203" s="104">
        <v>0</v>
      </c>
      <c r="AS203" s="103">
        <v>0</v>
      </c>
      <c r="AT203" s="103">
        <v>0</v>
      </c>
      <c r="AU203" s="103">
        <v>0</v>
      </c>
      <c r="AV203" s="103">
        <v>1</v>
      </c>
      <c r="AW203" s="103">
        <v>0</v>
      </c>
      <c r="AX203" s="104">
        <v>0</v>
      </c>
      <c r="AY203" s="147">
        <v>44186</v>
      </c>
      <c r="AZ203" s="113">
        <v>3.62</v>
      </c>
      <c r="BA203" s="113">
        <v>1756</v>
      </c>
      <c r="BB203" s="113">
        <v>59.8</v>
      </c>
      <c r="BC203" s="148">
        <v>2.34</v>
      </c>
      <c r="BD203" s="108">
        <v>9.1999999999999993</v>
      </c>
      <c r="BE203" s="108">
        <v>9.4700000000000006</v>
      </c>
      <c r="BF203" s="108">
        <v>88.7</v>
      </c>
      <c r="BG203" s="108">
        <v>5.7</v>
      </c>
      <c r="BH203" s="108">
        <v>249</v>
      </c>
      <c r="BI203" s="107"/>
      <c r="BJ203" s="104">
        <v>0</v>
      </c>
      <c r="BK203" s="104">
        <v>0</v>
      </c>
      <c r="BL203" s="104">
        <v>0</v>
      </c>
      <c r="BM203" s="104">
        <v>0</v>
      </c>
      <c r="BN203" s="107">
        <v>0</v>
      </c>
      <c r="BO203" s="104">
        <v>0</v>
      </c>
      <c r="BP203" s="112"/>
      <c r="BR203" s="330"/>
      <c r="BS203" s="327"/>
      <c r="BT203" s="327"/>
      <c r="BU203" s="327"/>
      <c r="BV203" s="327"/>
      <c r="BW203" s="327"/>
      <c r="BX203" s="327"/>
      <c r="BY203" s="327"/>
      <c r="BZ203" s="327"/>
      <c r="CA203" s="327"/>
      <c r="CB203" s="327"/>
      <c r="CC203" s="327"/>
      <c r="CD203" s="327"/>
      <c r="CE203" s="327"/>
      <c r="CF203" s="327"/>
      <c r="CG203" s="327"/>
      <c r="CH203" s="327"/>
      <c r="CI203" s="327"/>
      <c r="CJ203" s="327"/>
      <c r="CK203" s="320"/>
      <c r="CL203" s="327">
        <v>7.21</v>
      </c>
      <c r="CM203" s="327">
        <v>7.33</v>
      </c>
      <c r="CN203" s="327">
        <v>7.4</v>
      </c>
      <c r="CO203" s="316">
        <f t="shared" si="16"/>
        <v>7.3133333333333326</v>
      </c>
      <c r="CP203" s="335">
        <v>1.349</v>
      </c>
      <c r="CQ203" s="327">
        <v>1.413</v>
      </c>
      <c r="CR203" s="327">
        <v>1.46</v>
      </c>
      <c r="CS203" s="316">
        <f t="shared" si="17"/>
        <v>1.4073333333333331</v>
      </c>
      <c r="CT203" s="327">
        <v>1.653</v>
      </c>
      <c r="CU203" s="327">
        <v>1.649</v>
      </c>
      <c r="CV203" s="327">
        <v>1.6579999999999999</v>
      </c>
      <c r="CW203" s="316">
        <f t="shared" si="18"/>
        <v>1.6533333333333333</v>
      </c>
      <c r="CX203" s="328">
        <v>1.3888888888888889E-3</v>
      </c>
      <c r="CY203" s="318">
        <v>6.2499999999999995E-3</v>
      </c>
      <c r="CZ203" s="318">
        <v>3.472222222222222E-3</v>
      </c>
      <c r="DA203" s="319" t="s">
        <v>1526</v>
      </c>
      <c r="DB203" s="319" t="s">
        <v>1527</v>
      </c>
      <c r="DC203" s="319" t="s">
        <v>1528</v>
      </c>
      <c r="DD203" s="319" t="s">
        <v>1529</v>
      </c>
      <c r="DE203" s="319" t="s">
        <v>1530</v>
      </c>
      <c r="DF203" s="319" t="s">
        <v>1531</v>
      </c>
      <c r="DG203" s="326"/>
      <c r="DH203" s="327"/>
      <c r="DI203" s="320">
        <v>1.4073333333333331</v>
      </c>
      <c r="DJ203" s="320">
        <v>1.6533333333333333</v>
      </c>
    </row>
    <row r="204" spans="1:114" ht="15.75" customHeight="1">
      <c r="A204" s="76">
        <v>204</v>
      </c>
      <c r="B204" s="168" t="s">
        <v>1532</v>
      </c>
      <c r="C204" s="46">
        <v>2759187</v>
      </c>
      <c r="D204" s="46">
        <v>2</v>
      </c>
      <c r="E204" s="149">
        <v>18908</v>
      </c>
      <c r="F204" s="44">
        <f t="shared" si="15"/>
        <v>69</v>
      </c>
      <c r="G204" s="78">
        <v>1</v>
      </c>
      <c r="H204" s="46">
        <v>36.5</v>
      </c>
      <c r="I204" s="79">
        <v>99</v>
      </c>
      <c r="J204" s="80">
        <v>0</v>
      </c>
      <c r="K204" s="80">
        <v>1</v>
      </c>
      <c r="L204" s="80">
        <v>0</v>
      </c>
      <c r="M204" s="80">
        <v>0</v>
      </c>
      <c r="N204" s="80">
        <v>0</v>
      </c>
      <c r="O204" s="80">
        <v>0</v>
      </c>
      <c r="P204" s="80">
        <v>0</v>
      </c>
      <c r="Q204" s="80">
        <v>0</v>
      </c>
      <c r="R204" s="80">
        <v>0</v>
      </c>
      <c r="S204" s="80">
        <v>0</v>
      </c>
      <c r="T204" s="80">
        <v>0</v>
      </c>
      <c r="U204" s="80">
        <v>0</v>
      </c>
      <c r="V204" s="80">
        <v>0</v>
      </c>
      <c r="W204" s="80">
        <v>0</v>
      </c>
      <c r="X204" s="80">
        <v>1</v>
      </c>
      <c r="Y204" s="80">
        <v>0</v>
      </c>
      <c r="Z204" s="80">
        <v>1</v>
      </c>
      <c r="AA204" s="80">
        <v>0</v>
      </c>
      <c r="AB204" s="80">
        <v>0</v>
      </c>
      <c r="AC204" s="81">
        <v>66</v>
      </c>
      <c r="AD204" s="82">
        <v>1.48</v>
      </c>
      <c r="AE204" s="83">
        <f t="shared" si="7"/>
        <v>30.131482834185537</v>
      </c>
      <c r="AF204" s="150">
        <v>44186</v>
      </c>
      <c r="AG204" s="58">
        <v>0</v>
      </c>
      <c r="AH204" s="58">
        <v>0</v>
      </c>
      <c r="AI204" s="58">
        <v>0</v>
      </c>
      <c r="AJ204" s="84">
        <v>0</v>
      </c>
      <c r="AK204" s="84">
        <v>0</v>
      </c>
      <c r="AL204" s="60">
        <v>44191</v>
      </c>
      <c r="AM204" s="58">
        <f t="shared" si="2"/>
        <v>5</v>
      </c>
      <c r="AN204" s="123">
        <v>1</v>
      </c>
      <c r="AO204" s="61"/>
      <c r="AP204" s="62"/>
      <c r="AQ204" s="63">
        <v>1</v>
      </c>
      <c r="AR204" s="64">
        <v>0</v>
      </c>
      <c r="AS204" s="63">
        <v>0</v>
      </c>
      <c r="AT204" s="63">
        <v>0</v>
      </c>
      <c r="AU204" s="63">
        <v>0</v>
      </c>
      <c r="AV204" s="63">
        <v>1</v>
      </c>
      <c r="AW204" s="63">
        <v>0</v>
      </c>
      <c r="AX204" s="64">
        <v>1</v>
      </c>
      <c r="AY204" s="152">
        <v>44186</v>
      </c>
      <c r="AZ204" s="133">
        <v>0.72</v>
      </c>
      <c r="BA204" s="133">
        <v>900</v>
      </c>
      <c r="BB204" s="133">
        <v>20.5</v>
      </c>
      <c r="BC204" s="144"/>
      <c r="BD204" s="135">
        <v>12.8</v>
      </c>
      <c r="BE204" s="135">
        <v>9.33</v>
      </c>
      <c r="BF204" s="135">
        <v>80.400000000000006</v>
      </c>
      <c r="BG204" s="135">
        <v>14.5</v>
      </c>
      <c r="BH204" s="135">
        <v>274</v>
      </c>
      <c r="BI204" s="86"/>
      <c r="BJ204" s="64">
        <v>0</v>
      </c>
      <c r="BK204" s="64">
        <v>0</v>
      </c>
      <c r="BL204" s="64">
        <v>0</v>
      </c>
      <c r="BM204" s="64">
        <v>0</v>
      </c>
      <c r="BN204" s="70">
        <v>0</v>
      </c>
      <c r="BO204" s="64">
        <v>0</v>
      </c>
      <c r="BP204" s="71"/>
      <c r="BR204" s="331">
        <v>4.3122142857142851</v>
      </c>
      <c r="BS204" s="320">
        <v>4.5010000000000003</v>
      </c>
      <c r="BT204" s="320">
        <v>0.18878571428571522</v>
      </c>
      <c r="BU204" s="320">
        <v>4.3779298007321614</v>
      </c>
      <c r="BV204" s="320">
        <v>27</v>
      </c>
      <c r="BW204" s="320">
        <v>36800</v>
      </c>
      <c r="BX204" s="320">
        <v>9592</v>
      </c>
      <c r="BY204" s="320">
        <v>521.12806287563569</v>
      </c>
      <c r="BZ204" s="320">
        <v>4.564146998261219E-4</v>
      </c>
      <c r="CA204" s="320">
        <v>12.229500000000003</v>
      </c>
      <c r="CB204" s="320">
        <v>29.308833333333329</v>
      </c>
      <c r="CC204" s="320">
        <v>-17.079333333333331</v>
      </c>
      <c r="CD204" s="320">
        <v>107.01816741863864</v>
      </c>
      <c r="CE204" s="320">
        <v>256.47642679617707</v>
      </c>
      <c r="CF204" s="320">
        <v>-149.45825937753844</v>
      </c>
      <c r="CG204" s="320">
        <v>226.98906667073692</v>
      </c>
      <c r="CH204" s="320">
        <v>543.99481883290036</v>
      </c>
      <c r="CI204" s="320">
        <v>-317.00575216216316</v>
      </c>
      <c r="CJ204" s="320">
        <v>0.36818297553019935</v>
      </c>
      <c r="CK204" s="320">
        <v>2040.4</v>
      </c>
      <c r="CL204" s="320">
        <v>7.21</v>
      </c>
      <c r="CM204" s="320">
        <v>7.19</v>
      </c>
      <c r="CN204" s="320">
        <v>7.07</v>
      </c>
      <c r="CO204" s="316">
        <f t="shared" si="16"/>
        <v>7.1566666666666663</v>
      </c>
      <c r="CP204" s="333">
        <v>0.77900000000000003</v>
      </c>
      <c r="CQ204" s="320">
        <v>0.77600000000000002</v>
      </c>
      <c r="CR204" s="320">
        <v>0.77700000000000002</v>
      </c>
      <c r="CS204" s="316">
        <f t="shared" si="17"/>
        <v>0.77733333333333343</v>
      </c>
      <c r="CT204" s="320">
        <v>0.89700000000000002</v>
      </c>
      <c r="CU204" s="320">
        <v>0.89700000000000002</v>
      </c>
      <c r="CV204" s="320">
        <v>0.89400000000000002</v>
      </c>
      <c r="CW204" s="316">
        <f t="shared" si="18"/>
        <v>0.89600000000000002</v>
      </c>
      <c r="CX204" s="329">
        <v>2.0833333333333333E-3</v>
      </c>
      <c r="CY204" s="318">
        <v>4.1666666666666666E-3</v>
      </c>
      <c r="CZ204" s="318">
        <v>1.0416666666666666E-2</v>
      </c>
      <c r="DA204" s="319" t="s">
        <v>1533</v>
      </c>
      <c r="DB204" s="319" t="s">
        <v>1534</v>
      </c>
      <c r="DC204" s="319" t="s">
        <v>1535</v>
      </c>
      <c r="DD204" s="319" t="s">
        <v>1536</v>
      </c>
      <c r="DE204" s="319" t="s">
        <v>1537</v>
      </c>
      <c r="DF204" s="319" t="s">
        <v>1538</v>
      </c>
      <c r="DG204" s="310"/>
      <c r="DH204" s="320">
        <v>4.3779298007321614</v>
      </c>
      <c r="DI204" s="320">
        <v>0.77733333333333343</v>
      </c>
      <c r="DJ204" s="320">
        <v>0.89600000000000002</v>
      </c>
    </row>
    <row r="205" spans="1:114" ht="15.75" customHeight="1">
      <c r="A205" s="103">
        <v>205</v>
      </c>
      <c r="B205" s="165" t="s">
        <v>1539</v>
      </c>
      <c r="C205" s="104">
        <v>2760628</v>
      </c>
      <c r="D205" s="104">
        <v>2</v>
      </c>
      <c r="E205" s="146">
        <v>19818</v>
      </c>
      <c r="F205" s="44">
        <f t="shared" si="15"/>
        <v>66</v>
      </c>
      <c r="G205" s="103">
        <v>1</v>
      </c>
      <c r="H205" s="104">
        <v>37.4</v>
      </c>
      <c r="I205" s="107">
        <v>94</v>
      </c>
      <c r="J205" s="108">
        <v>0</v>
      </c>
      <c r="K205" s="108">
        <v>0</v>
      </c>
      <c r="L205" s="108">
        <v>0</v>
      </c>
      <c r="M205" s="108">
        <v>0</v>
      </c>
      <c r="N205" s="108">
        <v>0</v>
      </c>
      <c r="O205" s="108">
        <v>0</v>
      </c>
      <c r="P205" s="108">
        <v>0</v>
      </c>
      <c r="Q205" s="108">
        <v>0</v>
      </c>
      <c r="R205" s="108">
        <v>0</v>
      </c>
      <c r="S205" s="108">
        <v>0</v>
      </c>
      <c r="T205" s="108">
        <v>0</v>
      </c>
      <c r="U205" s="108">
        <v>0</v>
      </c>
      <c r="V205" s="108">
        <v>0</v>
      </c>
      <c r="W205" s="108">
        <v>0</v>
      </c>
      <c r="X205" s="108">
        <v>1</v>
      </c>
      <c r="Y205" s="108">
        <v>0</v>
      </c>
      <c r="Z205" s="108">
        <v>1</v>
      </c>
      <c r="AA205" s="108">
        <v>1</v>
      </c>
      <c r="AB205" s="108">
        <v>1</v>
      </c>
      <c r="AC205" s="81"/>
      <c r="AD205" s="82"/>
      <c r="AE205" s="83" t="e">
        <f t="shared" si="7"/>
        <v>#DIV/0!</v>
      </c>
      <c r="AF205" s="147">
        <v>44188</v>
      </c>
      <c r="AG205" s="104">
        <v>1</v>
      </c>
      <c r="AH205" s="104">
        <v>0</v>
      </c>
      <c r="AI205" s="104">
        <v>4</v>
      </c>
      <c r="AJ205" s="108">
        <v>0</v>
      </c>
      <c r="AK205" s="108">
        <v>1</v>
      </c>
      <c r="AL205" s="110">
        <v>44201</v>
      </c>
      <c r="AM205" s="104">
        <f t="shared" si="2"/>
        <v>13</v>
      </c>
      <c r="AN205" s="126">
        <v>0</v>
      </c>
      <c r="AO205" s="108" t="s">
        <v>1540</v>
      </c>
      <c r="AP205" s="116" t="s">
        <v>1541</v>
      </c>
      <c r="AQ205" s="94">
        <v>0</v>
      </c>
      <c r="AR205" s="104">
        <v>1</v>
      </c>
      <c r="AS205" s="103">
        <v>1</v>
      </c>
      <c r="AT205" s="103">
        <v>0</v>
      </c>
      <c r="AU205" s="103">
        <v>0</v>
      </c>
      <c r="AV205" s="103">
        <v>1</v>
      </c>
      <c r="AW205" s="103">
        <v>0</v>
      </c>
      <c r="AX205" s="104">
        <v>1</v>
      </c>
      <c r="AY205" s="147">
        <v>44188</v>
      </c>
      <c r="AZ205" s="113">
        <v>0.57999999999999996</v>
      </c>
      <c r="BA205" s="113">
        <v>307</v>
      </c>
      <c r="BB205" s="113">
        <v>104.1</v>
      </c>
      <c r="BC205" s="148">
        <v>1.0999999999999999E-2</v>
      </c>
      <c r="BD205" s="108">
        <v>12.9</v>
      </c>
      <c r="BE205" s="108">
        <v>10.14</v>
      </c>
      <c r="BF205" s="108">
        <v>91.3</v>
      </c>
      <c r="BG205" s="108">
        <v>3.4</v>
      </c>
      <c r="BH205" s="108">
        <v>315</v>
      </c>
      <c r="BI205" s="107"/>
      <c r="BJ205" s="104">
        <v>0</v>
      </c>
      <c r="BK205" s="104">
        <v>0</v>
      </c>
      <c r="BL205" s="104">
        <v>0</v>
      </c>
      <c r="BM205" s="104">
        <v>0</v>
      </c>
      <c r="BN205" s="107">
        <v>0</v>
      </c>
      <c r="BO205" s="104">
        <v>1</v>
      </c>
      <c r="BP205" s="112"/>
      <c r="BR205" s="330">
        <v>4.4693396226415079</v>
      </c>
      <c r="BS205" s="327">
        <v>4.5750000000000002</v>
      </c>
      <c r="BT205" s="327">
        <v>0.10566037735849232</v>
      </c>
      <c r="BU205" s="327">
        <v>2.3641160949868474</v>
      </c>
      <c r="BV205" s="327">
        <v>82</v>
      </c>
      <c r="BW205" s="327">
        <v>56311</v>
      </c>
      <c r="BX205" s="327">
        <v>32471</v>
      </c>
      <c r="BY205" s="327">
        <v>924.03669724770634</v>
      </c>
      <c r="BZ205" s="327">
        <v>7.2806999938001521E-5</v>
      </c>
      <c r="CA205" s="327">
        <v>0.94533333333333358</v>
      </c>
      <c r="CB205" s="327">
        <v>3.5998333333333323</v>
      </c>
      <c r="CC205" s="327">
        <v>-2.6544999999999996</v>
      </c>
      <c r="CD205" s="327">
        <v>8.5854103016597456</v>
      </c>
      <c r="CE205" s="327">
        <v>33.503500195601461</v>
      </c>
      <c r="CF205" s="327">
        <v>-24.91808989394173</v>
      </c>
      <c r="CG205" s="327">
        <v>17.2272411314413</v>
      </c>
      <c r="CH205" s="327">
        <v>64.860502729457536</v>
      </c>
      <c r="CI205" s="327">
        <v>-47.633261598016247</v>
      </c>
      <c r="CJ205" s="327">
        <v>0.42343023973625726</v>
      </c>
      <c r="CK205" s="320">
        <v>14623.3</v>
      </c>
      <c r="CL205" s="327">
        <v>9.59</v>
      </c>
      <c r="CM205" s="327">
        <v>9.33</v>
      </c>
      <c r="CN205" s="327">
        <v>9.1300000000000008</v>
      </c>
      <c r="CO205" s="316">
        <f t="shared" si="16"/>
        <v>9.3500000000000014</v>
      </c>
      <c r="CP205" s="335">
        <v>0.77900000000000003</v>
      </c>
      <c r="CQ205" s="327">
        <v>0.78700000000000003</v>
      </c>
      <c r="CR205" s="327">
        <v>0.754</v>
      </c>
      <c r="CS205" s="316">
        <f t="shared" si="17"/>
        <v>0.77333333333333343</v>
      </c>
      <c r="CT205" s="327">
        <v>0.93700000000000006</v>
      </c>
      <c r="CU205" s="327">
        <v>0.1061</v>
      </c>
      <c r="CV205" s="327">
        <v>0.93799999999999994</v>
      </c>
      <c r="CW205" s="316">
        <f t="shared" si="18"/>
        <v>0.66036666666666666</v>
      </c>
      <c r="CX205" s="328">
        <v>1.3888888888888889E-3</v>
      </c>
      <c r="CY205" s="318">
        <v>3.472222222222222E-3</v>
      </c>
      <c r="CZ205" s="318">
        <v>5.5555555555555558E-3</v>
      </c>
      <c r="DA205" s="319" t="s">
        <v>1542</v>
      </c>
      <c r="DB205" s="319" t="s">
        <v>1543</v>
      </c>
      <c r="DC205" s="319" t="s">
        <v>1544</v>
      </c>
      <c r="DD205" s="319" t="s">
        <v>1545</v>
      </c>
      <c r="DE205" s="319" t="s">
        <v>1546</v>
      </c>
      <c r="DF205" s="319" t="s">
        <v>1547</v>
      </c>
      <c r="DG205" s="326"/>
      <c r="DH205" s="327">
        <v>2.3641160949868474</v>
      </c>
      <c r="DI205" s="320">
        <v>0.77333333333333343</v>
      </c>
      <c r="DJ205" s="320">
        <v>0.66036666666666666</v>
      </c>
    </row>
    <row r="206" spans="1:114" ht="15.75" customHeight="1">
      <c r="A206" s="76">
        <v>206</v>
      </c>
      <c r="B206" s="168" t="s">
        <v>1548</v>
      </c>
      <c r="C206" s="46">
        <v>2762499</v>
      </c>
      <c r="D206" s="46">
        <v>2</v>
      </c>
      <c r="E206" s="149">
        <v>34907</v>
      </c>
      <c r="F206" s="44">
        <f t="shared" si="15"/>
        <v>25</v>
      </c>
      <c r="G206" s="78">
        <v>1</v>
      </c>
      <c r="H206" s="46">
        <v>35.200000000000003</v>
      </c>
      <c r="I206" s="79">
        <v>90</v>
      </c>
      <c r="J206" s="80">
        <v>0</v>
      </c>
      <c r="K206" s="80">
        <v>0</v>
      </c>
      <c r="L206" s="80">
        <v>0</v>
      </c>
      <c r="M206" s="80">
        <v>0</v>
      </c>
      <c r="N206" s="80">
        <v>0</v>
      </c>
      <c r="O206" s="80">
        <v>0</v>
      </c>
      <c r="P206" s="80">
        <v>0</v>
      </c>
      <c r="Q206" s="80">
        <v>0</v>
      </c>
      <c r="R206" s="80">
        <v>0</v>
      </c>
      <c r="S206" s="80">
        <v>0</v>
      </c>
      <c r="T206" s="80">
        <v>0</v>
      </c>
      <c r="U206" s="80">
        <v>0</v>
      </c>
      <c r="V206" s="80">
        <v>0</v>
      </c>
      <c r="W206" s="80">
        <v>0</v>
      </c>
      <c r="X206" s="80">
        <v>0</v>
      </c>
      <c r="Y206" s="80">
        <v>1</v>
      </c>
      <c r="Z206" s="80">
        <v>0</v>
      </c>
      <c r="AA206" s="80">
        <v>0</v>
      </c>
      <c r="AB206" s="80">
        <v>0</v>
      </c>
      <c r="AC206" s="81"/>
      <c r="AD206" s="82"/>
      <c r="AE206" s="83" t="e">
        <f t="shared" si="7"/>
        <v>#DIV/0!</v>
      </c>
      <c r="AF206" s="150">
        <v>44190</v>
      </c>
      <c r="AG206" s="58">
        <v>1</v>
      </c>
      <c r="AH206" s="58">
        <v>0</v>
      </c>
      <c r="AI206" s="58">
        <v>6</v>
      </c>
      <c r="AJ206" s="84">
        <v>0</v>
      </c>
      <c r="AK206" s="84">
        <v>1</v>
      </c>
      <c r="AL206" s="60">
        <v>44200</v>
      </c>
      <c r="AM206" s="58">
        <f t="shared" si="2"/>
        <v>10</v>
      </c>
      <c r="AN206" s="123">
        <v>1</v>
      </c>
      <c r="AO206" s="61"/>
      <c r="AP206" s="62"/>
      <c r="AQ206" s="63">
        <v>1</v>
      </c>
      <c r="AR206" s="64">
        <v>1</v>
      </c>
      <c r="AS206" s="63">
        <v>1</v>
      </c>
      <c r="AT206" s="63">
        <v>0</v>
      </c>
      <c r="AU206" s="63">
        <v>0</v>
      </c>
      <c r="AV206" s="63">
        <v>1</v>
      </c>
      <c r="AW206" s="63">
        <v>0</v>
      </c>
      <c r="AX206" s="64">
        <v>1</v>
      </c>
      <c r="AY206" s="152">
        <v>44190</v>
      </c>
      <c r="AZ206" s="133">
        <v>0.68</v>
      </c>
      <c r="BA206" s="133">
        <v>271</v>
      </c>
      <c r="BB206" s="133">
        <v>246</v>
      </c>
      <c r="BC206" s="144"/>
      <c r="BD206" s="135">
        <v>14.6</v>
      </c>
      <c r="BE206" s="135">
        <v>10.58</v>
      </c>
      <c r="BF206" s="135">
        <v>89.8</v>
      </c>
      <c r="BG206" s="135">
        <v>7.8</v>
      </c>
      <c r="BH206" s="135">
        <v>368</v>
      </c>
      <c r="BI206" s="86"/>
      <c r="BJ206" s="64">
        <v>0</v>
      </c>
      <c r="BK206" s="64">
        <v>0</v>
      </c>
      <c r="BL206" s="64">
        <v>0</v>
      </c>
      <c r="BM206" s="64">
        <v>0</v>
      </c>
      <c r="BN206" s="70">
        <v>0</v>
      </c>
      <c r="BO206" s="64">
        <v>0</v>
      </c>
      <c r="BP206" s="71"/>
      <c r="BR206" s="331">
        <v>4.1167333333333334</v>
      </c>
      <c r="BS206" s="320">
        <v>4.4180000000000001</v>
      </c>
      <c r="BT206" s="320">
        <v>0.30126666666666679</v>
      </c>
      <c r="BU206" s="320">
        <v>7.318100111739084</v>
      </c>
      <c r="BV206" s="320">
        <v>62</v>
      </c>
      <c r="BW206" s="320">
        <v>48004</v>
      </c>
      <c r="BX206" s="320">
        <v>31893</v>
      </c>
      <c r="BY206" s="320">
        <v>1090.9654104284975</v>
      </c>
      <c r="BZ206" s="320">
        <v>2.2945787827231945E-4</v>
      </c>
      <c r="CA206" s="320">
        <v>11.7315</v>
      </c>
      <c r="CB206" s="320">
        <v>27.642666666666663</v>
      </c>
      <c r="CC206" s="320">
        <v>-15.911166666666656</v>
      </c>
      <c r="CD206" s="320">
        <v>93.64650284798104</v>
      </c>
      <c r="CE206" s="320">
        <v>220.66066409157298</v>
      </c>
      <c r="CF206" s="320">
        <v>-127.014161243592</v>
      </c>
      <c r="CG206" s="320">
        <v>227.99270522928938</v>
      </c>
      <c r="CH206" s="320">
        <v>537.20994824319473</v>
      </c>
      <c r="CI206" s="320">
        <v>-309.21724301390543</v>
      </c>
      <c r="CJ206" s="320">
        <v>0.36532054523751878</v>
      </c>
      <c r="CK206" s="320">
        <v>9485.4</v>
      </c>
      <c r="CL206" s="320">
        <v>6.55</v>
      </c>
      <c r="CM206" s="320">
        <v>6.48</v>
      </c>
      <c r="CN206" s="320">
        <v>6.64</v>
      </c>
      <c r="CO206" s="316">
        <f t="shared" si="16"/>
        <v>6.5566666666666675</v>
      </c>
      <c r="CP206" s="333">
        <v>0.58299999999999996</v>
      </c>
      <c r="CQ206" s="320">
        <v>0.55500000000000005</v>
      </c>
      <c r="CR206" s="320">
        <v>0.57399999999999995</v>
      </c>
      <c r="CS206" s="316">
        <f t="shared" si="17"/>
        <v>0.57066666666666654</v>
      </c>
      <c r="CT206" s="320">
        <v>0.74</v>
      </c>
      <c r="CU206" s="320">
        <v>0.73599999999999999</v>
      </c>
      <c r="CV206" s="320">
        <v>0.72799999999999998</v>
      </c>
      <c r="CW206" s="316">
        <f t="shared" si="18"/>
        <v>0.73466666666666658</v>
      </c>
      <c r="CX206" s="329">
        <v>2.0833333333333333E-3</v>
      </c>
      <c r="CY206" s="318">
        <v>5.5555555555555558E-3</v>
      </c>
      <c r="CZ206" s="318">
        <v>7.6388888888888886E-3</v>
      </c>
      <c r="DA206" s="319" t="s">
        <v>1549</v>
      </c>
      <c r="DB206" s="319" t="s">
        <v>1550</v>
      </c>
      <c r="DC206" s="319" t="s">
        <v>1551</v>
      </c>
      <c r="DD206" s="319" t="s">
        <v>1552</v>
      </c>
      <c r="DE206" s="319" t="s">
        <v>1553</v>
      </c>
      <c r="DF206" s="319" t="s">
        <v>1554</v>
      </c>
      <c r="DG206" s="310"/>
      <c r="DH206" s="320">
        <v>7.318100111739084</v>
      </c>
      <c r="DI206" s="320">
        <v>0.57066666666666654</v>
      </c>
      <c r="DJ206" s="320">
        <v>0.73466666666666658</v>
      </c>
    </row>
    <row r="207" spans="1:114" ht="15.75" customHeight="1">
      <c r="A207" s="76">
        <v>207</v>
      </c>
      <c r="B207" s="168" t="s">
        <v>1555</v>
      </c>
      <c r="C207" s="46">
        <v>2762351</v>
      </c>
      <c r="D207" s="46">
        <v>2</v>
      </c>
      <c r="E207" s="149">
        <v>26287</v>
      </c>
      <c r="F207" s="44">
        <f t="shared" si="15"/>
        <v>49</v>
      </c>
      <c r="G207" s="78">
        <v>1</v>
      </c>
      <c r="H207" s="46">
        <v>36.799999999999997</v>
      </c>
      <c r="I207" s="79">
        <v>96</v>
      </c>
      <c r="J207" s="80">
        <v>0</v>
      </c>
      <c r="K207" s="80">
        <v>0</v>
      </c>
      <c r="L207" s="80">
        <v>0</v>
      </c>
      <c r="M207" s="80">
        <v>0</v>
      </c>
      <c r="N207" s="80">
        <v>0</v>
      </c>
      <c r="O207" s="80">
        <v>0</v>
      </c>
      <c r="P207" s="80">
        <v>0</v>
      </c>
      <c r="Q207" s="80">
        <v>0</v>
      </c>
      <c r="R207" s="80">
        <v>0</v>
      </c>
      <c r="S207" s="80">
        <v>0</v>
      </c>
      <c r="T207" s="80">
        <v>0</v>
      </c>
      <c r="U207" s="80">
        <v>0</v>
      </c>
      <c r="V207" s="80">
        <v>0</v>
      </c>
      <c r="W207" s="80">
        <v>0</v>
      </c>
      <c r="X207" s="80">
        <v>1</v>
      </c>
      <c r="Y207" s="80">
        <v>0</v>
      </c>
      <c r="Z207" s="80">
        <v>1</v>
      </c>
      <c r="AA207" s="80">
        <v>0</v>
      </c>
      <c r="AB207" s="80">
        <v>0</v>
      </c>
      <c r="AC207" s="81"/>
      <c r="AD207" s="82"/>
      <c r="AE207" s="83" t="e">
        <f t="shared" si="7"/>
        <v>#DIV/0!</v>
      </c>
      <c r="AF207" s="150">
        <v>44192</v>
      </c>
      <c r="AG207" s="58">
        <v>0</v>
      </c>
      <c r="AH207" s="58">
        <v>0</v>
      </c>
      <c r="AI207" s="58">
        <v>0</v>
      </c>
      <c r="AJ207" s="84">
        <v>0</v>
      </c>
      <c r="AK207" s="84">
        <v>0</v>
      </c>
      <c r="AL207" s="60">
        <v>44202</v>
      </c>
      <c r="AM207" s="58">
        <f t="shared" si="2"/>
        <v>10</v>
      </c>
      <c r="AN207" s="123">
        <v>1</v>
      </c>
      <c r="AO207" s="61"/>
      <c r="AP207" s="62"/>
      <c r="AQ207" s="63">
        <v>1</v>
      </c>
      <c r="AR207" s="64">
        <v>1</v>
      </c>
      <c r="AS207" s="63">
        <v>1</v>
      </c>
      <c r="AT207" s="63">
        <v>1</v>
      </c>
      <c r="AU207" s="63">
        <v>1</v>
      </c>
      <c r="AV207" s="63">
        <v>1</v>
      </c>
      <c r="AW207" s="63">
        <v>0</v>
      </c>
      <c r="AX207" s="64">
        <v>0</v>
      </c>
      <c r="AY207" s="152">
        <v>44192</v>
      </c>
      <c r="AZ207" s="133">
        <v>0.6</v>
      </c>
      <c r="BA207" s="133">
        <v>1100</v>
      </c>
      <c r="BB207" s="133">
        <v>67.400000000000006</v>
      </c>
      <c r="BC207" s="144"/>
      <c r="BD207" s="135">
        <v>13.4</v>
      </c>
      <c r="BE207" s="135">
        <v>13.34</v>
      </c>
      <c r="BF207" s="135">
        <v>78.5</v>
      </c>
      <c r="BG207" s="135">
        <v>11.2</v>
      </c>
      <c r="BH207" s="135">
        <v>176</v>
      </c>
      <c r="BI207" s="86"/>
      <c r="BJ207" s="64">
        <v>0</v>
      </c>
      <c r="BK207" s="64">
        <v>0</v>
      </c>
      <c r="BL207" s="64">
        <v>0</v>
      </c>
      <c r="BM207" s="64">
        <v>0</v>
      </c>
      <c r="BN207" s="70">
        <v>0</v>
      </c>
      <c r="BO207" s="64">
        <v>0</v>
      </c>
      <c r="BP207" s="71"/>
      <c r="BR207" s="331"/>
      <c r="BS207" s="320"/>
      <c r="BT207" s="320"/>
      <c r="BU207" s="320"/>
      <c r="BV207" s="320"/>
      <c r="BW207" s="320"/>
      <c r="BX207" s="320"/>
      <c r="BY207" s="320"/>
      <c r="BZ207" s="320"/>
      <c r="CA207" s="320"/>
      <c r="CB207" s="320"/>
      <c r="CC207" s="320"/>
      <c r="CD207" s="320"/>
      <c r="CE207" s="320"/>
      <c r="CF207" s="320"/>
      <c r="CG207" s="320"/>
      <c r="CH207" s="320"/>
      <c r="CI207" s="320"/>
      <c r="CJ207" s="320"/>
      <c r="CK207" s="320"/>
      <c r="CL207" s="320">
        <v>6.5</v>
      </c>
      <c r="CM207" s="320">
        <v>6.88</v>
      </c>
      <c r="CN207" s="320">
        <v>6.76</v>
      </c>
      <c r="CO207" s="316">
        <f t="shared" si="16"/>
        <v>6.7133333333333338</v>
      </c>
      <c r="CP207" s="333">
        <v>0.57999999999999996</v>
      </c>
      <c r="CQ207" s="320">
        <v>0.59599999999999997</v>
      </c>
      <c r="CR207" s="320">
        <v>0.57899999999999996</v>
      </c>
      <c r="CS207" s="316">
        <f t="shared" si="17"/>
        <v>0.58499999999999996</v>
      </c>
      <c r="CT207" s="320">
        <v>0.76500000000000001</v>
      </c>
      <c r="CU207" s="320">
        <v>0.77900000000000003</v>
      </c>
      <c r="CV207" s="320">
        <v>0.72299999999999998</v>
      </c>
      <c r="CW207" s="316">
        <f t="shared" si="18"/>
        <v>0.7556666666666666</v>
      </c>
      <c r="CX207" s="329">
        <v>1.3888888888888889E-3</v>
      </c>
      <c r="CY207" s="318">
        <v>4.1666666666666666E-3</v>
      </c>
      <c r="CZ207" s="318">
        <v>1.0416666666666666E-2</v>
      </c>
      <c r="DA207" s="319" t="s">
        <v>1556</v>
      </c>
      <c r="DB207" s="319" t="s">
        <v>1557</v>
      </c>
      <c r="DC207" s="319" t="s">
        <v>1558</v>
      </c>
      <c r="DD207" s="319" t="s">
        <v>1559</v>
      </c>
      <c r="DE207" s="319" t="s">
        <v>1560</v>
      </c>
      <c r="DF207" s="319" t="s">
        <v>1561</v>
      </c>
      <c r="DG207" s="310"/>
      <c r="DH207" s="320"/>
      <c r="DI207" s="320">
        <v>0.58499999999999996</v>
      </c>
      <c r="DJ207" s="320">
        <v>0.7556666666666666</v>
      </c>
    </row>
    <row r="208" spans="1:114" ht="15.75" customHeight="1">
      <c r="A208" s="76">
        <v>208</v>
      </c>
      <c r="B208" s="168" t="s">
        <v>1562</v>
      </c>
      <c r="C208" s="46">
        <v>2763189</v>
      </c>
      <c r="D208" s="46">
        <v>1</v>
      </c>
      <c r="E208" s="149">
        <v>30997</v>
      </c>
      <c r="F208" s="44">
        <f t="shared" si="15"/>
        <v>36</v>
      </c>
      <c r="G208" s="78">
        <v>2</v>
      </c>
      <c r="H208" s="46">
        <v>36.299999999999997</v>
      </c>
      <c r="I208" s="79">
        <v>92</v>
      </c>
      <c r="J208" s="80">
        <v>0</v>
      </c>
      <c r="K208" s="80">
        <v>1</v>
      </c>
      <c r="L208" s="80">
        <v>0</v>
      </c>
      <c r="M208" s="80">
        <v>0</v>
      </c>
      <c r="N208" s="80">
        <v>0</v>
      </c>
      <c r="O208" s="80">
        <v>0</v>
      </c>
      <c r="P208" s="80">
        <v>0</v>
      </c>
      <c r="Q208" s="80">
        <v>0</v>
      </c>
      <c r="R208" s="80">
        <v>0</v>
      </c>
      <c r="S208" s="80">
        <v>0</v>
      </c>
      <c r="T208" s="80">
        <v>0</v>
      </c>
      <c r="U208" s="80">
        <v>0</v>
      </c>
      <c r="V208" s="80">
        <v>0</v>
      </c>
      <c r="W208" s="80">
        <v>0</v>
      </c>
      <c r="X208" s="80">
        <v>1</v>
      </c>
      <c r="Y208" s="98">
        <v>1</v>
      </c>
      <c r="Z208" s="80">
        <v>1</v>
      </c>
      <c r="AA208" s="80">
        <v>0</v>
      </c>
      <c r="AB208" s="80">
        <v>0</v>
      </c>
      <c r="AC208" s="81">
        <v>115</v>
      </c>
      <c r="AD208" s="82">
        <v>1.75</v>
      </c>
      <c r="AE208" s="83">
        <f t="shared" si="7"/>
        <v>37.551020408163268</v>
      </c>
      <c r="AF208" s="150">
        <v>44193</v>
      </c>
      <c r="AG208" s="58">
        <v>1</v>
      </c>
      <c r="AH208" s="58">
        <v>1</v>
      </c>
      <c r="AI208" s="58">
        <v>3</v>
      </c>
      <c r="AJ208" s="84">
        <v>1</v>
      </c>
      <c r="AK208" s="84">
        <v>1</v>
      </c>
      <c r="AL208" s="60">
        <v>44200</v>
      </c>
      <c r="AM208" s="58">
        <f t="shared" si="2"/>
        <v>7</v>
      </c>
      <c r="AN208" s="123">
        <v>1</v>
      </c>
      <c r="AO208" s="61"/>
      <c r="AP208" s="89"/>
      <c r="AQ208" s="76">
        <v>1</v>
      </c>
      <c r="AR208" s="64">
        <v>1</v>
      </c>
      <c r="AS208" s="63">
        <v>1</v>
      </c>
      <c r="AT208" s="63">
        <v>0</v>
      </c>
      <c r="AU208" s="63">
        <v>0</v>
      </c>
      <c r="AV208" s="63">
        <v>1</v>
      </c>
      <c r="AW208" s="63">
        <v>0</v>
      </c>
      <c r="AX208" s="64">
        <v>1</v>
      </c>
      <c r="AY208" s="152">
        <v>44193</v>
      </c>
      <c r="AZ208" s="129">
        <v>1.1200000000000001</v>
      </c>
      <c r="BA208" s="129">
        <v>239</v>
      </c>
      <c r="BB208" s="129"/>
      <c r="BC208" s="144"/>
      <c r="BD208" s="98">
        <v>14.2</v>
      </c>
      <c r="BE208" s="98">
        <v>7.52</v>
      </c>
      <c r="BF208" s="98">
        <v>66.3</v>
      </c>
      <c r="BG208" s="98">
        <v>24.7</v>
      </c>
      <c r="BH208" s="98">
        <v>192</v>
      </c>
      <c r="BI208" s="86"/>
      <c r="BJ208" s="90">
        <v>1</v>
      </c>
      <c r="BK208" s="90">
        <v>0</v>
      </c>
      <c r="BL208" s="90">
        <v>0</v>
      </c>
      <c r="BM208" s="90">
        <v>0</v>
      </c>
      <c r="BN208" s="91">
        <v>1</v>
      </c>
      <c r="BO208" s="90">
        <v>0</v>
      </c>
      <c r="BP208" s="92"/>
      <c r="BR208" s="331">
        <v>4.9433500000000006</v>
      </c>
      <c r="BS208" s="320">
        <v>5.165</v>
      </c>
      <c r="BT208" s="320">
        <v>0.22164999999999946</v>
      </c>
      <c r="BU208" s="320">
        <v>4.4838014706625966</v>
      </c>
      <c r="BV208" s="320">
        <v>40</v>
      </c>
      <c r="BW208" s="320">
        <v>73179</v>
      </c>
      <c r="BX208" s="320">
        <v>32043</v>
      </c>
      <c r="BY208" s="320">
        <v>1342.6016260162603</v>
      </c>
      <c r="BZ208" s="320">
        <v>1.399307639940891E-4</v>
      </c>
      <c r="CA208" s="320">
        <v>14.371833333333331</v>
      </c>
      <c r="CB208" s="320">
        <v>27.060000000000006</v>
      </c>
      <c r="CC208" s="320">
        <v>-12.688166666666667</v>
      </c>
      <c r="CD208" s="320">
        <v>164.76495918382849</v>
      </c>
      <c r="CE208" s="320">
        <v>310.90047890760889</v>
      </c>
      <c r="CF208" s="320">
        <v>-146.13551972378053</v>
      </c>
      <c r="CG208" s="320">
        <v>233.17281756508908</v>
      </c>
      <c r="CH208" s="320">
        <v>438.53609262680919</v>
      </c>
      <c r="CI208" s="320">
        <v>-205.36327506172009</v>
      </c>
      <c r="CJ208" s="320">
        <v>0.31893691059044427</v>
      </c>
      <c r="CK208" s="320">
        <v>11095.7</v>
      </c>
      <c r="CL208" s="320">
        <v>6.22</v>
      </c>
      <c r="CM208" s="320">
        <v>6.07</v>
      </c>
      <c r="CN208" s="320">
        <v>6.8</v>
      </c>
      <c r="CO208" s="316">
        <f t="shared" si="16"/>
        <v>6.3633333333333333</v>
      </c>
      <c r="CP208" s="333">
        <v>1.1180000000000001</v>
      </c>
      <c r="CQ208" s="320">
        <v>1.036</v>
      </c>
      <c r="CR208" s="320">
        <v>1.0049999999999999</v>
      </c>
      <c r="CS208" s="316">
        <f t="shared" si="17"/>
        <v>1.0529999999999999</v>
      </c>
      <c r="CT208" s="320">
        <v>1.4350000000000001</v>
      </c>
      <c r="CU208" s="320">
        <v>1.1919999999999999</v>
      </c>
      <c r="CV208" s="320">
        <v>1.169</v>
      </c>
      <c r="CW208" s="316">
        <f t="shared" si="18"/>
        <v>1.2653333333333332</v>
      </c>
      <c r="CX208" s="329">
        <v>1.3888888888888889E-3</v>
      </c>
      <c r="CY208" s="318">
        <v>4.8611111111111112E-3</v>
      </c>
      <c r="CZ208" s="318">
        <v>6.9444444444444441E-3</v>
      </c>
      <c r="DA208" s="319" t="s">
        <v>1563</v>
      </c>
      <c r="DB208" s="319" t="s">
        <v>1564</v>
      </c>
      <c r="DC208" s="319" t="s">
        <v>1565</v>
      </c>
      <c r="DD208" s="319" t="s">
        <v>1566</v>
      </c>
      <c r="DE208" s="319" t="s">
        <v>1567</v>
      </c>
      <c r="DF208" s="319" t="s">
        <v>1568</v>
      </c>
      <c r="DG208" s="310"/>
      <c r="DH208" s="320">
        <v>4.4838014706625966</v>
      </c>
      <c r="DI208" s="320">
        <v>1.0529999999999999</v>
      </c>
      <c r="DJ208" s="320">
        <v>1.2653333333333332</v>
      </c>
    </row>
    <row r="209" spans="1:114" ht="15.75" customHeight="1">
      <c r="A209" s="76">
        <v>209</v>
      </c>
      <c r="B209" s="168" t="s">
        <v>1569</v>
      </c>
      <c r="C209" s="46">
        <v>2762240</v>
      </c>
      <c r="D209" s="46">
        <v>1</v>
      </c>
      <c r="E209" s="149">
        <v>13377</v>
      </c>
      <c r="F209" s="44">
        <f t="shared" si="15"/>
        <v>84</v>
      </c>
      <c r="G209" s="78">
        <v>1</v>
      </c>
      <c r="H209" s="46">
        <v>37.799999999999997</v>
      </c>
      <c r="I209" s="79">
        <v>99</v>
      </c>
      <c r="J209" s="80">
        <v>0</v>
      </c>
      <c r="K209" s="98">
        <v>1</v>
      </c>
      <c r="L209" s="80">
        <v>0</v>
      </c>
      <c r="M209" s="80">
        <v>0</v>
      </c>
      <c r="N209" s="80">
        <v>0</v>
      </c>
      <c r="O209" s="80">
        <v>0</v>
      </c>
      <c r="P209" s="80">
        <v>0</v>
      </c>
      <c r="Q209" s="80">
        <v>0</v>
      </c>
      <c r="R209" s="80">
        <v>0</v>
      </c>
      <c r="S209" s="80">
        <v>0</v>
      </c>
      <c r="T209" s="80">
        <v>0</v>
      </c>
      <c r="U209" s="80">
        <v>0</v>
      </c>
      <c r="V209" s="80">
        <v>0</v>
      </c>
      <c r="W209" s="80">
        <v>0</v>
      </c>
      <c r="X209" s="80">
        <v>0</v>
      </c>
      <c r="Y209" s="80">
        <v>0</v>
      </c>
      <c r="Z209" s="98">
        <v>1</v>
      </c>
      <c r="AA209" s="80">
        <v>0</v>
      </c>
      <c r="AB209" s="80">
        <v>0</v>
      </c>
      <c r="AC209" s="81"/>
      <c r="AD209" s="82"/>
      <c r="AE209" s="83" t="e">
        <f t="shared" si="7"/>
        <v>#DIV/0!</v>
      </c>
      <c r="AF209" s="150">
        <v>44192</v>
      </c>
      <c r="AG209" s="58">
        <v>1</v>
      </c>
      <c r="AH209" s="58">
        <v>0</v>
      </c>
      <c r="AI209" s="58">
        <v>18</v>
      </c>
      <c r="AJ209" s="84">
        <v>0</v>
      </c>
      <c r="AK209" s="84">
        <v>1</v>
      </c>
      <c r="AL209" s="60">
        <v>44211</v>
      </c>
      <c r="AM209" s="58">
        <f t="shared" si="2"/>
        <v>19</v>
      </c>
      <c r="AN209" s="123">
        <v>1</v>
      </c>
      <c r="AO209" s="61"/>
      <c r="AP209" s="62"/>
      <c r="AQ209" s="63">
        <v>1</v>
      </c>
      <c r="AR209" s="64">
        <v>1</v>
      </c>
      <c r="AS209" s="63">
        <v>1</v>
      </c>
      <c r="AT209" s="63">
        <v>0</v>
      </c>
      <c r="AU209" s="63">
        <v>0</v>
      </c>
      <c r="AV209" s="63">
        <v>1</v>
      </c>
      <c r="AW209" s="63">
        <v>0</v>
      </c>
      <c r="AX209" s="64">
        <v>1</v>
      </c>
      <c r="AY209" s="152">
        <v>44192</v>
      </c>
      <c r="AZ209" s="133">
        <v>1.18</v>
      </c>
      <c r="BA209" s="133">
        <v>793</v>
      </c>
      <c r="BB209" s="133">
        <v>471.2</v>
      </c>
      <c r="BC209" s="139">
        <v>3.2000000000000001E-2</v>
      </c>
      <c r="BD209" s="135">
        <v>13.6</v>
      </c>
      <c r="BE209" s="135">
        <v>14.49</v>
      </c>
      <c r="BF209" s="135">
        <v>94.9</v>
      </c>
      <c r="BG209" s="135">
        <v>2.5</v>
      </c>
      <c r="BH209" s="135">
        <v>150</v>
      </c>
      <c r="BI209" s="86"/>
      <c r="BJ209" s="64">
        <v>0</v>
      </c>
      <c r="BK209" s="64">
        <v>0</v>
      </c>
      <c r="BL209" s="64">
        <v>0</v>
      </c>
      <c r="BM209" s="64">
        <v>0</v>
      </c>
      <c r="BN209" s="70">
        <v>0</v>
      </c>
      <c r="BO209" s="64">
        <v>0</v>
      </c>
      <c r="BP209" s="71"/>
      <c r="BR209" s="331">
        <v>5.3956101694915235</v>
      </c>
      <c r="BS209" s="320">
        <v>5.8079999999999998</v>
      </c>
      <c r="BT209" s="320">
        <v>0.41238983050847633</v>
      </c>
      <c r="BU209" s="320">
        <v>7.6430619995539724</v>
      </c>
      <c r="BV209" s="320">
        <v>47</v>
      </c>
      <c r="BW209" s="320">
        <v>12439</v>
      </c>
      <c r="BX209" s="320">
        <v>4513</v>
      </c>
      <c r="BY209" s="320">
        <v>249.40668824163964</v>
      </c>
      <c r="BZ209" s="320">
        <v>1.6935656989926816E-3</v>
      </c>
      <c r="CA209" s="320">
        <v>5.6081666666666665</v>
      </c>
      <c r="CB209" s="320">
        <v>7.7688333333333341</v>
      </c>
      <c r="CC209" s="320">
        <v>-2.1606666666666663</v>
      </c>
      <c r="CD209" s="320">
        <v>77.893095489940677</v>
      </c>
      <c r="CE209" s="320">
        <v>107.28660033096152</v>
      </c>
      <c r="CF209" s="320">
        <v>-29.393504841020849</v>
      </c>
      <c r="CG209" s="320">
        <v>84.188556752551662</v>
      </c>
      <c r="CH209" s="320">
        <v>115.97846890231837</v>
      </c>
      <c r="CI209" s="320">
        <v>-31.789912149766732</v>
      </c>
      <c r="CJ209" s="320">
        <v>0.21513338593431222</v>
      </c>
      <c r="CK209" s="320">
        <v>831</v>
      </c>
      <c r="CL209" s="320">
        <v>8.08</v>
      </c>
      <c r="CM209" s="320">
        <v>8.19</v>
      </c>
      <c r="CN209" s="320">
        <v>8.11</v>
      </c>
      <c r="CO209" s="316">
        <f t="shared" si="16"/>
        <v>8.1266666666666669</v>
      </c>
      <c r="CP209" s="333">
        <v>0.69399999999999995</v>
      </c>
      <c r="CQ209" s="320">
        <v>0.77800000000000002</v>
      </c>
      <c r="CR209" s="320">
        <v>0.878</v>
      </c>
      <c r="CS209" s="316">
        <f t="shared" si="17"/>
        <v>0.78333333333333333</v>
      </c>
      <c r="CT209" s="320">
        <v>0.77500000000000002</v>
      </c>
      <c r="CU209" s="320">
        <v>0.998</v>
      </c>
      <c r="CV209" s="320">
        <v>1.2070000000000001</v>
      </c>
      <c r="CW209" s="316">
        <f t="shared" si="18"/>
        <v>0.99333333333333351</v>
      </c>
      <c r="CX209" s="329">
        <v>1.3888888888888889E-3</v>
      </c>
      <c r="CY209" s="318">
        <v>4.1666666666666666E-3</v>
      </c>
      <c r="CZ209" s="318">
        <v>8.3333333333333332E-3</v>
      </c>
      <c r="DA209" s="319" t="s">
        <v>1570</v>
      </c>
      <c r="DB209" s="319" t="s">
        <v>1571</v>
      </c>
      <c r="DC209" s="319" t="s">
        <v>1572</v>
      </c>
      <c r="DD209" s="319" t="s">
        <v>1573</v>
      </c>
      <c r="DE209" s="319" t="s">
        <v>1574</v>
      </c>
      <c r="DF209" s="319" t="s">
        <v>1575</v>
      </c>
      <c r="DG209" s="310"/>
      <c r="DH209" s="320">
        <v>7.6430619995539724</v>
      </c>
      <c r="DI209" s="320">
        <v>0.78333333333333333</v>
      </c>
      <c r="DJ209" s="320">
        <v>0.99333333333333351</v>
      </c>
    </row>
    <row r="210" spans="1:114" ht="15.75" customHeight="1">
      <c r="A210" s="76">
        <v>210</v>
      </c>
      <c r="B210" s="168" t="s">
        <v>1576</v>
      </c>
      <c r="C210" s="46">
        <v>2763266</v>
      </c>
      <c r="D210" s="46">
        <v>2</v>
      </c>
      <c r="E210" s="149">
        <v>21527</v>
      </c>
      <c r="F210" s="44">
        <f t="shared" si="15"/>
        <v>62</v>
      </c>
      <c r="G210" s="78">
        <v>1</v>
      </c>
      <c r="H210" s="46">
        <v>37.200000000000003</v>
      </c>
      <c r="I210" s="79">
        <v>83</v>
      </c>
      <c r="J210" s="80">
        <v>0</v>
      </c>
      <c r="K210" s="80">
        <v>0</v>
      </c>
      <c r="L210" s="80">
        <v>0</v>
      </c>
      <c r="M210" s="80">
        <v>0</v>
      </c>
      <c r="N210" s="80">
        <v>0</v>
      </c>
      <c r="O210" s="80">
        <v>0</v>
      </c>
      <c r="P210" s="80">
        <v>0</v>
      </c>
      <c r="Q210" s="80">
        <v>0</v>
      </c>
      <c r="R210" s="80">
        <v>0</v>
      </c>
      <c r="S210" s="80">
        <v>0</v>
      </c>
      <c r="T210" s="80">
        <v>0</v>
      </c>
      <c r="U210" s="80">
        <v>0</v>
      </c>
      <c r="V210" s="80">
        <v>0</v>
      </c>
      <c r="W210" s="80">
        <v>0</v>
      </c>
      <c r="X210" s="80">
        <v>1</v>
      </c>
      <c r="Y210" s="80">
        <v>0</v>
      </c>
      <c r="Z210" s="80">
        <v>1</v>
      </c>
      <c r="AA210" s="80">
        <v>0</v>
      </c>
      <c r="AB210" s="80">
        <v>0</v>
      </c>
      <c r="AC210" s="81">
        <v>79</v>
      </c>
      <c r="AD210" s="82">
        <v>1.64</v>
      </c>
      <c r="AE210" s="83">
        <f t="shared" si="7"/>
        <v>29.372397382510414</v>
      </c>
      <c r="AF210" s="150">
        <v>44193</v>
      </c>
      <c r="AG210" s="58">
        <v>1</v>
      </c>
      <c r="AH210" s="58">
        <v>1</v>
      </c>
      <c r="AI210" s="58">
        <v>23</v>
      </c>
      <c r="AJ210" s="84">
        <v>0</v>
      </c>
      <c r="AK210" s="84">
        <v>1</v>
      </c>
      <c r="AL210" s="60">
        <v>44218</v>
      </c>
      <c r="AM210" s="58">
        <f t="shared" si="2"/>
        <v>25</v>
      </c>
      <c r="AN210" s="123">
        <v>1</v>
      </c>
      <c r="AO210" s="61"/>
      <c r="AP210" s="62"/>
      <c r="AQ210" s="63">
        <v>1</v>
      </c>
      <c r="AR210" s="64">
        <v>1</v>
      </c>
      <c r="AS210" s="63">
        <v>1</v>
      </c>
      <c r="AT210" s="63">
        <v>0</v>
      </c>
      <c r="AU210" s="63">
        <v>0</v>
      </c>
      <c r="AV210" s="63">
        <v>1</v>
      </c>
      <c r="AW210" s="63">
        <v>0</v>
      </c>
      <c r="AX210" s="64">
        <v>1</v>
      </c>
      <c r="AY210" s="152">
        <v>44193</v>
      </c>
      <c r="AZ210" s="133">
        <v>1.03</v>
      </c>
      <c r="BA210" s="133">
        <v>2559</v>
      </c>
      <c r="BB210" s="133">
        <v>92.1</v>
      </c>
      <c r="BC210" s="139">
        <v>0.01</v>
      </c>
      <c r="BD210" s="135">
        <v>11.9</v>
      </c>
      <c r="BE210" s="135">
        <v>11.42</v>
      </c>
      <c r="BF210" s="135">
        <v>90.8</v>
      </c>
      <c r="BG210" s="135">
        <v>4.4000000000000004</v>
      </c>
      <c r="BH210" s="135">
        <v>179</v>
      </c>
      <c r="BI210" s="86"/>
      <c r="BJ210" s="64">
        <v>0</v>
      </c>
      <c r="BK210" s="64">
        <v>0</v>
      </c>
      <c r="BL210" s="64">
        <v>0</v>
      </c>
      <c r="BM210" s="64">
        <v>0</v>
      </c>
      <c r="BN210" s="70">
        <v>0</v>
      </c>
      <c r="BO210" s="64">
        <v>0</v>
      </c>
      <c r="BP210" s="71"/>
      <c r="BR210" s="331">
        <v>4.5807543859649114</v>
      </c>
      <c r="BS210" s="320">
        <v>4.7910000000000004</v>
      </c>
      <c r="BT210" s="320">
        <v>0.21024561403508901</v>
      </c>
      <c r="BU210" s="320">
        <v>4.5897595967875038</v>
      </c>
      <c r="BV210" s="320">
        <v>54</v>
      </c>
      <c r="BW210" s="320">
        <v>44949</v>
      </c>
      <c r="BX210" s="320">
        <v>23631</v>
      </c>
      <c r="BY210" s="320">
        <v>952.26004158914293</v>
      </c>
      <c r="BZ210" s="320">
        <v>1.9422621119662747E-4</v>
      </c>
      <c r="CA210" s="320">
        <v>9.4649999999999999</v>
      </c>
      <c r="CB210" s="320">
        <v>15.132833333333332</v>
      </c>
      <c r="CC210" s="320">
        <v>-5.6678333333333324</v>
      </c>
      <c r="CD210" s="320">
        <v>94.929392983746709</v>
      </c>
      <c r="CE210" s="320">
        <v>151.37415855431081</v>
      </c>
      <c r="CF210" s="320">
        <v>-56.444765570564066</v>
      </c>
      <c r="CG210" s="320">
        <v>164.22143306976616</v>
      </c>
      <c r="CH210" s="320">
        <v>262.94201327720128</v>
      </c>
      <c r="CI210" s="320">
        <v>-98.72058020743512</v>
      </c>
      <c r="CJ210" s="320">
        <v>0.27296320378687106</v>
      </c>
      <c r="CK210" s="320">
        <v>8084.6</v>
      </c>
      <c r="CL210" s="320">
        <v>7.53</v>
      </c>
      <c r="CM210" s="320">
        <v>7.69</v>
      </c>
      <c r="CN210" s="320">
        <v>8.2799999999999994</v>
      </c>
      <c r="CO210" s="316">
        <f t="shared" si="16"/>
        <v>7.833333333333333</v>
      </c>
      <c r="CP210" s="333">
        <v>0.61199999999999999</v>
      </c>
      <c r="CQ210" s="320">
        <v>0.55200000000000005</v>
      </c>
      <c r="CR210" s="320">
        <v>0.87</v>
      </c>
      <c r="CS210" s="316">
        <f t="shared" si="17"/>
        <v>0.67800000000000005</v>
      </c>
      <c r="CT210" s="320">
        <v>0.78300000000000003</v>
      </c>
      <c r="CU210" s="320">
        <v>0.79200000000000004</v>
      </c>
      <c r="CV210" s="320">
        <v>1.008</v>
      </c>
      <c r="CW210" s="316">
        <f t="shared" si="18"/>
        <v>0.8610000000000001</v>
      </c>
      <c r="CX210" s="329">
        <v>2.7777777777777779E-3</v>
      </c>
      <c r="CY210" s="318">
        <v>5.5555555555555558E-3</v>
      </c>
      <c r="CZ210" s="318">
        <v>6.2499999999999995E-3</v>
      </c>
      <c r="DA210" s="319" t="s">
        <v>1577</v>
      </c>
      <c r="DB210" s="319" t="s">
        <v>1578</v>
      </c>
      <c r="DC210" s="319" t="s">
        <v>1579</v>
      </c>
      <c r="DD210" s="319" t="s">
        <v>1580</v>
      </c>
      <c r="DE210" s="319" t="s">
        <v>1581</v>
      </c>
      <c r="DF210" s="319" t="s">
        <v>1582</v>
      </c>
      <c r="DG210" s="310"/>
      <c r="DH210" s="320">
        <v>4.5897595967875038</v>
      </c>
      <c r="DI210" s="320">
        <v>0.67800000000000005</v>
      </c>
      <c r="DJ210" s="320">
        <v>0.8610000000000001</v>
      </c>
    </row>
    <row r="211" spans="1:114" ht="15.75" customHeight="1">
      <c r="A211" s="76">
        <v>211</v>
      </c>
      <c r="B211" s="168" t="s">
        <v>1583</v>
      </c>
      <c r="C211" s="46">
        <v>2764222</v>
      </c>
      <c r="D211" s="46">
        <v>1</v>
      </c>
      <c r="E211" s="149">
        <v>18222</v>
      </c>
      <c r="F211" s="44">
        <f t="shared" si="15"/>
        <v>71</v>
      </c>
      <c r="G211" s="78">
        <v>1</v>
      </c>
      <c r="H211" s="46">
        <v>36.5</v>
      </c>
      <c r="I211" s="79">
        <v>94</v>
      </c>
      <c r="J211" s="80">
        <v>0</v>
      </c>
      <c r="K211" s="80">
        <v>0</v>
      </c>
      <c r="L211" s="80">
        <v>0</v>
      </c>
      <c r="M211" s="80">
        <v>0</v>
      </c>
      <c r="N211" s="80">
        <v>0</v>
      </c>
      <c r="O211" s="80">
        <v>0</v>
      </c>
      <c r="P211" s="80">
        <v>0</v>
      </c>
      <c r="Q211" s="80">
        <v>0</v>
      </c>
      <c r="R211" s="80">
        <v>0</v>
      </c>
      <c r="S211" s="80">
        <v>0</v>
      </c>
      <c r="T211" s="80">
        <v>0</v>
      </c>
      <c r="U211" s="80">
        <v>0</v>
      </c>
      <c r="V211" s="80">
        <v>0</v>
      </c>
      <c r="W211" s="80">
        <v>0</v>
      </c>
      <c r="X211" s="80">
        <v>0</v>
      </c>
      <c r="Y211" s="80">
        <v>0</v>
      </c>
      <c r="Z211" s="80">
        <v>0</v>
      </c>
      <c r="AA211" s="80">
        <v>0</v>
      </c>
      <c r="AB211" s="80">
        <v>0</v>
      </c>
      <c r="AC211" s="81">
        <v>78</v>
      </c>
      <c r="AD211" s="82">
        <v>1.79</v>
      </c>
      <c r="AE211" s="83">
        <f t="shared" si="7"/>
        <v>24.343809494085704</v>
      </c>
      <c r="AF211" s="150">
        <v>44195</v>
      </c>
      <c r="AG211" s="58">
        <v>0</v>
      </c>
      <c r="AH211" s="58">
        <v>0</v>
      </c>
      <c r="AI211" s="58">
        <v>0</v>
      </c>
      <c r="AJ211" s="84">
        <v>0</v>
      </c>
      <c r="AK211" s="84">
        <v>0</v>
      </c>
      <c r="AL211" s="60">
        <v>44209</v>
      </c>
      <c r="AM211" s="58">
        <f t="shared" si="2"/>
        <v>14</v>
      </c>
      <c r="AN211" s="123">
        <v>1</v>
      </c>
      <c r="AO211" s="61"/>
      <c r="AP211" s="62"/>
      <c r="AQ211" s="63">
        <v>1</v>
      </c>
      <c r="AR211" s="64">
        <v>1</v>
      </c>
      <c r="AS211" s="63">
        <v>1</v>
      </c>
      <c r="AT211" s="63">
        <v>1</v>
      </c>
      <c r="AU211" s="63">
        <v>1</v>
      </c>
      <c r="AV211" s="63">
        <v>1</v>
      </c>
      <c r="AW211" s="63">
        <v>0</v>
      </c>
      <c r="AX211" s="64">
        <v>1</v>
      </c>
      <c r="AY211" s="152">
        <v>44195</v>
      </c>
      <c r="AZ211" s="133">
        <v>0.93</v>
      </c>
      <c r="BA211" s="133">
        <v>410</v>
      </c>
      <c r="BB211" s="133">
        <v>72.599999999999994</v>
      </c>
      <c r="BC211" s="144"/>
      <c r="BD211" s="135">
        <v>19.100000000000001</v>
      </c>
      <c r="BE211" s="135">
        <v>14.09</v>
      </c>
      <c r="BF211" s="135">
        <v>87</v>
      </c>
      <c r="BG211" s="135">
        <v>1</v>
      </c>
      <c r="BH211" s="135">
        <v>223</v>
      </c>
      <c r="BI211" s="86"/>
      <c r="BJ211" s="64">
        <v>0</v>
      </c>
      <c r="BK211" s="64">
        <v>0</v>
      </c>
      <c r="BL211" s="64">
        <v>0</v>
      </c>
      <c r="BM211" s="64">
        <v>0</v>
      </c>
      <c r="BN211" s="70">
        <v>0</v>
      </c>
      <c r="BO211" s="64">
        <v>0</v>
      </c>
      <c r="BP211" s="71"/>
      <c r="BR211" s="331">
        <v>5.1242666666666672</v>
      </c>
      <c r="BS211" s="320">
        <v>5.0380000000000003</v>
      </c>
      <c r="BT211" s="320">
        <v>-8.6266666666666936E-2</v>
      </c>
      <c r="BU211" s="320">
        <v>-1.6834929225645345</v>
      </c>
      <c r="BV211" s="320">
        <v>38</v>
      </c>
      <c r="BW211" s="320">
        <v>31217</v>
      </c>
      <c r="BX211" s="320">
        <v>6683</v>
      </c>
      <c r="BY211" s="320">
        <v>268.16608996539793</v>
      </c>
      <c r="BZ211" s="320">
        <v>-2.5190676680600545E-4</v>
      </c>
      <c r="CA211" s="320">
        <v>14.115500000000001</v>
      </c>
      <c r="CB211" s="320">
        <v>16.028666666666666</v>
      </c>
      <c r="CC211" s="320">
        <v>-1.9131666666666669</v>
      </c>
      <c r="CD211" s="320">
        <v>174.63516947296998</v>
      </c>
      <c r="CE211" s="320">
        <v>198.30219337795697</v>
      </c>
      <c r="CF211" s="320">
        <v>-23.667023904987005</v>
      </c>
      <c r="CG211" s="320">
        <v>220.4786565979289</v>
      </c>
      <c r="CH211" s="320">
        <v>250.36310700568148</v>
      </c>
      <c r="CI211" s="320">
        <v>-29.884450407752578</v>
      </c>
      <c r="CJ211" s="320">
        <v>0.10663589964377697</v>
      </c>
      <c r="CK211" s="320">
        <v>39.299999999999997</v>
      </c>
      <c r="CL211" s="320">
        <v>9.1199999999999992</v>
      </c>
      <c r="CM211" s="320">
        <v>8.93</v>
      </c>
      <c r="CN211" s="320">
        <v>9.2200000000000006</v>
      </c>
      <c r="CO211" s="316">
        <f t="shared" si="16"/>
        <v>9.0899999999999981</v>
      </c>
      <c r="CP211" s="333">
        <v>1.02</v>
      </c>
      <c r="CQ211" s="320">
        <v>1.048</v>
      </c>
      <c r="CR211" s="320">
        <v>1.014</v>
      </c>
      <c r="CS211" s="316">
        <f t="shared" si="17"/>
        <v>1.0273333333333332</v>
      </c>
      <c r="CT211" s="320">
        <v>1.278</v>
      </c>
      <c r="CU211" s="320">
        <v>1.2290000000000001</v>
      </c>
      <c r="CV211" s="320">
        <v>1.1919999999999999</v>
      </c>
      <c r="CW211" s="316">
        <f t="shared" si="18"/>
        <v>1.2329999999999999</v>
      </c>
      <c r="CX211" s="329">
        <v>6.9444444444444447E-4</v>
      </c>
      <c r="CY211" s="318">
        <v>5.5555555555555558E-3</v>
      </c>
      <c r="CZ211" s="318">
        <v>9.0277777777777787E-3</v>
      </c>
      <c r="DA211" s="319" t="s">
        <v>1584</v>
      </c>
      <c r="DB211" s="319" t="s">
        <v>1585</v>
      </c>
      <c r="DC211" s="319" t="s">
        <v>1586</v>
      </c>
      <c r="DD211" s="319" t="s">
        <v>1587</v>
      </c>
      <c r="DE211" s="319" t="s">
        <v>1588</v>
      </c>
      <c r="DF211" s="319" t="s">
        <v>1589</v>
      </c>
      <c r="DG211" s="310"/>
      <c r="DH211" s="320">
        <v>-1.6834929225645345</v>
      </c>
      <c r="DI211" s="320">
        <v>1.0273333333333332</v>
      </c>
      <c r="DJ211" s="320">
        <v>1.2329999999999999</v>
      </c>
    </row>
    <row r="212" spans="1:114" ht="15.75" customHeight="1">
      <c r="A212" s="76">
        <v>212</v>
      </c>
      <c r="B212" s="168" t="s">
        <v>1590</v>
      </c>
      <c r="C212" s="46">
        <v>2763374</v>
      </c>
      <c r="D212" s="46">
        <v>1</v>
      </c>
      <c r="E212" s="149">
        <v>33057</v>
      </c>
      <c r="F212" s="44">
        <f t="shared" si="15"/>
        <v>30</v>
      </c>
      <c r="G212" s="78">
        <v>1</v>
      </c>
      <c r="H212" s="46">
        <v>36.799999999999997</v>
      </c>
      <c r="I212" s="79">
        <v>94</v>
      </c>
      <c r="J212" s="80">
        <v>0</v>
      </c>
      <c r="K212" s="80">
        <v>0</v>
      </c>
      <c r="L212" s="80">
        <v>0</v>
      </c>
      <c r="M212" s="80">
        <v>1</v>
      </c>
      <c r="N212" s="80">
        <v>0</v>
      </c>
      <c r="O212" s="80">
        <v>0</v>
      </c>
      <c r="P212" s="80">
        <v>1</v>
      </c>
      <c r="Q212" s="80">
        <v>0</v>
      </c>
      <c r="R212" s="80">
        <v>0</v>
      </c>
      <c r="S212" s="80">
        <v>0</v>
      </c>
      <c r="T212" s="80">
        <v>0</v>
      </c>
      <c r="U212" s="80">
        <v>0</v>
      </c>
      <c r="V212" s="80">
        <v>0</v>
      </c>
      <c r="W212" s="80">
        <v>0</v>
      </c>
      <c r="X212" s="80">
        <v>1</v>
      </c>
      <c r="Y212" s="80">
        <v>0</v>
      </c>
      <c r="Z212" s="98">
        <v>1</v>
      </c>
      <c r="AA212" s="80">
        <v>0</v>
      </c>
      <c r="AB212" s="80">
        <v>0</v>
      </c>
      <c r="AC212" s="81">
        <v>82.9</v>
      </c>
      <c r="AD212" s="82">
        <v>1.8</v>
      </c>
      <c r="AE212" s="83">
        <f t="shared" si="7"/>
        <v>25.586419753086421</v>
      </c>
      <c r="AF212" s="150">
        <v>44194</v>
      </c>
      <c r="AG212" s="58">
        <v>0</v>
      </c>
      <c r="AH212" s="58">
        <v>0</v>
      </c>
      <c r="AI212" s="58">
        <v>0</v>
      </c>
      <c r="AJ212" s="84">
        <v>0</v>
      </c>
      <c r="AK212" s="84">
        <v>0</v>
      </c>
      <c r="AL212" s="60">
        <v>44202</v>
      </c>
      <c r="AM212" s="58">
        <f t="shared" si="2"/>
        <v>8</v>
      </c>
      <c r="AN212" s="123">
        <v>1</v>
      </c>
      <c r="AO212" s="61"/>
      <c r="AP212" s="62"/>
      <c r="AQ212" s="63">
        <v>1</v>
      </c>
      <c r="AR212" s="64">
        <v>1</v>
      </c>
      <c r="AS212" s="63">
        <v>1</v>
      </c>
      <c r="AT212" s="63">
        <v>0</v>
      </c>
      <c r="AU212" s="63">
        <v>1</v>
      </c>
      <c r="AV212" s="63">
        <v>1</v>
      </c>
      <c r="AW212" s="63">
        <v>0</v>
      </c>
      <c r="AX212" s="64">
        <v>1</v>
      </c>
      <c r="AY212" s="152">
        <v>44194</v>
      </c>
      <c r="AZ212" s="133">
        <v>3.57</v>
      </c>
      <c r="BA212" s="133">
        <v>1178</v>
      </c>
      <c r="BB212" s="133">
        <v>15.1</v>
      </c>
      <c r="BC212" s="139">
        <v>1.2999999999999999E-2</v>
      </c>
      <c r="BD212" s="135">
        <v>12.4</v>
      </c>
      <c r="BE212" s="135">
        <v>2.81</v>
      </c>
      <c r="BF212" s="135">
        <v>52.2</v>
      </c>
      <c r="BG212" s="135">
        <v>22.1</v>
      </c>
      <c r="BH212" s="135">
        <v>159</v>
      </c>
      <c r="BI212" s="86"/>
      <c r="BJ212" s="64">
        <v>0</v>
      </c>
      <c r="BK212" s="64">
        <v>0</v>
      </c>
      <c r="BL212" s="64">
        <v>0</v>
      </c>
      <c r="BM212" s="64">
        <v>0</v>
      </c>
      <c r="BN212" s="70">
        <v>0</v>
      </c>
      <c r="BO212" s="64">
        <v>0</v>
      </c>
      <c r="BP212" s="71"/>
      <c r="BR212" s="331">
        <v>4.0777407407407393</v>
      </c>
      <c r="BS212" s="320">
        <v>4.4569999999999999</v>
      </c>
      <c r="BT212" s="320">
        <v>0.37925925925926052</v>
      </c>
      <c r="BU212" s="320">
        <v>9.3007202608561723</v>
      </c>
      <c r="BV212" s="320">
        <v>84</v>
      </c>
      <c r="BW212" s="320">
        <v>23970</v>
      </c>
      <c r="BX212" s="320">
        <v>11752</v>
      </c>
      <c r="BY212" s="320">
        <v>463.07729121799468</v>
      </c>
      <c r="BZ212" s="320">
        <v>7.9141595140028696E-4</v>
      </c>
      <c r="CA212" s="320">
        <v>-4.9876666666666676</v>
      </c>
      <c r="CB212" s="320">
        <v>10.370999999999999</v>
      </c>
      <c r="CC212" s="320">
        <v>-15.358666666666689</v>
      </c>
      <c r="CD212" s="320">
        <v>-39.03441121577378</v>
      </c>
      <c r="CE212" s="320">
        <v>81.17821692080912</v>
      </c>
      <c r="CF212" s="320">
        <v>-120.21262813658291</v>
      </c>
      <c r="CG212" s="320">
        <v>-97.907030256957412</v>
      </c>
      <c r="CH212" s="320">
        <v>203.56457675411002</v>
      </c>
      <c r="CI212" s="320">
        <v>-301.47160701106753</v>
      </c>
      <c r="CJ212" s="320">
        <v>0.59693070853560914</v>
      </c>
      <c r="CK212" s="320">
        <v>8083.5</v>
      </c>
      <c r="CL212" s="320">
        <v>6.38</v>
      </c>
      <c r="CM212" s="320">
        <v>6.06</v>
      </c>
      <c r="CN212" s="320">
        <v>6.37</v>
      </c>
      <c r="CO212" s="316">
        <f t="shared" si="16"/>
        <v>6.27</v>
      </c>
      <c r="CP212" s="333">
        <v>0.52400000000000002</v>
      </c>
      <c r="CQ212" s="320">
        <v>0.51800000000000002</v>
      </c>
      <c r="CR212" s="320">
        <v>0.58399999999999996</v>
      </c>
      <c r="CS212" s="316">
        <f t="shared" si="17"/>
        <v>0.54199999999999993</v>
      </c>
      <c r="CT212" s="320">
        <v>0.63200000000000001</v>
      </c>
      <c r="CU212" s="320">
        <v>0.626</v>
      </c>
      <c r="CV212" s="320">
        <v>0.624</v>
      </c>
      <c r="CW212" s="316">
        <f t="shared" si="18"/>
        <v>0.62733333333333341</v>
      </c>
      <c r="CX212" s="329">
        <v>6.9444444444444447E-4</v>
      </c>
      <c r="CY212" s="318">
        <v>3.472222222222222E-3</v>
      </c>
      <c r="CZ212" s="318">
        <v>4.1666666666666666E-3</v>
      </c>
      <c r="DA212" s="319" t="s">
        <v>1591</v>
      </c>
      <c r="DB212" s="319" t="s">
        <v>1592</v>
      </c>
      <c r="DC212" s="319" t="s">
        <v>1593</v>
      </c>
      <c r="DD212" s="319" t="s">
        <v>1594</v>
      </c>
      <c r="DE212" s="319" t="s">
        <v>1595</v>
      </c>
      <c r="DF212" s="319" t="s">
        <v>1596</v>
      </c>
      <c r="DG212" s="310"/>
      <c r="DH212" s="320">
        <v>9.3007202608561723</v>
      </c>
      <c r="DI212" s="320">
        <v>0.54199999999999993</v>
      </c>
      <c r="DJ212" s="320">
        <v>0.62733333333333341</v>
      </c>
    </row>
    <row r="213" spans="1:114" ht="15.75" customHeight="1">
      <c r="A213" s="76">
        <v>213</v>
      </c>
      <c r="B213" s="168" t="s">
        <v>1597</v>
      </c>
      <c r="C213" s="46">
        <v>2763002</v>
      </c>
      <c r="D213" s="46">
        <v>2</v>
      </c>
      <c r="E213" s="149">
        <v>22495</v>
      </c>
      <c r="F213" s="44">
        <f t="shared" si="15"/>
        <v>59</v>
      </c>
      <c r="G213" s="78">
        <v>1</v>
      </c>
      <c r="H213" s="46">
        <v>36.200000000000003</v>
      </c>
      <c r="I213" s="79">
        <v>90</v>
      </c>
      <c r="J213" s="80">
        <v>0</v>
      </c>
      <c r="K213" s="80">
        <v>0</v>
      </c>
      <c r="L213" s="80">
        <v>0</v>
      </c>
      <c r="M213" s="80">
        <v>1</v>
      </c>
      <c r="N213" s="80">
        <v>0</v>
      </c>
      <c r="O213" s="80">
        <v>0</v>
      </c>
      <c r="P213" s="80">
        <v>0</v>
      </c>
      <c r="Q213" s="80">
        <v>0</v>
      </c>
      <c r="R213" s="80">
        <v>0</v>
      </c>
      <c r="S213" s="80">
        <v>1</v>
      </c>
      <c r="T213" s="80">
        <v>0</v>
      </c>
      <c r="U213" s="80">
        <v>0</v>
      </c>
      <c r="V213" s="80">
        <v>0</v>
      </c>
      <c r="W213" s="80">
        <v>0</v>
      </c>
      <c r="X213" s="80">
        <v>1</v>
      </c>
      <c r="Y213" s="80">
        <v>0</v>
      </c>
      <c r="Z213" s="80">
        <v>0</v>
      </c>
      <c r="AA213" s="80">
        <v>0</v>
      </c>
      <c r="AB213" s="80">
        <v>1</v>
      </c>
      <c r="AC213" s="81">
        <v>70</v>
      </c>
      <c r="AD213" s="82">
        <v>1.72</v>
      </c>
      <c r="AE213" s="83">
        <f t="shared" si="7"/>
        <v>23.661438615467823</v>
      </c>
      <c r="AF213" s="150">
        <v>44193</v>
      </c>
      <c r="AG213" s="58">
        <v>0</v>
      </c>
      <c r="AH213" s="58">
        <v>0</v>
      </c>
      <c r="AI213" s="58">
        <v>0</v>
      </c>
      <c r="AJ213" s="84">
        <v>0</v>
      </c>
      <c r="AK213" s="84">
        <v>0</v>
      </c>
      <c r="AL213" s="60">
        <v>44195</v>
      </c>
      <c r="AM213" s="58">
        <f t="shared" si="2"/>
        <v>2</v>
      </c>
      <c r="AN213" s="123">
        <v>1</v>
      </c>
      <c r="AO213" s="61"/>
      <c r="AP213" s="62"/>
      <c r="AQ213" s="63">
        <v>1</v>
      </c>
      <c r="AR213" s="64">
        <v>1</v>
      </c>
      <c r="AS213" s="63">
        <v>1</v>
      </c>
      <c r="AT213" s="63">
        <v>0</v>
      </c>
      <c r="AU213" s="63">
        <v>0</v>
      </c>
      <c r="AV213" s="63">
        <v>1</v>
      </c>
      <c r="AW213" s="63">
        <v>0</v>
      </c>
      <c r="AX213" s="64">
        <v>1</v>
      </c>
      <c r="AY213" s="152">
        <v>44193</v>
      </c>
      <c r="AZ213" s="133">
        <v>7.9</v>
      </c>
      <c r="BA213" s="133">
        <v>1072</v>
      </c>
      <c r="BB213" s="133">
        <v>4.3</v>
      </c>
      <c r="BC213" s="139">
        <v>0.216</v>
      </c>
      <c r="BD213" s="135">
        <v>10.3</v>
      </c>
      <c r="BE213" s="135">
        <v>4.8499999999999996</v>
      </c>
      <c r="BF213" s="135">
        <v>86</v>
      </c>
      <c r="BG213" s="135">
        <v>9.1</v>
      </c>
      <c r="BH213" s="135">
        <v>162</v>
      </c>
      <c r="BI213" s="86"/>
      <c r="BJ213" s="64">
        <v>0</v>
      </c>
      <c r="BK213" s="64">
        <v>0</v>
      </c>
      <c r="BL213" s="64">
        <v>0</v>
      </c>
      <c r="BM213" s="64">
        <v>0</v>
      </c>
      <c r="BN213" s="70">
        <v>0</v>
      </c>
      <c r="BO213" s="64">
        <v>0</v>
      </c>
      <c r="BP213" s="71"/>
      <c r="BR213" s="331"/>
      <c r="BS213" s="320"/>
      <c r="BT213" s="320"/>
      <c r="BU213" s="320"/>
      <c r="BV213" s="320"/>
      <c r="BW213" s="320"/>
      <c r="BX213" s="320"/>
      <c r="BY213" s="320"/>
      <c r="BZ213" s="320"/>
      <c r="CA213" s="320"/>
      <c r="CB213" s="320"/>
      <c r="CC213" s="320"/>
      <c r="CD213" s="320"/>
      <c r="CE213" s="320"/>
      <c r="CF213" s="320"/>
      <c r="CG213" s="320"/>
      <c r="CH213" s="320"/>
      <c r="CI213" s="320"/>
      <c r="CJ213" s="320"/>
      <c r="CK213" s="320"/>
      <c r="CL213" s="320">
        <v>8.19</v>
      </c>
      <c r="CM213" s="320">
        <v>8.01</v>
      </c>
      <c r="CN213" s="320">
        <v>7.89</v>
      </c>
      <c r="CO213" s="316">
        <f t="shared" si="16"/>
        <v>8.0299999999999994</v>
      </c>
      <c r="CP213" s="333">
        <v>0.89500000000000002</v>
      </c>
      <c r="CQ213" s="320">
        <v>0.83799999999999997</v>
      </c>
      <c r="CR213" s="320">
        <v>0.83599999999999997</v>
      </c>
      <c r="CS213" s="316">
        <f t="shared" si="17"/>
        <v>0.85633333333333328</v>
      </c>
      <c r="CT213" s="320">
        <v>1.0029999999999999</v>
      </c>
      <c r="CU213" s="320">
        <v>1.0589999999999999</v>
      </c>
      <c r="CV213" s="320">
        <v>1.0109999999999999</v>
      </c>
      <c r="CW213" s="316">
        <f t="shared" si="18"/>
        <v>1.0243333333333331</v>
      </c>
      <c r="CX213" s="329">
        <v>2.0833333333333333E-3</v>
      </c>
      <c r="CY213" s="318">
        <v>5.5555555555555558E-3</v>
      </c>
      <c r="CZ213" s="318">
        <v>1.2499999999999999E-2</v>
      </c>
      <c r="DA213" s="319" t="s">
        <v>1598</v>
      </c>
      <c r="DB213" s="319" t="s">
        <v>1599</v>
      </c>
      <c r="DC213" s="319" t="s">
        <v>1600</v>
      </c>
      <c r="DD213" s="319" t="s">
        <v>1601</v>
      </c>
      <c r="DE213" s="319" t="s">
        <v>1602</v>
      </c>
      <c r="DF213" s="319" t="s">
        <v>1603</v>
      </c>
      <c r="DG213" s="310"/>
      <c r="DH213" s="320"/>
      <c r="DI213" s="320">
        <v>0.85633333333333328</v>
      </c>
      <c r="DJ213" s="320">
        <v>1.0243333333333331</v>
      </c>
    </row>
    <row r="214" spans="1:114" ht="15.75" customHeight="1">
      <c r="A214" s="103">
        <v>214</v>
      </c>
      <c r="B214" s="165" t="s">
        <v>1604</v>
      </c>
      <c r="C214" s="104">
        <v>2765044</v>
      </c>
      <c r="D214" s="104">
        <v>1</v>
      </c>
      <c r="E214" s="146">
        <v>33950</v>
      </c>
      <c r="F214" s="44">
        <f t="shared" si="15"/>
        <v>28</v>
      </c>
      <c r="G214" s="103">
        <v>1</v>
      </c>
      <c r="H214" s="104">
        <v>36.9</v>
      </c>
      <c r="I214" s="107">
        <v>92</v>
      </c>
      <c r="J214" s="108">
        <v>0</v>
      </c>
      <c r="K214" s="108">
        <v>0</v>
      </c>
      <c r="L214" s="108">
        <v>0</v>
      </c>
      <c r="M214" s="108">
        <v>0</v>
      </c>
      <c r="N214" s="108">
        <v>1</v>
      </c>
      <c r="O214" s="108">
        <v>0</v>
      </c>
      <c r="P214" s="108">
        <v>0</v>
      </c>
      <c r="Q214" s="108">
        <v>0</v>
      </c>
      <c r="R214" s="108">
        <v>0</v>
      </c>
      <c r="S214" s="108">
        <v>0</v>
      </c>
      <c r="T214" s="108">
        <v>0</v>
      </c>
      <c r="U214" s="108">
        <v>0</v>
      </c>
      <c r="V214" s="108">
        <v>0</v>
      </c>
      <c r="W214" s="108">
        <v>0</v>
      </c>
      <c r="X214" s="108">
        <v>0</v>
      </c>
      <c r="Y214" s="108">
        <v>0</v>
      </c>
      <c r="Z214" s="108">
        <v>0</v>
      </c>
      <c r="AA214" s="108">
        <v>0</v>
      </c>
      <c r="AB214" s="108">
        <v>0</v>
      </c>
      <c r="AC214" s="81">
        <v>81</v>
      </c>
      <c r="AD214" s="82">
        <v>1.8</v>
      </c>
      <c r="AE214" s="83">
        <f t="shared" si="7"/>
        <v>25</v>
      </c>
      <c r="AF214" s="147">
        <v>44197</v>
      </c>
      <c r="AG214" s="104">
        <v>1</v>
      </c>
      <c r="AH214" s="104">
        <v>1</v>
      </c>
      <c r="AI214" s="104">
        <v>1</v>
      </c>
      <c r="AJ214" s="108">
        <v>0</v>
      </c>
      <c r="AK214" s="108">
        <v>1</v>
      </c>
      <c r="AL214" s="110">
        <v>44203</v>
      </c>
      <c r="AM214" s="104">
        <f t="shared" si="2"/>
        <v>6</v>
      </c>
      <c r="AN214" s="126">
        <v>0</v>
      </c>
      <c r="AO214" s="108" t="s">
        <v>313</v>
      </c>
      <c r="AP214" s="116" t="s">
        <v>1605</v>
      </c>
      <c r="AQ214" s="94">
        <v>0</v>
      </c>
      <c r="AR214" s="104">
        <v>1</v>
      </c>
      <c r="AS214" s="103">
        <v>1</v>
      </c>
      <c r="AT214" s="103">
        <v>0</v>
      </c>
      <c r="AU214" s="103">
        <v>0</v>
      </c>
      <c r="AV214" s="103">
        <v>1</v>
      </c>
      <c r="AW214" s="103">
        <v>0</v>
      </c>
      <c r="AX214" s="104">
        <v>1</v>
      </c>
      <c r="AY214" s="147">
        <v>44197</v>
      </c>
      <c r="AZ214" s="113">
        <v>1.06</v>
      </c>
      <c r="BA214" s="113">
        <v>33055</v>
      </c>
      <c r="BB214" s="113">
        <v>203.8</v>
      </c>
      <c r="BC214" s="148"/>
      <c r="BD214" s="108">
        <v>10.7</v>
      </c>
      <c r="BE214" s="108">
        <v>8.4499999999999993</v>
      </c>
      <c r="BF214" s="108">
        <v>75.8</v>
      </c>
      <c r="BG214" s="108">
        <v>12.3</v>
      </c>
      <c r="BH214" s="108">
        <v>180</v>
      </c>
      <c r="BI214" s="107"/>
      <c r="BJ214" s="104">
        <v>0</v>
      </c>
      <c r="BK214" s="104">
        <v>0</v>
      </c>
      <c r="BL214" s="104">
        <v>0</v>
      </c>
      <c r="BM214" s="104">
        <v>0</v>
      </c>
      <c r="BN214" s="107">
        <v>0</v>
      </c>
      <c r="BO214" s="104">
        <v>0</v>
      </c>
      <c r="BP214" s="112"/>
      <c r="BR214" s="330">
        <v>3.9732000000000003</v>
      </c>
      <c r="BS214" s="327">
        <v>4.1950000000000003</v>
      </c>
      <c r="BT214" s="327">
        <v>0.2218</v>
      </c>
      <c r="BU214" s="327">
        <v>5.5824020940300008</v>
      </c>
      <c r="BV214" s="327">
        <v>37</v>
      </c>
      <c r="BW214" s="327">
        <v>79096</v>
      </c>
      <c r="BX214" s="327">
        <v>50702</v>
      </c>
      <c r="BY214" s="327">
        <v>2001.6112789526687</v>
      </c>
      <c r="BZ214" s="327">
        <v>1.1010220689578322E-4</v>
      </c>
      <c r="CA214" s="327">
        <v>-7.7218333333333318</v>
      </c>
      <c r="CB214" s="327">
        <v>21.179499999999997</v>
      </c>
      <c r="CC214" s="327">
        <v>-28.901333333333344</v>
      </c>
      <c r="CD214" s="327">
        <v>-57.406713419632005</v>
      </c>
      <c r="CE214" s="327">
        <v>157.65273056887901</v>
      </c>
      <c r="CF214" s="327">
        <v>-215.05944398851099</v>
      </c>
      <c r="CG214" s="327">
        <v>-155.5316210869486</v>
      </c>
      <c r="CH214" s="327">
        <v>426.318645944313</v>
      </c>
      <c r="CI214" s="327">
        <v>-581.85026703126152</v>
      </c>
      <c r="CJ214" s="327">
        <v>0.57713569575752066</v>
      </c>
      <c r="CK214" s="320">
        <v>30270.5</v>
      </c>
      <c r="CL214" s="327">
        <v>6.45</v>
      </c>
      <c r="CM214" s="327">
        <v>6.66</v>
      </c>
      <c r="CN214" s="327">
        <v>6.46</v>
      </c>
      <c r="CO214" s="316">
        <f t="shared" si="16"/>
        <v>6.5233333333333334</v>
      </c>
      <c r="CP214" s="335">
        <v>0.58799999999999997</v>
      </c>
      <c r="CQ214" s="327">
        <v>0.54900000000000004</v>
      </c>
      <c r="CR214" s="327">
        <v>0.67600000000000005</v>
      </c>
      <c r="CS214" s="316">
        <f t="shared" si="17"/>
        <v>0.60433333333333339</v>
      </c>
      <c r="CT214" s="327">
        <v>0.72499999999999998</v>
      </c>
      <c r="CU214" s="327">
        <v>0.77500000000000002</v>
      </c>
      <c r="CV214" s="327">
        <v>0.78600000000000003</v>
      </c>
      <c r="CW214" s="316">
        <f t="shared" si="18"/>
        <v>0.76200000000000001</v>
      </c>
      <c r="CX214" s="328">
        <v>1.3888888888888889E-3</v>
      </c>
      <c r="CY214" s="318">
        <v>3.472222222222222E-3</v>
      </c>
      <c r="CZ214" s="318">
        <v>5.5555555555555558E-3</v>
      </c>
      <c r="DA214" s="319" t="s">
        <v>1606</v>
      </c>
      <c r="DB214" s="319" t="s">
        <v>1607</v>
      </c>
      <c r="DC214" s="319" t="s">
        <v>1608</v>
      </c>
      <c r="DD214" s="319" t="s">
        <v>1609</v>
      </c>
      <c r="DE214" s="319" t="s">
        <v>1610</v>
      </c>
      <c r="DF214" s="319" t="s">
        <v>1611</v>
      </c>
      <c r="DG214" s="326"/>
      <c r="DH214" s="327">
        <v>5.5824020940300008</v>
      </c>
      <c r="DI214" s="320">
        <v>0.60433333333333339</v>
      </c>
      <c r="DJ214" s="320">
        <v>0.76200000000000001</v>
      </c>
    </row>
    <row r="215" spans="1:114" ht="15.75" customHeight="1">
      <c r="A215" s="76">
        <v>215</v>
      </c>
      <c r="B215" s="168" t="s">
        <v>1612</v>
      </c>
      <c r="C215" s="46">
        <v>2765327</v>
      </c>
      <c r="D215" s="46">
        <v>1</v>
      </c>
      <c r="E215" s="149">
        <v>25419</v>
      </c>
      <c r="F215" s="44">
        <f t="shared" si="15"/>
        <v>51</v>
      </c>
      <c r="G215" s="78">
        <v>1</v>
      </c>
      <c r="H215" s="51">
        <v>36.4</v>
      </c>
      <c r="I215" s="79">
        <v>96</v>
      </c>
      <c r="J215" s="80">
        <v>0</v>
      </c>
      <c r="K215" s="80">
        <v>0</v>
      </c>
      <c r="L215" s="80">
        <v>0</v>
      </c>
      <c r="M215" s="80">
        <v>0</v>
      </c>
      <c r="N215" s="80">
        <v>0</v>
      </c>
      <c r="O215" s="80">
        <v>0</v>
      </c>
      <c r="P215" s="80">
        <v>0</v>
      </c>
      <c r="Q215" s="80">
        <v>0</v>
      </c>
      <c r="R215" s="80">
        <v>0</v>
      </c>
      <c r="S215" s="80">
        <v>0</v>
      </c>
      <c r="T215" s="80">
        <v>0</v>
      </c>
      <c r="U215" s="80">
        <v>0</v>
      </c>
      <c r="V215" s="80">
        <v>0</v>
      </c>
      <c r="W215" s="80">
        <v>0</v>
      </c>
      <c r="X215" s="80">
        <v>0</v>
      </c>
      <c r="Y215" s="80">
        <v>0</v>
      </c>
      <c r="Z215" s="80">
        <v>0</v>
      </c>
      <c r="AA215" s="80">
        <v>0</v>
      </c>
      <c r="AB215" s="80">
        <v>0</v>
      </c>
      <c r="AC215" s="81"/>
      <c r="AD215" s="82"/>
      <c r="AE215" s="83" t="e">
        <f t="shared" si="7"/>
        <v>#DIV/0!</v>
      </c>
      <c r="AF215" s="150">
        <v>44198</v>
      </c>
      <c r="AG215" s="58">
        <v>0</v>
      </c>
      <c r="AH215" s="58">
        <v>0</v>
      </c>
      <c r="AI215" s="58">
        <v>0</v>
      </c>
      <c r="AJ215" s="84">
        <v>0</v>
      </c>
      <c r="AK215" s="84">
        <v>0</v>
      </c>
      <c r="AL215" s="60">
        <v>44204</v>
      </c>
      <c r="AM215" s="58">
        <f t="shared" si="2"/>
        <v>6</v>
      </c>
      <c r="AN215" s="123">
        <v>1</v>
      </c>
      <c r="AO215" s="61"/>
      <c r="AP215" s="89"/>
      <c r="AQ215" s="76">
        <v>1</v>
      </c>
      <c r="AR215" s="64">
        <v>1</v>
      </c>
      <c r="AS215" s="63">
        <v>1</v>
      </c>
      <c r="AT215" s="63">
        <v>0</v>
      </c>
      <c r="AU215" s="63">
        <v>0</v>
      </c>
      <c r="AV215" s="63">
        <v>1</v>
      </c>
      <c r="AW215" s="63">
        <v>0</v>
      </c>
      <c r="AX215" s="64">
        <v>0</v>
      </c>
      <c r="AY215" s="152">
        <v>44198</v>
      </c>
      <c r="AZ215" s="133">
        <v>1.04</v>
      </c>
      <c r="BA215" s="133">
        <v>1828</v>
      </c>
      <c r="BB215" s="133">
        <v>7.2</v>
      </c>
      <c r="BC215" s="139">
        <v>7.0000000000000001E-3</v>
      </c>
      <c r="BD215" s="135">
        <v>13.7</v>
      </c>
      <c r="BE215" s="135">
        <v>14.07</v>
      </c>
      <c r="BF215" s="135">
        <v>67.3</v>
      </c>
      <c r="BG215" s="135">
        <v>22.2</v>
      </c>
      <c r="BH215" s="135">
        <v>307</v>
      </c>
      <c r="BI215" s="86"/>
      <c r="BJ215" s="90">
        <v>1</v>
      </c>
      <c r="BK215" s="90">
        <v>0</v>
      </c>
      <c r="BL215" s="90">
        <v>0</v>
      </c>
      <c r="BM215" s="90">
        <v>0</v>
      </c>
      <c r="BN215" s="91">
        <v>1</v>
      </c>
      <c r="BO215" s="90">
        <v>0</v>
      </c>
      <c r="BP215" s="92"/>
      <c r="BR215" s="331">
        <v>5.20695</v>
      </c>
      <c r="BS215" s="320">
        <v>5.3630000000000004</v>
      </c>
      <c r="BT215" s="320">
        <v>0.15605000000000047</v>
      </c>
      <c r="BU215" s="320">
        <v>2.9969559915113542</v>
      </c>
      <c r="BV215" s="320">
        <v>62</v>
      </c>
      <c r="BW215" s="320">
        <v>51786</v>
      </c>
      <c r="BX215" s="320">
        <v>32639</v>
      </c>
      <c r="BY215" s="320">
        <v>980.17458777885531</v>
      </c>
      <c r="BZ215" s="320">
        <v>9.1821317795010699E-5</v>
      </c>
      <c r="CA215" s="320">
        <v>10.054</v>
      </c>
      <c r="CB215" s="320">
        <v>11.725833333333338</v>
      </c>
      <c r="CC215" s="320">
        <v>-1.6718333333333346</v>
      </c>
      <c r="CD215" s="320">
        <v>132.46335139006447</v>
      </c>
      <c r="CE215" s="320">
        <v>154.00063865157546</v>
      </c>
      <c r="CF215" s="320">
        <v>-21.537287261510983</v>
      </c>
      <c r="CG215" s="320">
        <v>159.78100215496443</v>
      </c>
      <c r="CH215" s="320">
        <v>185.9600191808174</v>
      </c>
      <c r="CI215" s="320">
        <v>-26.179017025852989</v>
      </c>
      <c r="CJ215" s="320">
        <v>0.12340499652477363</v>
      </c>
      <c r="CK215" s="320">
        <v>11133.9</v>
      </c>
      <c r="CL215" s="320">
        <v>6.8</v>
      </c>
      <c r="CM215" s="320">
        <v>6.34</v>
      </c>
      <c r="CN215" s="320">
        <v>6.57</v>
      </c>
      <c r="CO215" s="316">
        <f t="shared" si="16"/>
        <v>6.57</v>
      </c>
      <c r="CP215" s="333">
        <v>0.66300000000000003</v>
      </c>
      <c r="CQ215" s="320">
        <v>0.61499999999999999</v>
      </c>
      <c r="CR215" s="320">
        <v>0.57999999999999996</v>
      </c>
      <c r="CS215" s="316">
        <f t="shared" si="17"/>
        <v>0.6193333333333334</v>
      </c>
      <c r="CT215" s="320">
        <v>0.73899999999999999</v>
      </c>
      <c r="CU215" s="320">
        <v>0.73899999999999999</v>
      </c>
      <c r="CV215" s="320">
        <v>0.74</v>
      </c>
      <c r="CW215" s="316">
        <f t="shared" si="18"/>
        <v>0.73933333333333329</v>
      </c>
      <c r="CX215" s="329">
        <v>2.7777777777777779E-3</v>
      </c>
      <c r="CY215" s="318">
        <v>6.2499999999999995E-3</v>
      </c>
      <c r="CZ215" s="318">
        <v>9.7222222222222224E-3</v>
      </c>
      <c r="DA215" s="319" t="s">
        <v>1613</v>
      </c>
      <c r="DB215" s="319" t="s">
        <v>1614</v>
      </c>
      <c r="DC215" s="319" t="s">
        <v>1615</v>
      </c>
      <c r="DD215" s="319" t="s">
        <v>1616</v>
      </c>
      <c r="DE215" s="319" t="s">
        <v>1617</v>
      </c>
      <c r="DF215" s="319" t="s">
        <v>1618</v>
      </c>
      <c r="DG215" s="310"/>
      <c r="DH215" s="320">
        <v>2.9969559915113542</v>
      </c>
      <c r="DI215" s="320">
        <v>0.6193333333333334</v>
      </c>
      <c r="DJ215" s="320">
        <v>0.73933333333333329</v>
      </c>
    </row>
    <row r="216" spans="1:114" ht="15.75" customHeight="1">
      <c r="A216" s="76">
        <v>216</v>
      </c>
      <c r="B216" s="168" t="s">
        <v>1619</v>
      </c>
      <c r="C216" s="46">
        <v>2764928</v>
      </c>
      <c r="D216" s="46">
        <v>1</v>
      </c>
      <c r="E216" s="149">
        <v>21723</v>
      </c>
      <c r="F216" s="44">
        <f t="shared" si="15"/>
        <v>61</v>
      </c>
      <c r="G216" s="78">
        <v>1</v>
      </c>
      <c r="H216" s="46">
        <v>36</v>
      </c>
      <c r="I216" s="79">
        <v>80</v>
      </c>
      <c r="J216" s="80">
        <v>0</v>
      </c>
      <c r="K216" s="80">
        <v>1</v>
      </c>
      <c r="L216" s="80">
        <v>0</v>
      </c>
      <c r="M216" s="80">
        <v>0</v>
      </c>
      <c r="N216" s="80">
        <v>0</v>
      </c>
      <c r="O216" s="80">
        <v>0</v>
      </c>
      <c r="P216" s="80">
        <v>0</v>
      </c>
      <c r="Q216" s="80">
        <v>0</v>
      </c>
      <c r="R216" s="80">
        <v>0</v>
      </c>
      <c r="S216" s="80">
        <v>0</v>
      </c>
      <c r="T216" s="80">
        <v>0</v>
      </c>
      <c r="U216" s="80">
        <v>0</v>
      </c>
      <c r="V216" s="80">
        <v>0</v>
      </c>
      <c r="W216" s="80">
        <v>0</v>
      </c>
      <c r="X216" s="80">
        <v>1</v>
      </c>
      <c r="Y216" s="80">
        <v>0</v>
      </c>
      <c r="Z216" s="80">
        <v>0</v>
      </c>
      <c r="AA216" s="80">
        <v>1</v>
      </c>
      <c r="AB216" s="80">
        <v>0</v>
      </c>
      <c r="AC216" s="81">
        <v>82</v>
      </c>
      <c r="AD216" s="82">
        <v>1.64</v>
      </c>
      <c r="AE216" s="83">
        <f t="shared" si="7"/>
        <v>30.487804878048784</v>
      </c>
      <c r="AF216" s="150">
        <v>44196</v>
      </c>
      <c r="AG216" s="58">
        <v>0</v>
      </c>
      <c r="AH216" s="58">
        <v>1</v>
      </c>
      <c r="AI216" s="58">
        <v>7</v>
      </c>
      <c r="AJ216" s="84">
        <v>0</v>
      </c>
      <c r="AK216" s="84">
        <v>1</v>
      </c>
      <c r="AL216" s="60">
        <v>44210</v>
      </c>
      <c r="AM216" s="58">
        <f t="shared" si="2"/>
        <v>14</v>
      </c>
      <c r="AN216" s="123">
        <v>1</v>
      </c>
      <c r="AO216" s="61"/>
      <c r="AP216" s="62"/>
      <c r="AQ216" s="63">
        <v>1</v>
      </c>
      <c r="AR216" s="64">
        <v>1</v>
      </c>
      <c r="AS216" s="63">
        <v>1</v>
      </c>
      <c r="AT216" s="63">
        <v>0</v>
      </c>
      <c r="AU216" s="63">
        <v>0</v>
      </c>
      <c r="AV216" s="63">
        <v>1</v>
      </c>
      <c r="AW216" s="63">
        <v>0</v>
      </c>
      <c r="AX216" s="64">
        <v>1</v>
      </c>
      <c r="AY216" s="152">
        <v>44196</v>
      </c>
      <c r="AZ216" s="133">
        <v>0.97</v>
      </c>
      <c r="BA216" s="133">
        <v>847</v>
      </c>
      <c r="BB216" s="133">
        <v>31.9</v>
      </c>
      <c r="BC216" s="139">
        <v>6.0000000000000001E-3</v>
      </c>
      <c r="BD216" s="135">
        <v>13.5</v>
      </c>
      <c r="BE216" s="135">
        <v>11.62</v>
      </c>
      <c r="BF216" s="135">
        <v>91.5</v>
      </c>
      <c r="BG216" s="135">
        <v>5.7</v>
      </c>
      <c r="BH216" s="135">
        <v>172</v>
      </c>
      <c r="BI216" s="86"/>
      <c r="BJ216" s="64">
        <v>0</v>
      </c>
      <c r="BK216" s="64">
        <v>0</v>
      </c>
      <c r="BL216" s="64">
        <v>0</v>
      </c>
      <c r="BM216" s="64">
        <v>0</v>
      </c>
      <c r="BN216" s="70">
        <v>0</v>
      </c>
      <c r="BO216" s="64">
        <v>0</v>
      </c>
      <c r="BP216" s="71"/>
      <c r="BR216" s="331">
        <v>4.6886545454545452</v>
      </c>
      <c r="BS216" s="320">
        <v>5.1390000000000002</v>
      </c>
      <c r="BT216" s="320">
        <v>0.45034545454545505</v>
      </c>
      <c r="BU216" s="320">
        <v>9.6050039553894226</v>
      </c>
      <c r="BV216" s="320">
        <v>65</v>
      </c>
      <c r="BW216" s="320">
        <v>57349</v>
      </c>
      <c r="BX216" s="320">
        <v>30815</v>
      </c>
      <c r="BY216" s="320">
        <v>739.83870967741939</v>
      </c>
      <c r="BZ216" s="320">
        <v>3.1169897632287596E-4</v>
      </c>
      <c r="CA216" s="320">
        <v>17.155666666666665</v>
      </c>
      <c r="CB216" s="320">
        <v>17.205833333333327</v>
      </c>
      <c r="CC216" s="320">
        <v>-5.0166666666666665E-2</v>
      </c>
      <c r="CD216" s="320">
        <v>177.92746394318141</v>
      </c>
      <c r="CE216" s="320">
        <v>178.43442585718785</v>
      </c>
      <c r="CF216" s="320">
        <v>-0.50696191400644453</v>
      </c>
      <c r="CG216" s="320">
        <v>292.62199838691038</v>
      </c>
      <c r="CH216" s="320">
        <v>293.4885449948394</v>
      </c>
      <c r="CI216" s="320">
        <v>-0.86654660792896221</v>
      </c>
      <c r="CJ216" s="320">
        <v>2.9438818374453845E-3</v>
      </c>
      <c r="CK216" s="320">
        <v>6470.2</v>
      </c>
      <c r="CL216" s="320">
        <v>7.27</v>
      </c>
      <c r="CM216" s="320">
        <v>7.07</v>
      </c>
      <c r="CN216" s="320">
        <v>7.05</v>
      </c>
      <c r="CO216" s="316">
        <f t="shared" si="16"/>
        <v>7.13</v>
      </c>
      <c r="CP216" s="333">
        <v>0.74099999999999999</v>
      </c>
      <c r="CQ216" s="320">
        <v>0.78100000000000003</v>
      </c>
      <c r="CR216" s="320">
        <v>0.83599999999999997</v>
      </c>
      <c r="CS216" s="316">
        <f t="shared" si="17"/>
        <v>0.78600000000000003</v>
      </c>
      <c r="CT216" s="320">
        <v>0.78900000000000003</v>
      </c>
      <c r="CU216" s="320">
        <v>0.90200000000000002</v>
      </c>
      <c r="CV216" s="320">
        <v>0.95199999999999996</v>
      </c>
      <c r="CW216" s="316">
        <f t="shared" si="18"/>
        <v>0.88099999999999989</v>
      </c>
      <c r="CX216" s="329">
        <v>2.0833333333333333E-3</v>
      </c>
      <c r="CY216" s="318">
        <v>2.7777777777777779E-3</v>
      </c>
      <c r="CZ216" s="318">
        <v>1.1111111111111112E-2</v>
      </c>
      <c r="DA216" s="319" t="s">
        <v>1620</v>
      </c>
      <c r="DB216" s="319" t="s">
        <v>1621</v>
      </c>
      <c r="DC216" s="319" t="s">
        <v>1622</v>
      </c>
      <c r="DD216" s="319" t="s">
        <v>1623</v>
      </c>
      <c r="DE216" s="319" t="s">
        <v>1624</v>
      </c>
      <c r="DF216" s="319" t="s">
        <v>1625</v>
      </c>
      <c r="DG216" s="310"/>
      <c r="DH216" s="320">
        <v>9.6050039553894226</v>
      </c>
      <c r="DI216" s="320">
        <v>0.78600000000000003</v>
      </c>
      <c r="DJ216" s="320">
        <v>0.88099999999999989</v>
      </c>
    </row>
    <row r="217" spans="1:114" ht="15.75" customHeight="1">
      <c r="A217" s="76">
        <v>217</v>
      </c>
      <c r="B217" s="168" t="s">
        <v>1626</v>
      </c>
      <c r="C217" s="46">
        <v>2765516</v>
      </c>
      <c r="D217" s="46">
        <v>1</v>
      </c>
      <c r="E217" s="149">
        <v>26541</v>
      </c>
      <c r="F217" s="44">
        <f t="shared" si="15"/>
        <v>48</v>
      </c>
      <c r="G217" s="78">
        <v>1</v>
      </c>
      <c r="H217" s="46">
        <v>37.299999999999997</v>
      </c>
      <c r="I217" s="79">
        <v>97</v>
      </c>
      <c r="J217" s="80">
        <v>0</v>
      </c>
      <c r="K217" s="80">
        <v>0</v>
      </c>
      <c r="L217" s="80">
        <v>0</v>
      </c>
      <c r="M217" s="80">
        <v>0</v>
      </c>
      <c r="N217" s="80">
        <v>0</v>
      </c>
      <c r="O217" s="80">
        <v>0</v>
      </c>
      <c r="P217" s="80">
        <v>0</v>
      </c>
      <c r="Q217" s="80">
        <v>0</v>
      </c>
      <c r="R217" s="80">
        <v>0</v>
      </c>
      <c r="S217" s="80">
        <v>0</v>
      </c>
      <c r="T217" s="80">
        <v>1</v>
      </c>
      <c r="U217" s="80">
        <v>0</v>
      </c>
      <c r="V217" s="80">
        <v>0</v>
      </c>
      <c r="W217" s="80">
        <v>0</v>
      </c>
      <c r="X217" s="80">
        <v>1</v>
      </c>
      <c r="Y217" s="80">
        <v>1</v>
      </c>
      <c r="Z217" s="80">
        <v>1</v>
      </c>
      <c r="AA217" s="80">
        <v>0</v>
      </c>
      <c r="AB217" s="80">
        <v>0</v>
      </c>
      <c r="AC217" s="81">
        <v>140</v>
      </c>
      <c r="AD217" s="82">
        <v>1.72</v>
      </c>
      <c r="AE217" s="83">
        <f t="shared" si="7"/>
        <v>47.322877230935646</v>
      </c>
      <c r="AF217" s="150">
        <v>44199</v>
      </c>
      <c r="AG217" s="58">
        <v>1</v>
      </c>
      <c r="AH217" s="58">
        <v>1</v>
      </c>
      <c r="AI217" s="58">
        <v>23</v>
      </c>
      <c r="AJ217" s="84">
        <v>0</v>
      </c>
      <c r="AK217" s="84">
        <v>1</v>
      </c>
      <c r="AL217" s="60">
        <v>44238</v>
      </c>
      <c r="AM217" s="58">
        <f t="shared" si="2"/>
        <v>39</v>
      </c>
      <c r="AN217" s="123">
        <v>1</v>
      </c>
      <c r="AO217" s="61"/>
      <c r="AP217" s="62"/>
      <c r="AQ217" s="63">
        <v>1</v>
      </c>
      <c r="AR217" s="64">
        <v>1</v>
      </c>
      <c r="AS217" s="63">
        <v>1</v>
      </c>
      <c r="AT217" s="63">
        <v>0</v>
      </c>
      <c r="AU217" s="63">
        <v>1</v>
      </c>
      <c r="AV217" s="63">
        <v>1</v>
      </c>
      <c r="AW217" s="63">
        <v>0</v>
      </c>
      <c r="AX217" s="64">
        <v>1</v>
      </c>
      <c r="AY217" s="152">
        <v>44199</v>
      </c>
      <c r="AZ217" s="133">
        <v>1.25</v>
      </c>
      <c r="BA217" s="133">
        <v>676</v>
      </c>
      <c r="BB217" s="133">
        <v>145.19999999999999</v>
      </c>
      <c r="BC217" s="139">
        <v>7.0000000000000001E-3</v>
      </c>
      <c r="BD217" s="135">
        <v>14.6</v>
      </c>
      <c r="BE217" s="135">
        <v>10.94</v>
      </c>
      <c r="BF217" s="135">
        <v>90.3</v>
      </c>
      <c r="BG217" s="135">
        <v>5.2</v>
      </c>
      <c r="BH217" s="135">
        <v>305</v>
      </c>
      <c r="BI217" s="86"/>
      <c r="BJ217" s="64">
        <v>0</v>
      </c>
      <c r="BK217" s="64">
        <v>0</v>
      </c>
      <c r="BL217" s="64">
        <v>0</v>
      </c>
      <c r="BM217" s="64">
        <v>0</v>
      </c>
      <c r="BN217" s="70">
        <v>0</v>
      </c>
      <c r="BO217" s="64">
        <v>0</v>
      </c>
      <c r="BP217" s="71"/>
      <c r="BR217" s="331">
        <v>5.2388727272727271</v>
      </c>
      <c r="BS217" s="320">
        <v>5.4029999999999996</v>
      </c>
      <c r="BT217" s="320">
        <v>0.16412727272727246</v>
      </c>
      <c r="BU217" s="320">
        <v>3.1328738312891686</v>
      </c>
      <c r="BV217" s="320">
        <v>58</v>
      </c>
      <c r="BW217" s="320">
        <v>34642</v>
      </c>
      <c r="BX217" s="320">
        <v>13118</v>
      </c>
      <c r="BY217" s="320">
        <v>666.86907020872866</v>
      </c>
      <c r="BZ217" s="320">
        <v>2.3882252106183631E-4</v>
      </c>
      <c r="CA217" s="320">
        <v>6.4419999999999975</v>
      </c>
      <c r="CB217" s="320">
        <v>9.8433333333333373</v>
      </c>
      <c r="CC217" s="320">
        <v>-3.401333333333334</v>
      </c>
      <c r="CD217" s="320">
        <v>83.290823145618006</v>
      </c>
      <c r="CE217" s="320">
        <v>127.26336143869776</v>
      </c>
      <c r="CF217" s="320">
        <v>-43.972538293079701</v>
      </c>
      <c r="CG217" s="320">
        <v>98.374342288584927</v>
      </c>
      <c r="CH217" s="320">
        <v>150.31783984133622</v>
      </c>
      <c r="CI217" s="320">
        <v>-51.943497552751332</v>
      </c>
      <c r="CJ217" s="320">
        <v>0.25681377480236978</v>
      </c>
      <c r="CK217" s="320">
        <v>3966.4</v>
      </c>
      <c r="CL217" s="320">
        <v>8.66</v>
      </c>
      <c r="CM217" s="320">
        <v>8.64</v>
      </c>
      <c r="CN217" s="320">
        <v>7.69</v>
      </c>
      <c r="CO217" s="316">
        <f t="shared" si="16"/>
        <v>8.33</v>
      </c>
      <c r="CP217" s="333">
        <v>0.68100000000000005</v>
      </c>
      <c r="CQ217" s="320">
        <v>0.68899999999999995</v>
      </c>
      <c r="CR217" s="320">
        <v>0.67100000000000004</v>
      </c>
      <c r="CS217" s="316">
        <f t="shared" si="17"/>
        <v>0.68033333333333346</v>
      </c>
      <c r="CT217" s="320">
        <v>0.81100000000000005</v>
      </c>
      <c r="CU217" s="320">
        <v>0.74099999999999999</v>
      </c>
      <c r="CV217" s="320">
        <v>0.84399999999999997</v>
      </c>
      <c r="CW217" s="316">
        <f t="shared" si="18"/>
        <v>0.79866666666666664</v>
      </c>
      <c r="CX217" s="329">
        <v>2.4999999999999998E-2</v>
      </c>
      <c r="CY217" s="318">
        <v>2.7777777777777776E-2</v>
      </c>
      <c r="CZ217" s="318">
        <v>1.3888888888888889E-3</v>
      </c>
      <c r="DA217" s="319" t="s">
        <v>1627</v>
      </c>
      <c r="DB217" s="319" t="s">
        <v>1628</v>
      </c>
      <c r="DC217" s="319" t="s">
        <v>1629</v>
      </c>
      <c r="DD217" s="319" t="s">
        <v>1630</v>
      </c>
      <c r="DE217" s="319" t="s">
        <v>1631</v>
      </c>
      <c r="DF217" s="319" t="s">
        <v>1632</v>
      </c>
      <c r="DG217" s="310"/>
      <c r="DH217" s="320">
        <v>3.1328738312891686</v>
      </c>
      <c r="DI217" s="320">
        <v>0.68033333333333346</v>
      </c>
      <c r="DJ217" s="320">
        <v>0.79866666666666664</v>
      </c>
    </row>
    <row r="218" spans="1:114" ht="15.75" customHeight="1">
      <c r="A218" s="76">
        <v>218</v>
      </c>
      <c r="B218" s="168" t="s">
        <v>1633</v>
      </c>
      <c r="C218" s="46">
        <v>2765501</v>
      </c>
      <c r="D218" s="46">
        <v>2</v>
      </c>
      <c r="E218" s="149">
        <v>27820</v>
      </c>
      <c r="F218" s="44">
        <f t="shared" si="15"/>
        <v>44</v>
      </c>
      <c r="G218" s="78">
        <v>1</v>
      </c>
      <c r="H218" s="46">
        <v>37.299999999999997</v>
      </c>
      <c r="I218" s="79">
        <v>87</v>
      </c>
      <c r="J218" s="80">
        <v>0</v>
      </c>
      <c r="K218" s="80">
        <v>0</v>
      </c>
      <c r="L218" s="80">
        <v>0</v>
      </c>
      <c r="M218" s="80">
        <v>0</v>
      </c>
      <c r="N218" s="80">
        <v>0</v>
      </c>
      <c r="O218" s="80">
        <v>0</v>
      </c>
      <c r="P218" s="80">
        <v>0</v>
      </c>
      <c r="Q218" s="80">
        <v>0</v>
      </c>
      <c r="R218" s="80">
        <v>0</v>
      </c>
      <c r="S218" s="80">
        <v>0</v>
      </c>
      <c r="T218" s="80">
        <v>0</v>
      </c>
      <c r="U218" s="80">
        <v>0</v>
      </c>
      <c r="V218" s="80">
        <v>0</v>
      </c>
      <c r="W218" s="80">
        <v>0</v>
      </c>
      <c r="X218" s="80">
        <v>0</v>
      </c>
      <c r="Y218" s="80">
        <v>0</v>
      </c>
      <c r="Z218" s="80">
        <v>0</v>
      </c>
      <c r="AA218" s="80">
        <v>1</v>
      </c>
      <c r="AB218" s="80">
        <v>1</v>
      </c>
      <c r="AC218" s="81">
        <v>65</v>
      </c>
      <c r="AD218" s="82">
        <v>1.61</v>
      </c>
      <c r="AE218" s="83">
        <f t="shared" si="7"/>
        <v>25.076193048107708</v>
      </c>
      <c r="AF218" s="150">
        <v>44199</v>
      </c>
      <c r="AG218" s="58">
        <v>1</v>
      </c>
      <c r="AH218" s="58">
        <v>0</v>
      </c>
      <c r="AI218" s="58">
        <v>2</v>
      </c>
      <c r="AJ218" s="84">
        <v>0</v>
      </c>
      <c r="AK218" s="84">
        <v>1</v>
      </c>
      <c r="AL218" s="60">
        <v>44228</v>
      </c>
      <c r="AM218" s="58">
        <f t="shared" ref="AM218:AM232" si="19">DATEDIF(AF218,AL218,"MD")</f>
        <v>29</v>
      </c>
      <c r="AN218" s="123">
        <v>1</v>
      </c>
      <c r="AO218" s="61"/>
      <c r="AP218" s="89"/>
      <c r="AQ218" s="76">
        <v>1</v>
      </c>
      <c r="AR218" s="64">
        <v>1</v>
      </c>
      <c r="AS218" s="63">
        <v>1</v>
      </c>
      <c r="AT218" s="63">
        <v>0</v>
      </c>
      <c r="AU218" s="63">
        <v>1</v>
      </c>
      <c r="AV218" s="63">
        <v>1</v>
      </c>
      <c r="AW218" s="63">
        <v>0</v>
      </c>
      <c r="AX218" s="64">
        <v>0</v>
      </c>
      <c r="AY218" s="152">
        <v>44199</v>
      </c>
      <c r="AZ218" s="133">
        <v>0.52</v>
      </c>
      <c r="BA218" s="133">
        <v>4297</v>
      </c>
      <c r="BB218" s="133">
        <v>151.30000000000001</v>
      </c>
      <c r="BC218" s="144"/>
      <c r="BD218" s="135">
        <v>9</v>
      </c>
      <c r="BE218" s="135">
        <v>6.54</v>
      </c>
      <c r="BF218" s="135">
        <v>71.5</v>
      </c>
      <c r="BG218" s="135">
        <v>15.6</v>
      </c>
      <c r="BH218" s="135">
        <v>405</v>
      </c>
      <c r="BI218" s="86"/>
      <c r="BJ218" s="90">
        <v>1</v>
      </c>
      <c r="BK218" s="90">
        <v>1</v>
      </c>
      <c r="BL218" s="90">
        <v>0</v>
      </c>
      <c r="BM218" s="90">
        <v>0</v>
      </c>
      <c r="BN218" s="91">
        <v>0</v>
      </c>
      <c r="BO218" s="90">
        <v>0</v>
      </c>
      <c r="BP218" s="92"/>
      <c r="BR218" s="331">
        <v>3.3210500000000001</v>
      </c>
      <c r="BS218" s="320">
        <v>3.581</v>
      </c>
      <c r="BT218" s="320">
        <v>0.2599499999999999</v>
      </c>
      <c r="BU218" s="320">
        <v>7.8273437617620898</v>
      </c>
      <c r="BV218" s="320">
        <v>108</v>
      </c>
      <c r="BW218" s="320">
        <v>187266</v>
      </c>
      <c r="BX218" s="320">
        <v>150376</v>
      </c>
      <c r="BY218" s="320">
        <v>2276.1683791846208</v>
      </c>
      <c r="BZ218" s="320">
        <v>5.2051815194991819E-5</v>
      </c>
      <c r="CA218" s="320">
        <v>15.894999999999994</v>
      </c>
      <c r="CB218" s="320">
        <v>17.732166666666661</v>
      </c>
      <c r="CC218" s="320">
        <v>-1.8371666666666673</v>
      </c>
      <c r="CD218" s="320">
        <v>82.611030502855513</v>
      </c>
      <c r="CE218" s="320">
        <v>92.154242708067514</v>
      </c>
      <c r="CF218" s="320">
        <v>-9.5432122052120008</v>
      </c>
      <c r="CG218" s="320">
        <v>382.85192050627938</v>
      </c>
      <c r="CH218" s="320">
        <v>427.11428466983466</v>
      </c>
      <c r="CI218" s="320">
        <v>-44.262364163554999</v>
      </c>
      <c r="CJ218" s="320">
        <v>9.3900205436777462E-2</v>
      </c>
      <c r="CK218" s="320">
        <v>53212.3</v>
      </c>
      <c r="CL218" s="320">
        <v>5.87</v>
      </c>
      <c r="CM218" s="320">
        <v>6.12</v>
      </c>
      <c r="CN218" s="320">
        <v>5.98</v>
      </c>
      <c r="CO218" s="316">
        <f t="shared" si="16"/>
        <v>5.9899999999999993</v>
      </c>
      <c r="CP218" s="333">
        <v>0.56599999999999995</v>
      </c>
      <c r="CQ218" s="320">
        <v>0.59099999999999997</v>
      </c>
      <c r="CR218" s="320">
        <v>0.53500000000000003</v>
      </c>
      <c r="CS218" s="316">
        <f t="shared" si="17"/>
        <v>0.56400000000000006</v>
      </c>
      <c r="CT218" s="320">
        <v>0.72199999999999998</v>
      </c>
      <c r="CU218" s="320">
        <v>0.71699999999999997</v>
      </c>
      <c r="CV218" s="320">
        <v>0.73599999999999999</v>
      </c>
      <c r="CW218" s="316">
        <f t="shared" si="18"/>
        <v>0.72499999999999998</v>
      </c>
      <c r="CX218" s="329">
        <v>2.0833333333333333E-3</v>
      </c>
      <c r="CY218" s="318">
        <v>8.3333333333333332E-3</v>
      </c>
      <c r="CZ218" s="318">
        <v>9.7222222222222224E-3</v>
      </c>
      <c r="DA218" s="319" t="s">
        <v>1634</v>
      </c>
      <c r="DB218" s="319" t="s">
        <v>1368</v>
      </c>
      <c r="DC218" s="319" t="s">
        <v>1635</v>
      </c>
      <c r="DD218" s="319" t="s">
        <v>1636</v>
      </c>
      <c r="DE218" s="319" t="s">
        <v>1637</v>
      </c>
      <c r="DF218" s="319" t="s">
        <v>1638</v>
      </c>
      <c r="DG218" s="310"/>
      <c r="DH218" s="320">
        <v>7.8273437617620898</v>
      </c>
      <c r="DI218" s="320">
        <v>0.56400000000000006</v>
      </c>
      <c r="DJ218" s="320">
        <v>0.72499999999999998</v>
      </c>
    </row>
    <row r="219" spans="1:114" ht="15.75" customHeight="1">
      <c r="A219" s="76">
        <v>219</v>
      </c>
      <c r="B219" s="168" t="s">
        <v>1639</v>
      </c>
      <c r="C219" s="46">
        <v>2766741</v>
      </c>
      <c r="D219" s="46">
        <v>2</v>
      </c>
      <c r="E219" s="149">
        <v>35876</v>
      </c>
      <c r="F219" s="44">
        <f t="shared" si="15"/>
        <v>22</v>
      </c>
      <c r="G219" s="78">
        <v>1</v>
      </c>
      <c r="H219" s="46">
        <v>36.6</v>
      </c>
      <c r="I219" s="79">
        <v>95</v>
      </c>
      <c r="J219" s="80">
        <v>0</v>
      </c>
      <c r="K219" s="80">
        <v>0</v>
      </c>
      <c r="L219" s="80">
        <v>0</v>
      </c>
      <c r="M219" s="80">
        <v>0</v>
      </c>
      <c r="N219" s="80">
        <v>0</v>
      </c>
      <c r="O219" s="80">
        <v>0</v>
      </c>
      <c r="P219" s="80">
        <v>0</v>
      </c>
      <c r="Q219" s="80">
        <v>0</v>
      </c>
      <c r="R219" s="80">
        <v>0</v>
      </c>
      <c r="S219" s="80">
        <v>1</v>
      </c>
      <c r="T219" s="80">
        <v>0</v>
      </c>
      <c r="U219" s="80">
        <v>0</v>
      </c>
      <c r="V219" s="80">
        <v>0</v>
      </c>
      <c r="W219" s="80">
        <v>0</v>
      </c>
      <c r="X219" s="80">
        <v>0</v>
      </c>
      <c r="Y219" s="80">
        <v>0</v>
      </c>
      <c r="Z219" s="80">
        <v>0</v>
      </c>
      <c r="AA219" s="80">
        <v>0</v>
      </c>
      <c r="AB219" s="80">
        <v>0</v>
      </c>
      <c r="AC219" s="81">
        <v>63</v>
      </c>
      <c r="AD219" s="82">
        <v>1.57</v>
      </c>
      <c r="AE219" s="83">
        <f t="shared" si="7"/>
        <v>25.558846200657225</v>
      </c>
      <c r="AF219" s="150">
        <v>44200</v>
      </c>
      <c r="AG219" s="58">
        <v>0</v>
      </c>
      <c r="AH219" s="58">
        <v>0</v>
      </c>
      <c r="AI219" s="58">
        <v>0</v>
      </c>
      <c r="AJ219" s="84">
        <v>0</v>
      </c>
      <c r="AK219" s="84">
        <v>0</v>
      </c>
      <c r="AL219" s="60">
        <v>44229</v>
      </c>
      <c r="AM219" s="58">
        <f t="shared" si="19"/>
        <v>29</v>
      </c>
      <c r="AN219" s="123">
        <v>1</v>
      </c>
      <c r="AO219" s="61"/>
      <c r="AP219" s="62"/>
      <c r="AQ219" s="63">
        <v>1</v>
      </c>
      <c r="AR219" s="64">
        <v>1</v>
      </c>
      <c r="AS219" s="63">
        <v>1</v>
      </c>
      <c r="AT219" s="63">
        <v>1</v>
      </c>
      <c r="AU219" s="63">
        <v>1</v>
      </c>
      <c r="AV219" s="63">
        <v>1</v>
      </c>
      <c r="AW219" s="63">
        <v>0</v>
      </c>
      <c r="AX219" s="64">
        <v>1</v>
      </c>
      <c r="AY219" s="152">
        <v>44200</v>
      </c>
      <c r="AZ219" s="133">
        <v>1.05</v>
      </c>
      <c r="BA219" s="143"/>
      <c r="BB219" s="133">
        <v>47</v>
      </c>
      <c r="BC219" s="144"/>
      <c r="BD219" s="135">
        <v>7.1</v>
      </c>
      <c r="BE219" s="135">
        <v>7.37</v>
      </c>
      <c r="BF219" s="135">
        <v>92</v>
      </c>
      <c r="BG219" s="135">
        <v>4</v>
      </c>
      <c r="BH219" s="135">
        <v>623</v>
      </c>
      <c r="BI219" s="86"/>
      <c r="BJ219" s="64">
        <v>0</v>
      </c>
      <c r="BK219" s="64">
        <v>0</v>
      </c>
      <c r="BL219" s="64">
        <v>0</v>
      </c>
      <c r="BM219" s="64">
        <v>0</v>
      </c>
      <c r="BN219" s="70">
        <v>0</v>
      </c>
      <c r="BO219" s="64">
        <v>0</v>
      </c>
      <c r="BP219" s="71"/>
      <c r="BR219" s="331">
        <v>3.3756379310344813</v>
      </c>
      <c r="BS219" s="320">
        <v>3.59</v>
      </c>
      <c r="BT219" s="320">
        <v>0.21436206896551857</v>
      </c>
      <c r="BU219" s="320">
        <v>6.3502684039288022</v>
      </c>
      <c r="BV219" s="320">
        <v>67</v>
      </c>
      <c r="BW219" s="320">
        <v>150824</v>
      </c>
      <c r="BX219" s="320">
        <v>89303</v>
      </c>
      <c r="BY219" s="320">
        <v>2399.9999999999995</v>
      </c>
      <c r="BZ219" s="320">
        <v>7.1109239375259536E-5</v>
      </c>
      <c r="CA219" s="320">
        <v>13.471666666666671</v>
      </c>
      <c r="CB219" s="320">
        <v>16.560666666666666</v>
      </c>
      <c r="CC219" s="320">
        <v>-3.0889999999999995</v>
      </c>
      <c r="CD219" s="320">
        <v>72.469283653249192</v>
      </c>
      <c r="CE219" s="320">
        <v>89.001683988295781</v>
      </c>
      <c r="CF219" s="320">
        <v>-16.532400335046564</v>
      </c>
      <c r="CG219" s="320">
        <v>319.033807359496</v>
      </c>
      <c r="CH219" s="320">
        <v>392.36951991390947</v>
      </c>
      <c r="CI219" s="320">
        <v>-73.335712554413462</v>
      </c>
      <c r="CJ219" s="320">
        <v>0.15747238261790783</v>
      </c>
      <c r="CK219" s="320">
        <v>32430.1</v>
      </c>
      <c r="CL219" s="320">
        <v>5.58</v>
      </c>
      <c r="CM219" s="320">
        <v>5.56</v>
      </c>
      <c r="CN219" s="320">
        <v>6.07</v>
      </c>
      <c r="CO219" s="316">
        <f t="shared" si="16"/>
        <v>5.7366666666666672</v>
      </c>
      <c r="CP219" s="333">
        <v>0.42599999999999999</v>
      </c>
      <c r="CQ219" s="320">
        <v>0.41499999999999998</v>
      </c>
      <c r="CR219" s="320">
        <v>0.36199999999999999</v>
      </c>
      <c r="CS219" s="316">
        <f t="shared" si="17"/>
        <v>0.40099999999999997</v>
      </c>
      <c r="CT219" s="320">
        <v>0.61399999999999999</v>
      </c>
      <c r="CU219" s="320">
        <v>0.64</v>
      </c>
      <c r="CV219" s="320">
        <v>0.625</v>
      </c>
      <c r="CW219" s="316">
        <f t="shared" si="18"/>
        <v>0.6263333333333333</v>
      </c>
      <c r="CX219" s="329">
        <v>2.7777777777777779E-3</v>
      </c>
      <c r="CY219" s="318">
        <v>5.5555555555555558E-3</v>
      </c>
      <c r="CZ219" s="318">
        <v>6.2499999999999995E-3</v>
      </c>
      <c r="DA219" s="319" t="s">
        <v>1640</v>
      </c>
      <c r="DB219" s="319" t="s">
        <v>1641</v>
      </c>
      <c r="DC219" s="319" t="s">
        <v>1642</v>
      </c>
      <c r="DD219" s="319" t="s">
        <v>1643</v>
      </c>
      <c r="DE219" s="319" t="s">
        <v>1644</v>
      </c>
      <c r="DF219" s="319" t="s">
        <v>1645</v>
      </c>
      <c r="DG219" s="310"/>
      <c r="DH219" s="320">
        <v>6.3502684039288022</v>
      </c>
      <c r="DI219" s="320">
        <v>0.40099999999999997</v>
      </c>
      <c r="DJ219" s="320">
        <v>0.6263333333333333</v>
      </c>
    </row>
    <row r="220" spans="1:114" ht="15.75" customHeight="1">
      <c r="A220" s="76">
        <v>220</v>
      </c>
      <c r="B220" s="168" t="s">
        <v>1646</v>
      </c>
      <c r="C220" s="46">
        <v>2768127</v>
      </c>
      <c r="D220" s="46">
        <v>2</v>
      </c>
      <c r="E220" s="149">
        <v>16324</v>
      </c>
      <c r="F220" s="44">
        <f t="shared" si="15"/>
        <v>76</v>
      </c>
      <c r="G220" s="78">
        <v>1</v>
      </c>
      <c r="H220" s="46">
        <v>37.799999999999997</v>
      </c>
      <c r="I220" s="79">
        <v>98</v>
      </c>
      <c r="J220" s="80">
        <v>0</v>
      </c>
      <c r="K220" s="80">
        <v>0</v>
      </c>
      <c r="L220" s="80">
        <v>1</v>
      </c>
      <c r="M220" s="80">
        <v>1</v>
      </c>
      <c r="N220" s="80">
        <v>0</v>
      </c>
      <c r="O220" s="80">
        <v>0</v>
      </c>
      <c r="P220" s="80">
        <v>0</v>
      </c>
      <c r="Q220" s="80">
        <v>0</v>
      </c>
      <c r="R220" s="80">
        <v>0</v>
      </c>
      <c r="S220" s="80">
        <v>0</v>
      </c>
      <c r="T220" s="80">
        <v>0</v>
      </c>
      <c r="U220" s="80">
        <v>0</v>
      </c>
      <c r="V220" s="80">
        <v>0</v>
      </c>
      <c r="W220" s="80">
        <v>0</v>
      </c>
      <c r="X220" s="80">
        <v>1</v>
      </c>
      <c r="Y220" s="80">
        <v>0</v>
      </c>
      <c r="Z220" s="80">
        <v>0</v>
      </c>
      <c r="AA220" s="80">
        <v>0</v>
      </c>
      <c r="AB220" s="80">
        <v>0</v>
      </c>
      <c r="AC220" s="81">
        <v>48</v>
      </c>
      <c r="AD220" s="82">
        <v>1.46</v>
      </c>
      <c r="AE220" s="83">
        <f t="shared" si="7"/>
        <v>22.518296115593923</v>
      </c>
      <c r="AF220" s="150">
        <v>44201</v>
      </c>
      <c r="AG220" s="58">
        <v>0</v>
      </c>
      <c r="AH220" s="58">
        <v>0</v>
      </c>
      <c r="AI220" s="58">
        <v>0</v>
      </c>
      <c r="AJ220" s="84">
        <v>0</v>
      </c>
      <c r="AK220" s="84">
        <v>0</v>
      </c>
      <c r="AL220" s="60">
        <v>44217</v>
      </c>
      <c r="AM220" s="58">
        <f t="shared" si="19"/>
        <v>16</v>
      </c>
      <c r="AN220" s="123">
        <v>1</v>
      </c>
      <c r="AO220" s="61"/>
      <c r="AP220" s="62"/>
      <c r="AQ220" s="63">
        <v>1</v>
      </c>
      <c r="AR220" s="64">
        <v>1</v>
      </c>
      <c r="AS220" s="63">
        <v>1</v>
      </c>
      <c r="AT220" s="63">
        <v>1</v>
      </c>
      <c r="AU220" s="63">
        <v>1</v>
      </c>
      <c r="AV220" s="63">
        <v>1</v>
      </c>
      <c r="AW220" s="63">
        <v>0</v>
      </c>
      <c r="AX220" s="64">
        <v>1</v>
      </c>
      <c r="AY220" s="152">
        <v>44201</v>
      </c>
      <c r="AZ220" s="133">
        <v>4.34</v>
      </c>
      <c r="BA220" s="133">
        <v>7264</v>
      </c>
      <c r="BB220" s="133">
        <v>93</v>
      </c>
      <c r="BC220" s="144"/>
      <c r="BD220" s="135">
        <v>11.9</v>
      </c>
      <c r="BE220" s="135">
        <v>10.29</v>
      </c>
      <c r="BF220" s="135">
        <v>77.8</v>
      </c>
      <c r="BG220" s="135">
        <v>11.4</v>
      </c>
      <c r="BH220" s="135">
        <v>311</v>
      </c>
      <c r="BI220" s="86"/>
      <c r="BJ220" s="64">
        <v>0</v>
      </c>
      <c r="BK220" s="64">
        <v>0</v>
      </c>
      <c r="BL220" s="64">
        <v>0</v>
      </c>
      <c r="BM220" s="64">
        <v>0</v>
      </c>
      <c r="BN220" s="70">
        <v>0</v>
      </c>
      <c r="BO220" s="64">
        <v>0</v>
      </c>
      <c r="BP220" s="71"/>
      <c r="BR220" s="331">
        <v>3.7202280701754371</v>
      </c>
      <c r="BS220" s="320">
        <v>3.972</v>
      </c>
      <c r="BT220" s="320">
        <v>0.25177192982456287</v>
      </c>
      <c r="BU220" s="320">
        <v>6.7676477107138728</v>
      </c>
      <c r="BV220" s="320">
        <v>97</v>
      </c>
      <c r="BW220" s="320">
        <v>126015</v>
      </c>
      <c r="BX220" s="320">
        <v>78013</v>
      </c>
      <c r="BY220" s="320">
        <v>1398.809831824062</v>
      </c>
      <c r="BZ220" s="320">
        <v>8.6750255863944121E-5</v>
      </c>
      <c r="CA220" s="320">
        <v>25.687833333333341</v>
      </c>
      <c r="CB220" s="320">
        <v>25.691000000000006</v>
      </c>
      <c r="CC220" s="320">
        <v>-3.1666666666666666E-3</v>
      </c>
      <c r="CD220" s="320">
        <v>167.57180069119502</v>
      </c>
      <c r="CE220" s="320">
        <v>167.59250518300303</v>
      </c>
      <c r="CF220" s="320">
        <v>-2.0704491808000006E-2</v>
      </c>
      <c r="CG220" s="320">
        <v>552.30745748012703</v>
      </c>
      <c r="CH220" s="320">
        <v>552.37545275207071</v>
      </c>
      <c r="CI220" s="320">
        <v>-6.7995271943691607E-2</v>
      </c>
      <c r="CJ220" s="320">
        <v>1.2308096364776851E-4</v>
      </c>
      <c r="CK220" s="320">
        <v>13121.7</v>
      </c>
      <c r="CL220" s="320">
        <v>7.64</v>
      </c>
      <c r="CM220" s="320">
        <v>7.51</v>
      </c>
      <c r="CN220" s="320">
        <v>7.36</v>
      </c>
      <c r="CO220" s="316">
        <f t="shared" si="16"/>
        <v>7.503333333333333</v>
      </c>
      <c r="CP220" s="333">
        <v>0.80100000000000005</v>
      </c>
      <c r="CQ220" s="320">
        <v>0.8</v>
      </c>
      <c r="CR220" s="320">
        <v>0.82499999999999996</v>
      </c>
      <c r="CS220" s="316">
        <f t="shared" si="17"/>
        <v>0.80866666666666676</v>
      </c>
      <c r="CT220" s="320">
        <v>0.96</v>
      </c>
      <c r="CU220" s="320">
        <v>0.95</v>
      </c>
      <c r="CV220" s="320">
        <v>0.96499999999999997</v>
      </c>
      <c r="CW220" s="316">
        <f t="shared" si="18"/>
        <v>0.95833333333333337</v>
      </c>
      <c r="CX220" s="329">
        <v>6.9444444444444447E-4</v>
      </c>
      <c r="CY220" s="318">
        <v>3.472222222222222E-3</v>
      </c>
      <c r="CZ220" s="318">
        <v>5.5555555555555558E-3</v>
      </c>
      <c r="DA220" s="319" t="s">
        <v>1647</v>
      </c>
      <c r="DB220" s="319" t="s">
        <v>1648</v>
      </c>
      <c r="DC220" s="319" t="s">
        <v>1649</v>
      </c>
      <c r="DD220" s="319" t="s">
        <v>1650</v>
      </c>
      <c r="DE220" s="319" t="s">
        <v>1651</v>
      </c>
      <c r="DF220" s="319" t="s">
        <v>1652</v>
      </c>
      <c r="DG220" s="310"/>
      <c r="DH220" s="320">
        <v>6.7676477107138728</v>
      </c>
      <c r="DI220" s="320">
        <v>0.80866666666666676</v>
      </c>
      <c r="DJ220" s="320">
        <v>0.95833333333333337</v>
      </c>
    </row>
    <row r="221" spans="1:114" ht="15.75" customHeight="1">
      <c r="A221" s="76">
        <v>221</v>
      </c>
      <c r="B221" s="168" t="s">
        <v>1653</v>
      </c>
      <c r="C221" s="46">
        <v>2766963</v>
      </c>
      <c r="D221" s="46">
        <v>1</v>
      </c>
      <c r="E221" s="149">
        <v>20537</v>
      </c>
      <c r="F221" s="44">
        <f t="shared" si="15"/>
        <v>64</v>
      </c>
      <c r="G221" s="78">
        <v>1</v>
      </c>
      <c r="H221" s="46">
        <v>35.6</v>
      </c>
      <c r="I221" s="79">
        <v>95</v>
      </c>
      <c r="J221" s="80">
        <v>1</v>
      </c>
      <c r="K221" s="80">
        <v>1</v>
      </c>
      <c r="L221" s="80">
        <v>0</v>
      </c>
      <c r="M221" s="80">
        <v>1</v>
      </c>
      <c r="N221" s="80">
        <v>0</v>
      </c>
      <c r="O221" s="80">
        <v>0</v>
      </c>
      <c r="P221" s="80">
        <v>1</v>
      </c>
      <c r="Q221" s="80">
        <v>0</v>
      </c>
      <c r="R221" s="80">
        <v>0</v>
      </c>
      <c r="S221" s="80">
        <v>0</v>
      </c>
      <c r="T221" s="80">
        <v>0</v>
      </c>
      <c r="U221" s="80">
        <v>0</v>
      </c>
      <c r="V221" s="80">
        <v>0</v>
      </c>
      <c r="W221" s="80">
        <v>0</v>
      </c>
      <c r="X221" s="80">
        <v>1</v>
      </c>
      <c r="Y221" s="80">
        <v>1</v>
      </c>
      <c r="Z221" s="98">
        <v>1</v>
      </c>
      <c r="AA221" s="80">
        <v>0</v>
      </c>
      <c r="AB221" s="80">
        <v>0</v>
      </c>
      <c r="AC221" s="81">
        <v>110</v>
      </c>
      <c r="AD221" s="82">
        <v>1.76</v>
      </c>
      <c r="AE221" s="83">
        <f t="shared" si="7"/>
        <v>35.51136363636364</v>
      </c>
      <c r="AF221" s="150">
        <v>44201</v>
      </c>
      <c r="AG221" s="58">
        <v>1</v>
      </c>
      <c r="AH221" s="58">
        <v>1</v>
      </c>
      <c r="AI221" s="58">
        <v>9</v>
      </c>
      <c r="AJ221" s="84">
        <v>1</v>
      </c>
      <c r="AK221" s="84">
        <v>1</v>
      </c>
      <c r="AL221" s="60">
        <v>44212</v>
      </c>
      <c r="AM221" s="58">
        <f t="shared" si="19"/>
        <v>11</v>
      </c>
      <c r="AN221" s="123">
        <v>1</v>
      </c>
      <c r="AO221" s="61"/>
      <c r="AP221" s="62"/>
      <c r="AQ221" s="63">
        <v>1</v>
      </c>
      <c r="AR221" s="64">
        <v>1</v>
      </c>
      <c r="AS221" s="63">
        <v>1</v>
      </c>
      <c r="AT221" s="63">
        <v>0</v>
      </c>
      <c r="AU221" s="63">
        <v>1</v>
      </c>
      <c r="AV221" s="63">
        <v>1</v>
      </c>
      <c r="AW221" s="63">
        <v>0</v>
      </c>
      <c r="AX221" s="64">
        <v>0</v>
      </c>
      <c r="AY221" s="152">
        <v>44201</v>
      </c>
      <c r="AZ221" s="129">
        <v>1.8</v>
      </c>
      <c r="BA221" s="133">
        <v>12225</v>
      </c>
      <c r="BB221" s="129"/>
      <c r="BC221" s="139">
        <v>0.05</v>
      </c>
      <c r="BD221" s="135">
        <v>15.2</v>
      </c>
      <c r="BE221" s="135">
        <v>32.880000000000003</v>
      </c>
      <c r="BF221" s="135">
        <v>93.3</v>
      </c>
      <c r="BG221" s="135">
        <v>3.9</v>
      </c>
      <c r="BH221" s="135">
        <v>177</v>
      </c>
      <c r="BI221" s="86"/>
      <c r="BJ221" s="64">
        <v>0</v>
      </c>
      <c r="BK221" s="64">
        <v>0</v>
      </c>
      <c r="BL221" s="64">
        <v>0</v>
      </c>
      <c r="BM221" s="64">
        <v>0</v>
      </c>
      <c r="BN221" s="70">
        <v>0</v>
      </c>
      <c r="BO221" s="64">
        <v>1</v>
      </c>
      <c r="BP221" s="71"/>
      <c r="BR221" s="331">
        <v>5.4154166666666663</v>
      </c>
      <c r="BS221" s="320">
        <v>5.5369999999999999</v>
      </c>
      <c r="BT221" s="320">
        <v>0.1215833333333336</v>
      </c>
      <c r="BU221" s="320">
        <v>2.245133492344392</v>
      </c>
      <c r="BV221" s="320">
        <v>41</v>
      </c>
      <c r="BW221" s="320">
        <v>75290</v>
      </c>
      <c r="BX221" s="320">
        <v>21792</v>
      </c>
      <c r="BY221" s="320">
        <v>907.35016961929887</v>
      </c>
      <c r="BZ221" s="320">
        <v>1.0302558243136895E-4</v>
      </c>
      <c r="CA221" s="320">
        <v>17.563166666666671</v>
      </c>
      <c r="CB221" s="320">
        <v>17.781500000000001</v>
      </c>
      <c r="CC221" s="320">
        <v>-0.21833333333333327</v>
      </c>
      <c r="CD221" s="320">
        <v>241.34063147410043</v>
      </c>
      <c r="CE221" s="320">
        <v>244.4078600146637</v>
      </c>
      <c r="CF221" s="320">
        <v>-3.0672285405633031</v>
      </c>
      <c r="CG221" s="320">
        <v>261.72892372771724</v>
      </c>
      <c r="CH221" s="320">
        <v>264.99523836977255</v>
      </c>
      <c r="CI221" s="320">
        <v>-3.2663146420552485</v>
      </c>
      <c r="CJ221" s="320">
        <v>1.2175858244998809E-2</v>
      </c>
      <c r="CK221" s="320">
        <v>6125.3</v>
      </c>
      <c r="CL221" s="320">
        <v>8.6</v>
      </c>
      <c r="CM221" s="320">
        <v>9.09</v>
      </c>
      <c r="CN221" s="320">
        <v>8.84</v>
      </c>
      <c r="CO221" s="316">
        <f t="shared" si="16"/>
        <v>8.8433333333333319</v>
      </c>
      <c r="CP221" s="333">
        <v>0.60599999999999998</v>
      </c>
      <c r="CQ221" s="320">
        <v>0.51700000000000002</v>
      </c>
      <c r="CR221" s="320">
        <v>0.47099999999999997</v>
      </c>
      <c r="CS221" s="316">
        <f t="shared" si="17"/>
        <v>0.53133333333333332</v>
      </c>
      <c r="CT221" s="320">
        <v>0.69099999999999995</v>
      </c>
      <c r="CU221" s="320">
        <v>0.61399999999999999</v>
      </c>
      <c r="CV221" s="320">
        <v>0.60299999999999998</v>
      </c>
      <c r="CW221" s="316">
        <f t="shared" si="18"/>
        <v>0.63600000000000001</v>
      </c>
      <c r="CX221" s="329">
        <v>2.0833333333333333E-3</v>
      </c>
      <c r="CY221" s="318">
        <v>3.472222222222222E-3</v>
      </c>
      <c r="CZ221" s="318">
        <v>6.2499999999999995E-3</v>
      </c>
      <c r="DA221" s="319" t="s">
        <v>1654</v>
      </c>
      <c r="DB221" s="319" t="s">
        <v>1655</v>
      </c>
      <c r="DC221" s="319" t="s">
        <v>1656</v>
      </c>
      <c r="DD221" s="319" t="s">
        <v>1657</v>
      </c>
      <c r="DE221" s="319" t="s">
        <v>1658</v>
      </c>
      <c r="DF221" s="319" t="s">
        <v>1659</v>
      </c>
      <c r="DG221" s="310"/>
      <c r="DH221" s="320">
        <v>2.245133492344392</v>
      </c>
      <c r="DI221" s="320">
        <v>0.53133333333333332</v>
      </c>
      <c r="DJ221" s="320">
        <v>0.63600000000000001</v>
      </c>
    </row>
    <row r="222" spans="1:114" ht="15.75" customHeight="1">
      <c r="A222" s="76">
        <v>222</v>
      </c>
      <c r="B222" s="168" t="s">
        <v>1660</v>
      </c>
      <c r="C222" s="46">
        <v>2770002</v>
      </c>
      <c r="D222" s="46">
        <v>1</v>
      </c>
      <c r="E222" s="149">
        <v>18178</v>
      </c>
      <c r="F222" s="44">
        <f t="shared" si="15"/>
        <v>71</v>
      </c>
      <c r="G222" s="78">
        <v>1</v>
      </c>
      <c r="H222" s="46">
        <v>35.6</v>
      </c>
      <c r="I222" s="79">
        <v>91</v>
      </c>
      <c r="J222" s="80">
        <v>1</v>
      </c>
      <c r="K222" s="80">
        <v>1</v>
      </c>
      <c r="L222" s="80">
        <v>0</v>
      </c>
      <c r="M222" s="98">
        <v>1</v>
      </c>
      <c r="N222" s="80">
        <v>0</v>
      </c>
      <c r="O222" s="80">
        <v>0</v>
      </c>
      <c r="P222" s="80">
        <v>0</v>
      </c>
      <c r="Q222" s="80">
        <v>0</v>
      </c>
      <c r="R222" s="80">
        <v>0</v>
      </c>
      <c r="S222" s="80">
        <v>0</v>
      </c>
      <c r="T222" s="80">
        <v>0</v>
      </c>
      <c r="U222" s="80">
        <v>0</v>
      </c>
      <c r="V222" s="80">
        <v>0</v>
      </c>
      <c r="W222" s="80">
        <v>0</v>
      </c>
      <c r="X222" s="80">
        <v>1</v>
      </c>
      <c r="Y222" s="80">
        <v>1</v>
      </c>
      <c r="Z222" s="80">
        <v>1</v>
      </c>
      <c r="AA222" s="80">
        <v>0</v>
      </c>
      <c r="AB222" s="80">
        <v>0</v>
      </c>
      <c r="AC222" s="81">
        <v>83</v>
      </c>
      <c r="AD222" s="82">
        <v>1.72</v>
      </c>
      <c r="AE222" s="83">
        <f t="shared" si="7"/>
        <v>28.055705786911847</v>
      </c>
      <c r="AF222" s="150">
        <v>44202</v>
      </c>
      <c r="AG222" s="58">
        <v>1</v>
      </c>
      <c r="AH222" s="58">
        <v>1</v>
      </c>
      <c r="AI222" s="58">
        <v>6</v>
      </c>
      <c r="AJ222" s="84">
        <v>1</v>
      </c>
      <c r="AK222" s="84">
        <v>1</v>
      </c>
      <c r="AL222" s="60">
        <v>44209</v>
      </c>
      <c r="AM222" s="58">
        <f t="shared" si="19"/>
        <v>7</v>
      </c>
      <c r="AN222" s="123">
        <v>1</v>
      </c>
      <c r="AO222" s="61"/>
      <c r="AP222" s="62"/>
      <c r="AQ222" s="63">
        <v>1</v>
      </c>
      <c r="AR222" s="64">
        <v>1</v>
      </c>
      <c r="AS222" s="63">
        <v>1</v>
      </c>
      <c r="AT222" s="63">
        <v>0</v>
      </c>
      <c r="AU222" s="63">
        <v>0</v>
      </c>
      <c r="AV222" s="63">
        <v>1</v>
      </c>
      <c r="AW222" s="63">
        <v>0</v>
      </c>
      <c r="AX222" s="64">
        <v>1</v>
      </c>
      <c r="AY222" s="152">
        <v>44202</v>
      </c>
      <c r="AZ222" s="133">
        <v>2.94</v>
      </c>
      <c r="BA222" s="133">
        <v>2015</v>
      </c>
      <c r="BB222" s="133">
        <v>385.2</v>
      </c>
      <c r="BC222" s="128">
        <v>0.11899999999999999</v>
      </c>
      <c r="BD222" s="135">
        <v>9.9</v>
      </c>
      <c r="BE222" s="135">
        <v>8.48</v>
      </c>
      <c r="BF222" s="135">
        <v>91.9</v>
      </c>
      <c r="BG222" s="135">
        <v>5.2</v>
      </c>
      <c r="BH222" s="135">
        <v>217</v>
      </c>
      <c r="BI222" s="86"/>
      <c r="BJ222" s="64">
        <v>0</v>
      </c>
      <c r="BK222" s="64">
        <v>0</v>
      </c>
      <c r="BL222" s="64">
        <v>0</v>
      </c>
      <c r="BM222" s="64">
        <v>0</v>
      </c>
      <c r="BN222" s="70">
        <v>0</v>
      </c>
      <c r="BO222" s="64">
        <v>0</v>
      </c>
      <c r="BP222" s="71"/>
      <c r="BR222" s="331">
        <v>4.678633333333333</v>
      </c>
      <c r="BS222" s="320">
        <v>5.1360000000000001</v>
      </c>
      <c r="BT222" s="320">
        <v>0.45736666666666714</v>
      </c>
      <c r="BU222" s="320">
        <v>9.7756467344452549</v>
      </c>
      <c r="BV222" s="320">
        <v>73</v>
      </c>
      <c r="BW222" s="320">
        <v>69801</v>
      </c>
      <c r="BX222" s="320">
        <v>32389</v>
      </c>
      <c r="BY222" s="320">
        <v>795.12707414408737</v>
      </c>
      <c r="BZ222" s="320">
        <v>3.018199615438962E-4</v>
      </c>
      <c r="CA222" s="320">
        <v>14.343333333333332</v>
      </c>
      <c r="CB222" s="320">
        <v>18.087666666666664</v>
      </c>
      <c r="CC222" s="320">
        <v>-3.7443333333333326</v>
      </c>
      <c r="CD222" s="320">
        <v>151.41760145485446</v>
      </c>
      <c r="CE222" s="320">
        <v>189.33312390475555</v>
      </c>
      <c r="CF222" s="320">
        <v>-37.915522449900998</v>
      </c>
      <c r="CG222" s="320">
        <v>243.4292334093561</v>
      </c>
      <c r="CH222" s="320">
        <v>308.25955378304297</v>
      </c>
      <c r="CI222" s="320">
        <v>-64.830320373686874</v>
      </c>
      <c r="CJ222" s="320">
        <v>0.17376596060190197</v>
      </c>
      <c r="CK222" s="320">
        <v>6198.3</v>
      </c>
      <c r="CL222" s="320">
        <v>8.26</v>
      </c>
      <c r="CM222" s="320">
        <v>7.95</v>
      </c>
      <c r="CN222" s="320">
        <v>8.08</v>
      </c>
      <c r="CO222" s="316">
        <f t="shared" si="16"/>
        <v>8.0966666666666658</v>
      </c>
      <c r="CP222" s="333">
        <v>0.94799999999999995</v>
      </c>
      <c r="CQ222" s="320">
        <v>1.0009999999999999</v>
      </c>
      <c r="CR222" s="320">
        <v>1.0289999999999999</v>
      </c>
      <c r="CS222" s="316">
        <f t="shared" si="17"/>
        <v>0.99266666666666659</v>
      </c>
      <c r="CT222" s="320">
        <v>1.272</v>
      </c>
      <c r="CU222" s="320">
        <v>1.216</v>
      </c>
      <c r="CV222" s="320">
        <v>1.159</v>
      </c>
      <c r="CW222" s="316">
        <f t="shared" si="18"/>
        <v>1.2156666666666667</v>
      </c>
      <c r="CX222" s="329">
        <v>6.9444444444444447E-4</v>
      </c>
      <c r="CY222" s="318">
        <v>2.0833333333333333E-3</v>
      </c>
      <c r="CZ222" s="318">
        <v>1.3888888888888889E-3</v>
      </c>
      <c r="DA222" s="319" t="s">
        <v>1661</v>
      </c>
      <c r="DB222" s="319" t="s">
        <v>1662</v>
      </c>
      <c r="DC222" s="319" t="s">
        <v>1663</v>
      </c>
      <c r="DD222" s="319" t="s">
        <v>1664</v>
      </c>
      <c r="DE222" s="319" t="s">
        <v>1665</v>
      </c>
      <c r="DF222" s="319" t="s">
        <v>1666</v>
      </c>
      <c r="DG222" s="310"/>
      <c r="DH222" s="320">
        <v>9.7756467344452549</v>
      </c>
      <c r="DI222" s="320">
        <v>0.99266666666666659</v>
      </c>
      <c r="DJ222" s="320">
        <v>1.2156666666666667</v>
      </c>
    </row>
    <row r="223" spans="1:114" ht="15.75" customHeight="1">
      <c r="A223" s="76">
        <v>223</v>
      </c>
      <c r="B223" s="168" t="s">
        <v>1667</v>
      </c>
      <c r="C223" s="46">
        <v>2770047</v>
      </c>
      <c r="D223" s="46">
        <v>2</v>
      </c>
      <c r="E223" s="149">
        <v>16282</v>
      </c>
      <c r="F223" s="44">
        <f t="shared" si="15"/>
        <v>76</v>
      </c>
      <c r="G223" s="78">
        <v>1</v>
      </c>
      <c r="H223" s="46">
        <v>36.5</v>
      </c>
      <c r="I223" s="79">
        <v>96</v>
      </c>
      <c r="J223" s="98">
        <v>1</v>
      </c>
      <c r="K223" s="80">
        <v>1</v>
      </c>
      <c r="L223" s="80">
        <v>0</v>
      </c>
      <c r="M223" s="80">
        <v>0</v>
      </c>
      <c r="N223" s="80">
        <v>0</v>
      </c>
      <c r="O223" s="80">
        <v>0</v>
      </c>
      <c r="P223" s="80">
        <v>0</v>
      </c>
      <c r="Q223" s="80">
        <v>0</v>
      </c>
      <c r="R223" s="80">
        <v>0</v>
      </c>
      <c r="S223" s="80">
        <v>0</v>
      </c>
      <c r="T223" s="80">
        <v>0</v>
      </c>
      <c r="U223" s="80">
        <v>0</v>
      </c>
      <c r="V223" s="80">
        <v>0</v>
      </c>
      <c r="W223" s="80">
        <v>1</v>
      </c>
      <c r="X223" s="80">
        <v>1</v>
      </c>
      <c r="Y223" s="80">
        <v>1</v>
      </c>
      <c r="Z223" s="80">
        <v>1</v>
      </c>
      <c r="AA223" s="80">
        <v>0</v>
      </c>
      <c r="AB223" s="80">
        <v>0</v>
      </c>
      <c r="AC223" s="81"/>
      <c r="AD223" s="82"/>
      <c r="AE223" s="83" t="e">
        <f t="shared" si="7"/>
        <v>#DIV/0!</v>
      </c>
      <c r="AF223" s="150">
        <v>44202</v>
      </c>
      <c r="AG223" s="58">
        <v>1</v>
      </c>
      <c r="AH223" s="58">
        <v>1</v>
      </c>
      <c r="AI223" s="58">
        <v>2</v>
      </c>
      <c r="AJ223" s="84">
        <v>1</v>
      </c>
      <c r="AK223" s="84">
        <v>1</v>
      </c>
      <c r="AL223" s="60">
        <v>44210</v>
      </c>
      <c r="AM223" s="58">
        <f t="shared" si="19"/>
        <v>8</v>
      </c>
      <c r="AN223" s="123">
        <v>1</v>
      </c>
      <c r="AO223" s="61"/>
      <c r="AP223" s="62"/>
      <c r="AQ223" s="63">
        <v>1</v>
      </c>
      <c r="AR223" s="64">
        <v>1</v>
      </c>
      <c r="AS223" s="63">
        <v>1</v>
      </c>
      <c r="AT223" s="63">
        <v>0</v>
      </c>
      <c r="AU223" s="63">
        <v>0</v>
      </c>
      <c r="AV223" s="63">
        <v>1</v>
      </c>
      <c r="AW223" s="63">
        <v>0</v>
      </c>
      <c r="AX223" s="64">
        <v>1</v>
      </c>
      <c r="AY223" s="152">
        <v>44202</v>
      </c>
      <c r="AZ223" s="133">
        <v>1.72</v>
      </c>
      <c r="BA223" s="133">
        <v>831</v>
      </c>
      <c r="BB223" s="133">
        <v>69.099999999999994</v>
      </c>
      <c r="BC223" s="144"/>
      <c r="BD223" s="135">
        <v>12.1</v>
      </c>
      <c r="BE223" s="135">
        <v>4.6900000000000004</v>
      </c>
      <c r="BF223" s="135">
        <v>71.099999999999994</v>
      </c>
      <c r="BG223" s="135">
        <v>23.2</v>
      </c>
      <c r="BH223" s="135">
        <v>197</v>
      </c>
      <c r="BI223" s="86"/>
      <c r="BJ223" s="64">
        <v>0</v>
      </c>
      <c r="BK223" s="64">
        <v>0</v>
      </c>
      <c r="BL223" s="64">
        <v>0</v>
      </c>
      <c r="BM223" s="64">
        <v>0</v>
      </c>
      <c r="BN223" s="70">
        <v>0</v>
      </c>
      <c r="BO223" s="64">
        <v>0</v>
      </c>
      <c r="BP223" s="71"/>
      <c r="BR223" s="331">
        <v>3.6921428571428572</v>
      </c>
      <c r="BS223" s="320">
        <v>4.0389999999999997</v>
      </c>
      <c r="BT223" s="320">
        <v>0.34685714285714253</v>
      </c>
      <c r="BU223" s="320">
        <v>9.3944670148964882</v>
      </c>
      <c r="BV223" s="320">
        <v>51</v>
      </c>
      <c r="BW223" s="320">
        <v>80547</v>
      </c>
      <c r="BX223" s="320">
        <v>37999</v>
      </c>
      <c r="BY223" s="320">
        <v>1175.3290322580644</v>
      </c>
      <c r="BZ223" s="320">
        <v>2.4722932221628172E-4</v>
      </c>
      <c r="CA223" s="320">
        <v>12.54833333333333</v>
      </c>
      <c r="CB223" s="320">
        <v>12.988166666666668</v>
      </c>
      <c r="CC223" s="320">
        <v>-0.43983333333333341</v>
      </c>
      <c r="CD223" s="320">
        <v>80.848765573439977</v>
      </c>
      <c r="CE223" s="320">
        <v>83.676476545158991</v>
      </c>
      <c r="CF223" s="320">
        <v>-2.8277109717190188</v>
      </c>
      <c r="CG223" s="320">
        <v>271.65764714542297</v>
      </c>
      <c r="CH223" s="320">
        <v>281.19004349677414</v>
      </c>
      <c r="CI223" s="320">
        <v>-9.532396351351057</v>
      </c>
      <c r="CJ223" s="320">
        <v>3.2788650082638364E-2</v>
      </c>
      <c r="CK223" s="320">
        <v>12041.1</v>
      </c>
      <c r="CL223" s="320">
        <v>6.95</v>
      </c>
      <c r="CM223" s="320">
        <v>7.09</v>
      </c>
      <c r="CN223" s="320">
        <v>7.28</v>
      </c>
      <c r="CO223" s="316">
        <f t="shared" si="16"/>
        <v>7.1066666666666665</v>
      </c>
      <c r="CP223" s="333">
        <v>0.96899999999999997</v>
      </c>
      <c r="CQ223" s="320">
        <v>0.95399999999999996</v>
      </c>
      <c r="CR223" s="320">
        <v>0.99399999999999999</v>
      </c>
      <c r="CS223" s="316">
        <f t="shared" si="17"/>
        <v>0.97233333333333327</v>
      </c>
      <c r="CT223" s="320">
        <v>1.071</v>
      </c>
      <c r="CU223" s="320">
        <v>1.1240000000000001</v>
      </c>
      <c r="CV223" s="320">
        <v>1.0760000000000001</v>
      </c>
      <c r="CW223" s="316">
        <f t="shared" si="18"/>
        <v>1.0903333333333334</v>
      </c>
      <c r="CX223" s="329">
        <v>6.9444444444444447E-4</v>
      </c>
      <c r="CY223" s="318">
        <v>2.7777777777777779E-3</v>
      </c>
      <c r="CZ223" s="318">
        <v>4.1666666666666666E-3</v>
      </c>
      <c r="DA223" s="319" t="s">
        <v>1668</v>
      </c>
      <c r="DB223" s="319" t="s">
        <v>1669</v>
      </c>
      <c r="DC223" s="319" t="s">
        <v>1670</v>
      </c>
      <c r="DD223" s="319" t="s">
        <v>1671</v>
      </c>
      <c r="DE223" s="319" t="s">
        <v>1672</v>
      </c>
      <c r="DF223" s="319" t="s">
        <v>1673</v>
      </c>
      <c r="DG223" s="310"/>
      <c r="DH223" s="320">
        <v>9.3944670148964882</v>
      </c>
      <c r="DI223" s="320">
        <v>0.97233333333333327</v>
      </c>
      <c r="DJ223" s="320">
        <v>1.0903333333333334</v>
      </c>
    </row>
    <row r="224" spans="1:114" ht="15.75" customHeight="1">
      <c r="A224" s="76">
        <v>224</v>
      </c>
      <c r="B224" s="168" t="s">
        <v>1674</v>
      </c>
      <c r="C224" s="46">
        <v>2773060</v>
      </c>
      <c r="D224" s="46">
        <v>2</v>
      </c>
      <c r="E224" s="149">
        <v>30320</v>
      </c>
      <c r="F224" s="44">
        <f t="shared" si="15"/>
        <v>38</v>
      </c>
      <c r="G224" s="78">
        <v>1</v>
      </c>
      <c r="H224" s="46">
        <v>37.1</v>
      </c>
      <c r="I224" s="79">
        <v>93</v>
      </c>
      <c r="J224" s="80">
        <v>0</v>
      </c>
      <c r="K224" s="80">
        <v>0</v>
      </c>
      <c r="L224" s="80">
        <v>0</v>
      </c>
      <c r="M224" s="80">
        <v>0</v>
      </c>
      <c r="N224" s="80">
        <v>0</v>
      </c>
      <c r="O224" s="80">
        <v>0</v>
      </c>
      <c r="P224" s="80">
        <v>0</v>
      </c>
      <c r="Q224" s="80">
        <v>0</v>
      </c>
      <c r="R224" s="80">
        <v>0</v>
      </c>
      <c r="S224" s="80">
        <v>0</v>
      </c>
      <c r="T224" s="80">
        <v>0</v>
      </c>
      <c r="U224" s="80">
        <v>0</v>
      </c>
      <c r="V224" s="80">
        <v>0</v>
      </c>
      <c r="W224" s="80">
        <v>0</v>
      </c>
      <c r="X224" s="80">
        <v>0</v>
      </c>
      <c r="Y224" s="80">
        <v>1</v>
      </c>
      <c r="Z224" s="80">
        <v>0</v>
      </c>
      <c r="AA224" s="80">
        <v>0</v>
      </c>
      <c r="AB224" s="80">
        <v>0</v>
      </c>
      <c r="AC224" s="81"/>
      <c r="AD224" s="82"/>
      <c r="AE224" s="83" t="e">
        <f t="shared" si="7"/>
        <v>#DIV/0!</v>
      </c>
      <c r="AF224" s="150">
        <v>44205</v>
      </c>
      <c r="AG224" s="58">
        <v>0</v>
      </c>
      <c r="AH224" s="58">
        <v>0</v>
      </c>
      <c r="AI224" s="58">
        <v>0</v>
      </c>
      <c r="AJ224" s="84">
        <v>0</v>
      </c>
      <c r="AK224" s="84">
        <v>0</v>
      </c>
      <c r="AL224" s="60">
        <v>44217</v>
      </c>
      <c r="AM224" s="58">
        <f t="shared" si="19"/>
        <v>12</v>
      </c>
      <c r="AN224" s="123">
        <v>1</v>
      </c>
      <c r="AO224" s="61"/>
      <c r="AP224" s="62"/>
      <c r="AQ224" s="63">
        <v>1</v>
      </c>
      <c r="AR224" s="64">
        <v>1</v>
      </c>
      <c r="AS224" s="63">
        <v>1</v>
      </c>
      <c r="AT224" s="63">
        <v>0</v>
      </c>
      <c r="AU224" s="63">
        <v>0</v>
      </c>
      <c r="AV224" s="63">
        <v>1</v>
      </c>
      <c r="AW224" s="63">
        <v>0</v>
      </c>
      <c r="AX224" s="64">
        <v>1</v>
      </c>
      <c r="AY224" s="152">
        <v>44205</v>
      </c>
      <c r="AZ224" s="129">
        <v>0.66</v>
      </c>
      <c r="BA224" s="133">
        <v>607</v>
      </c>
      <c r="BB224" s="133">
        <v>74.099999999999994</v>
      </c>
      <c r="BC224" s="139">
        <v>6.0000000000000001E-3</v>
      </c>
      <c r="BD224" s="135">
        <v>14</v>
      </c>
      <c r="BE224" s="135">
        <v>5.78</v>
      </c>
      <c r="BF224" s="135">
        <v>77.5</v>
      </c>
      <c r="BG224" s="135">
        <v>15.9</v>
      </c>
      <c r="BH224" s="135">
        <v>235</v>
      </c>
      <c r="BI224" s="86"/>
      <c r="BJ224" s="64">
        <v>0</v>
      </c>
      <c r="BK224" s="64">
        <v>0</v>
      </c>
      <c r="BL224" s="64">
        <v>0</v>
      </c>
      <c r="BM224" s="64">
        <v>0</v>
      </c>
      <c r="BN224" s="70">
        <v>0</v>
      </c>
      <c r="BO224" s="64">
        <v>0</v>
      </c>
      <c r="BP224" s="71"/>
      <c r="BR224" s="331">
        <v>3.3526499999999997</v>
      </c>
      <c r="BS224" s="320">
        <v>3.65</v>
      </c>
      <c r="BT224" s="320">
        <v>0.29735000000000023</v>
      </c>
      <c r="BU224" s="320">
        <v>8.8691035449569817</v>
      </c>
      <c r="BV224" s="320">
        <v>56</v>
      </c>
      <c r="BW224" s="320">
        <v>70641</v>
      </c>
      <c r="BX224" s="320">
        <v>35529</v>
      </c>
      <c r="BY224" s="320">
        <v>1292.6048898279507</v>
      </c>
      <c r="BZ224" s="320">
        <v>2.4962997959292356E-4</v>
      </c>
      <c r="CA224" s="320">
        <v>9.5438333333333372</v>
      </c>
      <c r="CB224" s="320">
        <v>11.653999999999998</v>
      </c>
      <c r="CC224" s="320">
        <v>-2.1101666666666667</v>
      </c>
      <c r="CD224" s="320">
        <v>50.511134610123001</v>
      </c>
      <c r="CE224" s="320">
        <v>61.688856483084514</v>
      </c>
      <c r="CF224" s="320">
        <v>-11.1777218729615</v>
      </c>
      <c r="CG224" s="320">
        <v>227.79269572175005</v>
      </c>
      <c r="CH224" s="320">
        <v>278.13723684564667</v>
      </c>
      <c r="CI224" s="320">
        <v>-50.344541123896676</v>
      </c>
      <c r="CJ224" s="320">
        <v>0.15326433458529498</v>
      </c>
      <c r="CK224" s="320">
        <v>11127.1</v>
      </c>
      <c r="CL224" s="333">
        <v>6.15</v>
      </c>
      <c r="CM224" s="333">
        <v>5.9</v>
      </c>
      <c r="CN224" s="333">
        <v>6</v>
      </c>
      <c r="CO224" s="316">
        <f t="shared" si="16"/>
        <v>6.0166666666666666</v>
      </c>
      <c r="CP224" s="333">
        <v>0.47</v>
      </c>
      <c r="CQ224" s="333">
        <v>0.47399999999999998</v>
      </c>
      <c r="CR224" s="333">
        <v>0.44600000000000001</v>
      </c>
      <c r="CS224" s="316">
        <f t="shared" si="17"/>
        <v>0.46333333333333332</v>
      </c>
      <c r="CT224" s="333">
        <v>0.57799999999999996</v>
      </c>
      <c r="CU224" s="333">
        <v>0.58699999999999997</v>
      </c>
      <c r="CV224" s="333">
        <v>0.57499999999999996</v>
      </c>
      <c r="CW224" s="316">
        <f t="shared" si="18"/>
        <v>0.57999999999999996</v>
      </c>
      <c r="CX224" s="329">
        <v>2.7777777777777779E-3</v>
      </c>
      <c r="CY224" s="318">
        <v>4.8611111111111112E-3</v>
      </c>
      <c r="CZ224" s="318">
        <v>4.1666666666666666E-3</v>
      </c>
      <c r="DA224" s="319" t="s">
        <v>1675</v>
      </c>
      <c r="DB224" s="319" t="s">
        <v>1676</v>
      </c>
      <c r="DC224" s="319" t="s">
        <v>1677</v>
      </c>
      <c r="DD224" s="319" t="s">
        <v>1678</v>
      </c>
      <c r="DE224" s="319" t="s">
        <v>1679</v>
      </c>
      <c r="DF224" s="319" t="s">
        <v>1680</v>
      </c>
      <c r="DG224" s="310"/>
      <c r="DH224" s="320">
        <v>8.8691035449569817</v>
      </c>
      <c r="DI224" s="320">
        <v>0.46333333333333332</v>
      </c>
      <c r="DJ224" s="320">
        <v>0.57999999999999996</v>
      </c>
    </row>
    <row r="225" spans="1:114" ht="15.75" customHeight="1">
      <c r="A225" s="76">
        <v>225</v>
      </c>
      <c r="B225" s="168" t="s">
        <v>1681</v>
      </c>
      <c r="C225" s="46">
        <v>2854510</v>
      </c>
      <c r="D225" s="46">
        <v>2</v>
      </c>
      <c r="E225" s="149">
        <v>26140</v>
      </c>
      <c r="F225" s="44">
        <f t="shared" si="15"/>
        <v>49</v>
      </c>
      <c r="G225" s="78">
        <v>1</v>
      </c>
      <c r="H225" s="46">
        <v>36.700000000000003</v>
      </c>
      <c r="I225" s="79">
        <v>96</v>
      </c>
      <c r="J225" s="80">
        <v>0</v>
      </c>
      <c r="K225" s="80">
        <v>0</v>
      </c>
      <c r="L225" s="80">
        <v>0</v>
      </c>
      <c r="M225" s="80">
        <v>0</v>
      </c>
      <c r="N225" s="80">
        <v>0</v>
      </c>
      <c r="O225" s="80">
        <v>0</v>
      </c>
      <c r="P225" s="80">
        <v>0</v>
      </c>
      <c r="Q225" s="80">
        <v>0</v>
      </c>
      <c r="R225" s="80">
        <v>0</v>
      </c>
      <c r="S225" s="80">
        <v>0</v>
      </c>
      <c r="T225" s="80">
        <v>0</v>
      </c>
      <c r="U225" s="80">
        <v>0</v>
      </c>
      <c r="V225" s="80">
        <v>0</v>
      </c>
      <c r="W225" s="80">
        <v>0</v>
      </c>
      <c r="X225" s="80">
        <v>0</v>
      </c>
      <c r="Y225" s="80">
        <v>1</v>
      </c>
      <c r="Z225" s="80">
        <v>1</v>
      </c>
      <c r="AA225" s="80">
        <v>0</v>
      </c>
      <c r="AB225" s="176">
        <v>0</v>
      </c>
      <c r="AC225" s="81">
        <v>84</v>
      </c>
      <c r="AD225" s="82">
        <v>1.58</v>
      </c>
      <c r="AE225" s="83">
        <f t="shared" si="7"/>
        <v>33.648453773433737</v>
      </c>
      <c r="AF225" s="177">
        <v>44269</v>
      </c>
      <c r="AG225" s="58">
        <v>0</v>
      </c>
      <c r="AH225" s="58">
        <v>0</v>
      </c>
      <c r="AI225" s="58">
        <v>0</v>
      </c>
      <c r="AJ225" s="84">
        <v>0</v>
      </c>
      <c r="AK225" s="84">
        <v>0</v>
      </c>
      <c r="AL225" s="60">
        <v>44277</v>
      </c>
      <c r="AM225" s="58">
        <f t="shared" si="19"/>
        <v>8</v>
      </c>
      <c r="AN225" s="123">
        <v>1</v>
      </c>
      <c r="AO225" s="61"/>
      <c r="AP225" s="62"/>
      <c r="AQ225" s="63">
        <v>1</v>
      </c>
      <c r="AR225" s="64">
        <v>1</v>
      </c>
      <c r="AS225" s="63">
        <v>1</v>
      </c>
      <c r="AT225" s="63">
        <v>0</v>
      </c>
      <c r="AU225" s="63">
        <v>0</v>
      </c>
      <c r="AV225" s="63">
        <v>1</v>
      </c>
      <c r="AW225" s="63">
        <v>0</v>
      </c>
      <c r="AX225" s="64">
        <v>1</v>
      </c>
      <c r="AY225" s="152">
        <v>44269</v>
      </c>
      <c r="AZ225" s="133">
        <v>0.66</v>
      </c>
      <c r="BA225" s="133">
        <v>14.52</v>
      </c>
      <c r="BB225" s="133">
        <v>71.900000000000006</v>
      </c>
      <c r="BC225" s="139"/>
      <c r="BD225" s="135">
        <v>11.9</v>
      </c>
      <c r="BE225" s="135">
        <v>5.07</v>
      </c>
      <c r="BF225" s="135">
        <v>75.099999999999994</v>
      </c>
      <c r="BG225" s="135">
        <v>16.600000000000001</v>
      </c>
      <c r="BH225" s="135">
        <v>512</v>
      </c>
      <c r="BI225" s="86"/>
      <c r="BJ225" s="64">
        <v>0</v>
      </c>
      <c r="BK225" s="64">
        <v>0</v>
      </c>
      <c r="BL225" s="64">
        <v>0</v>
      </c>
      <c r="BM225" s="64">
        <v>0</v>
      </c>
      <c r="BN225" s="70">
        <v>0</v>
      </c>
      <c r="BO225" s="64">
        <v>0</v>
      </c>
      <c r="BP225" s="71"/>
      <c r="BR225" s="331">
        <v>3.8834210526315802</v>
      </c>
      <c r="BS225" s="320">
        <v>4.12</v>
      </c>
      <c r="BT225" s="320">
        <v>0.23657894736841989</v>
      </c>
      <c r="BU225" s="320">
        <v>6.0920241241444417</v>
      </c>
      <c r="BV225" s="320">
        <v>56</v>
      </c>
      <c r="BW225" s="320">
        <v>176952</v>
      </c>
      <c r="BX225" s="320">
        <v>92603</v>
      </c>
      <c r="BY225" s="320">
        <v>3139.1508205261784</v>
      </c>
      <c r="BZ225" s="320">
        <v>6.5786466141965613E-5</v>
      </c>
      <c r="CA225" s="320">
        <v>23.742166666666662</v>
      </c>
      <c r="CB225" s="320">
        <v>23.790499999999994</v>
      </c>
      <c r="CC225" s="320">
        <v>-4.8333333333333339E-2</v>
      </c>
      <c r="CD225" s="320">
        <v>169.39887713342335</v>
      </c>
      <c r="CE225" s="320">
        <v>169.59057902484264</v>
      </c>
      <c r="CF225" s="320">
        <v>-0.19170189141926558</v>
      </c>
      <c r="CG225" s="320">
        <v>488.83847218290606</v>
      </c>
      <c r="CH225" s="320">
        <v>489.41441630003425</v>
      </c>
      <c r="CI225" s="320">
        <v>-0.57594411712822013</v>
      </c>
      <c r="CJ225" s="320">
        <v>1.1754192809790775E-3</v>
      </c>
      <c r="CK225" s="320">
        <v>29950.3</v>
      </c>
      <c r="CL225" s="333">
        <v>7.13</v>
      </c>
      <c r="CM225" s="333">
        <v>6.78</v>
      </c>
      <c r="CN225" s="333">
        <v>6.47</v>
      </c>
      <c r="CO225" s="316">
        <f t="shared" si="16"/>
        <v>6.793333333333333</v>
      </c>
      <c r="CP225" s="333">
        <v>0.73899999999999999</v>
      </c>
      <c r="CQ225" s="333">
        <v>0.73799999999999999</v>
      </c>
      <c r="CR225" s="333">
        <v>0.89300000000000002</v>
      </c>
      <c r="CS225" s="316">
        <f t="shared" si="17"/>
        <v>0.79</v>
      </c>
      <c r="CT225" s="333">
        <v>0.95099999999999996</v>
      </c>
      <c r="CU225" s="333">
        <v>0.90800000000000003</v>
      </c>
      <c r="CV225" s="333">
        <v>1.0169999999999999</v>
      </c>
      <c r="CW225" s="316">
        <f t="shared" si="18"/>
        <v>0.95866666666666667</v>
      </c>
      <c r="CX225" s="329">
        <v>1.3888888888888889E-3</v>
      </c>
      <c r="CY225" s="318">
        <v>4.1666666666666666E-3</v>
      </c>
      <c r="CZ225" s="318">
        <v>3.472222222222222E-3</v>
      </c>
      <c r="DA225" s="319" t="s">
        <v>1682</v>
      </c>
      <c r="DB225" s="319" t="s">
        <v>1683</v>
      </c>
      <c r="DC225" s="319" t="s">
        <v>1684</v>
      </c>
      <c r="DD225" s="319" t="s">
        <v>1685</v>
      </c>
      <c r="DE225" s="319" t="s">
        <v>1686</v>
      </c>
      <c r="DF225" s="319" t="s">
        <v>1687</v>
      </c>
      <c r="DG225" s="310"/>
      <c r="DH225" s="320">
        <v>6.0920241241444417</v>
      </c>
      <c r="DI225" s="320">
        <v>0.79</v>
      </c>
      <c r="DJ225" s="320">
        <v>0.95866666666666667</v>
      </c>
    </row>
    <row r="226" spans="1:114" ht="15.75" customHeight="1">
      <c r="A226" s="76">
        <v>226</v>
      </c>
      <c r="B226" s="168" t="s">
        <v>1688</v>
      </c>
      <c r="C226" s="46">
        <v>2854540</v>
      </c>
      <c r="D226" s="46">
        <v>2</v>
      </c>
      <c r="E226" s="149">
        <v>29264</v>
      </c>
      <c r="F226" s="44">
        <f t="shared" si="15"/>
        <v>41</v>
      </c>
      <c r="G226" s="78">
        <v>1</v>
      </c>
      <c r="H226" s="46">
        <v>35.9</v>
      </c>
      <c r="I226" s="79">
        <v>99</v>
      </c>
      <c r="J226" s="80">
        <v>0</v>
      </c>
      <c r="K226" s="80">
        <v>0</v>
      </c>
      <c r="L226" s="80">
        <v>0</v>
      </c>
      <c r="M226" s="80">
        <v>0</v>
      </c>
      <c r="N226" s="80">
        <v>0</v>
      </c>
      <c r="O226" s="80">
        <v>0</v>
      </c>
      <c r="P226" s="80">
        <v>0</v>
      </c>
      <c r="Q226" s="80">
        <v>0</v>
      </c>
      <c r="R226" s="80">
        <v>0</v>
      </c>
      <c r="S226" s="80">
        <v>0</v>
      </c>
      <c r="T226" s="80">
        <v>0</v>
      </c>
      <c r="U226" s="80">
        <v>0</v>
      </c>
      <c r="V226" s="80">
        <v>0</v>
      </c>
      <c r="W226" s="80">
        <v>0</v>
      </c>
      <c r="X226" s="80">
        <v>0</v>
      </c>
      <c r="Y226" s="80">
        <v>0</v>
      </c>
      <c r="Z226" s="80">
        <v>0</v>
      </c>
      <c r="AA226" s="80">
        <v>0</v>
      </c>
      <c r="AB226" s="176">
        <v>0</v>
      </c>
      <c r="AC226" s="81">
        <v>81</v>
      </c>
      <c r="AD226" s="82">
        <v>1.75</v>
      </c>
      <c r="AE226" s="83">
        <f t="shared" si="7"/>
        <v>26.448979591836736</v>
      </c>
      <c r="AF226" s="177">
        <v>44269</v>
      </c>
      <c r="AG226" s="58">
        <v>1</v>
      </c>
      <c r="AH226" s="58">
        <v>0</v>
      </c>
      <c r="AI226" s="58">
        <v>4</v>
      </c>
      <c r="AJ226" s="84">
        <v>0</v>
      </c>
      <c r="AK226" s="84">
        <v>1</v>
      </c>
      <c r="AL226" s="60">
        <v>44280</v>
      </c>
      <c r="AM226" s="58">
        <f t="shared" si="19"/>
        <v>11</v>
      </c>
      <c r="AN226" s="123">
        <v>1</v>
      </c>
      <c r="AO226" s="61"/>
      <c r="AP226" s="62"/>
      <c r="AQ226" s="63">
        <v>1</v>
      </c>
      <c r="AR226" s="64">
        <v>1</v>
      </c>
      <c r="AS226" s="63">
        <v>1</v>
      </c>
      <c r="AT226" s="63">
        <v>0</v>
      </c>
      <c r="AU226" s="63">
        <v>0</v>
      </c>
      <c r="AV226" s="63">
        <v>1</v>
      </c>
      <c r="AW226" s="63">
        <v>0</v>
      </c>
      <c r="AX226" s="64">
        <v>1</v>
      </c>
      <c r="AY226" s="152">
        <v>44270</v>
      </c>
      <c r="AZ226" s="133">
        <v>0.57999999999999996</v>
      </c>
      <c r="BA226" s="133">
        <v>1025</v>
      </c>
      <c r="BB226" s="133">
        <v>159.9</v>
      </c>
      <c r="BC226" s="139"/>
      <c r="BD226" s="135">
        <v>12.9</v>
      </c>
      <c r="BE226" s="135">
        <v>7.8</v>
      </c>
      <c r="BF226" s="135">
        <v>90.5</v>
      </c>
      <c r="BG226" s="135">
        <v>7.6</v>
      </c>
      <c r="BH226" s="135">
        <v>222</v>
      </c>
      <c r="BI226" s="86"/>
      <c r="BJ226" s="64">
        <v>0</v>
      </c>
      <c r="BK226" s="64">
        <v>0</v>
      </c>
      <c r="BL226" s="64">
        <v>0</v>
      </c>
      <c r="BM226" s="64">
        <v>0</v>
      </c>
      <c r="BN226" s="70">
        <v>0</v>
      </c>
      <c r="BO226" s="64">
        <v>0</v>
      </c>
      <c r="BP226" s="71"/>
      <c r="BR226" s="331">
        <v>3.7219122807017557</v>
      </c>
      <c r="BS226" s="320">
        <v>3.8730000000000002</v>
      </c>
      <c r="BT226" s="320">
        <v>0.15108771929824449</v>
      </c>
      <c r="BU226" s="320">
        <v>4.0594110742920932</v>
      </c>
      <c r="BV226" s="320">
        <v>51</v>
      </c>
      <c r="BW226" s="320">
        <v>160158</v>
      </c>
      <c r="BX226" s="320">
        <v>75425</v>
      </c>
      <c r="BY226" s="320">
        <v>2671.7334112832505</v>
      </c>
      <c r="BZ226" s="320">
        <v>5.3820498167611447E-5</v>
      </c>
      <c r="CA226" s="320">
        <v>25.729333333333336</v>
      </c>
      <c r="CB226" s="320">
        <v>25.729333333333336</v>
      </c>
      <c r="CC226" s="320">
        <v>0</v>
      </c>
      <c r="CD226" s="320">
        <v>167.74869658312306</v>
      </c>
      <c r="CE226" s="320">
        <v>167.74869658312306</v>
      </c>
      <c r="CF226" s="320">
        <v>0</v>
      </c>
      <c r="CG226" s="320">
        <v>553.46301033642283</v>
      </c>
      <c r="CH226" s="320">
        <v>553.46301033642283</v>
      </c>
      <c r="CI226" s="320">
        <v>0</v>
      </c>
      <c r="CJ226" s="320">
        <v>0</v>
      </c>
      <c r="CK226" s="320">
        <v>24016.3</v>
      </c>
      <c r="CL226" s="333">
        <v>6.96</v>
      </c>
      <c r="CM226" s="333">
        <v>6.45</v>
      </c>
      <c r="CN226" s="333">
        <v>6.49</v>
      </c>
      <c r="CO226" s="316">
        <f t="shared" si="16"/>
        <v>6.6333333333333329</v>
      </c>
      <c r="CP226" s="333">
        <v>0.4</v>
      </c>
      <c r="CQ226" s="333">
        <v>0.42699999999999999</v>
      </c>
      <c r="CR226" s="333">
        <v>0.41</v>
      </c>
      <c r="CS226" s="316">
        <f t="shared" si="17"/>
        <v>0.41233333333333327</v>
      </c>
      <c r="CT226" s="333">
        <v>0.51</v>
      </c>
      <c r="CU226" s="333">
        <v>0.56599999999999995</v>
      </c>
      <c r="CV226" s="333">
        <v>0.50800000000000001</v>
      </c>
      <c r="CW226" s="316">
        <f t="shared" si="18"/>
        <v>0.52800000000000002</v>
      </c>
      <c r="CX226" s="329">
        <v>1.3888888888888889E-3</v>
      </c>
      <c r="CY226" s="318">
        <v>3.472222222222222E-3</v>
      </c>
      <c r="CZ226" s="318">
        <v>8.3333333333333332E-3</v>
      </c>
      <c r="DA226" s="319" t="s">
        <v>1689</v>
      </c>
      <c r="DB226" s="319" t="s">
        <v>1690</v>
      </c>
      <c r="DC226" s="319" t="s">
        <v>1691</v>
      </c>
      <c r="DD226" s="319" t="s">
        <v>1692</v>
      </c>
      <c r="DE226" s="319" t="s">
        <v>1693</v>
      </c>
      <c r="DF226" s="319" t="s">
        <v>1694</v>
      </c>
      <c r="DG226" s="310"/>
      <c r="DH226" s="320">
        <v>4.0594110742920932</v>
      </c>
      <c r="DI226" s="320">
        <v>0.41233333333333327</v>
      </c>
      <c r="DJ226" s="320">
        <v>0.52800000000000002</v>
      </c>
    </row>
    <row r="227" spans="1:114" ht="15.75" customHeight="1">
      <c r="A227" s="76">
        <v>227</v>
      </c>
      <c r="B227" s="168" t="s">
        <v>1695</v>
      </c>
      <c r="C227" s="46">
        <v>2856420</v>
      </c>
      <c r="D227" s="46">
        <v>1</v>
      </c>
      <c r="E227" s="149">
        <v>25045</v>
      </c>
      <c r="F227" s="44">
        <f t="shared" si="15"/>
        <v>52</v>
      </c>
      <c r="G227" s="78">
        <v>2</v>
      </c>
      <c r="H227" s="46">
        <v>36</v>
      </c>
      <c r="I227" s="79">
        <v>93</v>
      </c>
      <c r="J227" s="80">
        <v>0</v>
      </c>
      <c r="K227" s="80">
        <v>0</v>
      </c>
      <c r="L227" s="80">
        <v>0</v>
      </c>
      <c r="M227" s="80">
        <v>0</v>
      </c>
      <c r="N227" s="80">
        <v>0</v>
      </c>
      <c r="O227" s="80">
        <v>0</v>
      </c>
      <c r="P227" s="80">
        <v>0</v>
      </c>
      <c r="Q227" s="80">
        <v>0</v>
      </c>
      <c r="R227" s="80">
        <v>0</v>
      </c>
      <c r="S227" s="80">
        <v>0</v>
      </c>
      <c r="T227" s="80">
        <v>0</v>
      </c>
      <c r="U227" s="80">
        <v>0</v>
      </c>
      <c r="V227" s="80">
        <v>0</v>
      </c>
      <c r="W227" s="80">
        <v>0</v>
      </c>
      <c r="X227" s="80">
        <v>0</v>
      </c>
      <c r="Y227" s="80">
        <v>0</v>
      </c>
      <c r="Z227" s="80">
        <v>0</v>
      </c>
      <c r="AA227" s="80">
        <v>0</v>
      </c>
      <c r="AB227" s="176">
        <v>0</v>
      </c>
      <c r="AC227" s="81">
        <v>80</v>
      </c>
      <c r="AD227" s="82">
        <v>1.75</v>
      </c>
      <c r="AE227" s="83">
        <f t="shared" si="7"/>
        <v>26.122448979591837</v>
      </c>
      <c r="AF227" s="177">
        <v>44270</v>
      </c>
      <c r="AG227" s="58">
        <v>1</v>
      </c>
      <c r="AH227" s="58">
        <v>0</v>
      </c>
      <c r="AI227" s="58">
        <v>30</v>
      </c>
      <c r="AJ227" s="84">
        <v>0</v>
      </c>
      <c r="AK227" s="98">
        <v>1</v>
      </c>
      <c r="AL227" s="60">
        <v>44306</v>
      </c>
      <c r="AM227" s="58">
        <f t="shared" si="19"/>
        <v>5</v>
      </c>
      <c r="AN227" s="123">
        <v>1</v>
      </c>
      <c r="AO227" s="61"/>
      <c r="AP227" s="62"/>
      <c r="AQ227" s="63">
        <v>1</v>
      </c>
      <c r="AR227" s="64">
        <v>1</v>
      </c>
      <c r="AS227" s="63">
        <v>1</v>
      </c>
      <c r="AT227" s="63">
        <v>0</v>
      </c>
      <c r="AU227" s="63">
        <v>0</v>
      </c>
      <c r="AV227" s="63">
        <v>1</v>
      </c>
      <c r="AW227" s="63">
        <v>0</v>
      </c>
      <c r="AX227" s="64">
        <v>1</v>
      </c>
      <c r="AY227" s="152">
        <v>44270</v>
      </c>
      <c r="AZ227" s="133">
        <v>0.77</v>
      </c>
      <c r="BA227" s="133">
        <v>2368</v>
      </c>
      <c r="BB227" s="133">
        <v>251.7</v>
      </c>
      <c r="BC227" s="139">
        <v>3.0000000000000001E-3</v>
      </c>
      <c r="BD227" s="135">
        <v>15.1</v>
      </c>
      <c r="BE227" s="135">
        <v>12.5</v>
      </c>
      <c r="BF227" s="135">
        <v>87.6</v>
      </c>
      <c r="BG227" s="135">
        <v>7.7</v>
      </c>
      <c r="BH227" s="135">
        <v>145</v>
      </c>
      <c r="BI227" s="86"/>
      <c r="BJ227" s="51">
        <v>1</v>
      </c>
      <c r="BK227" s="64">
        <v>1</v>
      </c>
      <c r="BL227" s="64">
        <v>0</v>
      </c>
      <c r="BM227" s="64">
        <v>0</v>
      </c>
      <c r="BN227" s="70">
        <v>0</v>
      </c>
      <c r="BO227" s="64">
        <v>0</v>
      </c>
      <c r="BP227" s="71"/>
      <c r="BR227" s="331">
        <v>5.7935892857142841</v>
      </c>
      <c r="BS227" s="320">
        <v>5.96</v>
      </c>
      <c r="BT227" s="320">
        <v>0.16641071428571585</v>
      </c>
      <c r="BU227" s="320">
        <v>2.8723250144094274</v>
      </c>
      <c r="BV227" s="320">
        <v>73</v>
      </c>
      <c r="BW227" s="320">
        <v>26948</v>
      </c>
      <c r="BX227" s="320">
        <v>23984</v>
      </c>
      <c r="BY227" s="320">
        <v>736.91460055096411</v>
      </c>
      <c r="BZ227" s="320">
        <v>1.1976004896637039E-4</v>
      </c>
      <c r="CA227" s="320">
        <v>16.08733333333333</v>
      </c>
      <c r="CB227" s="320">
        <v>17.34116666666667</v>
      </c>
      <c r="CC227" s="320">
        <v>-1.2538333333333338</v>
      </c>
      <c r="CD227" s="320">
        <v>254.3197727513263</v>
      </c>
      <c r="CE227" s="320">
        <v>274.18641034422569</v>
      </c>
      <c r="CF227" s="320">
        <v>-19.866637592899423</v>
      </c>
      <c r="CG227" s="320">
        <v>221.93815443401496</v>
      </c>
      <c r="CH227" s="320">
        <v>239.24348185930577</v>
      </c>
      <c r="CI227" s="320">
        <v>-17.305327425290738</v>
      </c>
      <c r="CJ227" s="320">
        <v>6.7454327593832131E-2</v>
      </c>
      <c r="CK227" s="320">
        <v>5846</v>
      </c>
      <c r="CL227" s="333">
        <v>6.86</v>
      </c>
      <c r="CM227" s="333">
        <v>6.29</v>
      </c>
      <c r="CN227" s="333">
        <v>6.14</v>
      </c>
      <c r="CO227" s="316">
        <f t="shared" si="16"/>
        <v>6.43</v>
      </c>
      <c r="CP227" s="333">
        <v>0.439</v>
      </c>
      <c r="CQ227" s="333">
        <v>0.45400000000000001</v>
      </c>
      <c r="CR227" s="333">
        <v>0.432</v>
      </c>
      <c r="CS227" s="316">
        <f t="shared" si="17"/>
        <v>0.44166666666666665</v>
      </c>
      <c r="CT227" s="333">
        <v>0.63600000000000001</v>
      </c>
      <c r="CU227" s="333">
        <v>0.63900000000000001</v>
      </c>
      <c r="CV227" s="333">
        <v>0.57599999999999996</v>
      </c>
      <c r="CW227" s="316">
        <f t="shared" si="18"/>
        <v>0.61699999999999999</v>
      </c>
      <c r="CX227" s="329">
        <v>1.3888888888888889E-3</v>
      </c>
      <c r="CY227" s="318">
        <v>4.1666666666666666E-3</v>
      </c>
      <c r="CZ227" s="318">
        <v>5.5555555555555558E-3</v>
      </c>
      <c r="DA227" s="319" t="s">
        <v>1696</v>
      </c>
      <c r="DB227" s="319" t="s">
        <v>1697</v>
      </c>
      <c r="DC227" s="319" t="s">
        <v>1698</v>
      </c>
      <c r="DD227" s="319" t="s">
        <v>1699</v>
      </c>
      <c r="DE227" s="319" t="s">
        <v>1700</v>
      </c>
      <c r="DF227" s="319" t="s">
        <v>1701</v>
      </c>
      <c r="DG227" s="310"/>
      <c r="DH227" s="320">
        <v>2.8723250144094274</v>
      </c>
      <c r="DI227" s="320">
        <v>0.44166666666666665</v>
      </c>
      <c r="DJ227" s="320">
        <v>0.61699999999999999</v>
      </c>
    </row>
    <row r="228" spans="1:114" ht="15.75" customHeight="1">
      <c r="A228" s="76">
        <v>228</v>
      </c>
      <c r="B228" s="168" t="s">
        <v>1702</v>
      </c>
      <c r="C228" s="46">
        <v>2865584</v>
      </c>
      <c r="D228" s="46">
        <v>1</v>
      </c>
      <c r="E228" s="149">
        <v>31278</v>
      </c>
      <c r="F228" s="44">
        <f t="shared" si="15"/>
        <v>35</v>
      </c>
      <c r="G228" s="78">
        <v>1</v>
      </c>
      <c r="H228" s="46">
        <v>35.799999999999997</v>
      </c>
      <c r="I228" s="79">
        <v>97</v>
      </c>
      <c r="J228" s="80">
        <v>0</v>
      </c>
      <c r="K228" s="80">
        <v>0</v>
      </c>
      <c r="L228" s="80">
        <v>0</v>
      </c>
      <c r="M228" s="80">
        <v>0</v>
      </c>
      <c r="N228" s="80">
        <v>0</v>
      </c>
      <c r="O228" s="80">
        <v>0</v>
      </c>
      <c r="P228" s="80">
        <v>0</v>
      </c>
      <c r="Q228" s="80">
        <v>0</v>
      </c>
      <c r="R228" s="80">
        <v>0</v>
      </c>
      <c r="S228" s="80">
        <v>0</v>
      </c>
      <c r="T228" s="80">
        <v>0</v>
      </c>
      <c r="U228" s="80">
        <v>0</v>
      </c>
      <c r="V228" s="80">
        <v>0</v>
      </c>
      <c r="W228" s="80">
        <v>0</v>
      </c>
      <c r="X228" s="80">
        <v>0</v>
      </c>
      <c r="Y228" s="80">
        <v>0</v>
      </c>
      <c r="Z228" s="80">
        <v>0</v>
      </c>
      <c r="AA228" s="80">
        <v>0</v>
      </c>
      <c r="AB228" s="176">
        <v>0</v>
      </c>
      <c r="AC228" s="81">
        <v>93</v>
      </c>
      <c r="AD228" s="82">
        <v>1.74</v>
      </c>
      <c r="AE228" s="83">
        <f t="shared" si="7"/>
        <v>30.717399920729289</v>
      </c>
      <c r="AF228" s="177">
        <v>44277</v>
      </c>
      <c r="AG228" s="58">
        <v>1</v>
      </c>
      <c r="AH228" s="51">
        <v>1</v>
      </c>
      <c r="AI228" s="51">
        <v>26</v>
      </c>
      <c r="AJ228" s="98">
        <v>1</v>
      </c>
      <c r="AK228" s="98">
        <v>1</v>
      </c>
      <c r="AL228" s="66">
        <v>44305</v>
      </c>
      <c r="AM228" s="58">
        <f t="shared" si="19"/>
        <v>28</v>
      </c>
      <c r="AN228" s="123">
        <v>1</v>
      </c>
      <c r="AO228" s="61"/>
      <c r="AP228" s="62"/>
      <c r="AQ228" s="63">
        <v>1</v>
      </c>
      <c r="AR228" s="64">
        <v>1</v>
      </c>
      <c r="AS228" s="63">
        <v>1</v>
      </c>
      <c r="AT228" s="63">
        <v>0</v>
      </c>
      <c r="AU228" s="63">
        <v>0</v>
      </c>
      <c r="AV228" s="63">
        <v>1</v>
      </c>
      <c r="AW228" s="63">
        <v>0</v>
      </c>
      <c r="AX228" s="64">
        <v>1</v>
      </c>
      <c r="AY228" s="152">
        <v>44277</v>
      </c>
      <c r="AZ228" s="133">
        <v>1.38</v>
      </c>
      <c r="BA228" s="133">
        <v>709</v>
      </c>
      <c r="BB228" s="133">
        <v>281.39999999999998</v>
      </c>
      <c r="BC228" s="139">
        <v>8.4000000000000005E-2</v>
      </c>
      <c r="BD228" s="135">
        <v>15.9</v>
      </c>
      <c r="BE228" s="135">
        <v>24.61</v>
      </c>
      <c r="BF228" s="135">
        <v>95.4</v>
      </c>
      <c r="BG228" s="135">
        <v>2.7</v>
      </c>
      <c r="BH228" s="135">
        <v>342</v>
      </c>
      <c r="BI228" s="86"/>
      <c r="BJ228" s="64">
        <v>0</v>
      </c>
      <c r="BK228" s="64">
        <v>0</v>
      </c>
      <c r="BL228" s="64">
        <v>0</v>
      </c>
      <c r="BM228" s="64">
        <v>0</v>
      </c>
      <c r="BN228" s="70">
        <v>0</v>
      </c>
      <c r="BO228" s="64">
        <v>0</v>
      </c>
      <c r="BP228" s="71"/>
      <c r="BR228" s="331">
        <v>5.4331636363636386</v>
      </c>
      <c r="BS228" s="320">
        <v>5.5549999999999997</v>
      </c>
      <c r="BT228" s="320">
        <v>0.12183636363636108</v>
      </c>
      <c r="BU228" s="320">
        <v>2.2424570984927104</v>
      </c>
      <c r="BV228" s="320">
        <v>54</v>
      </c>
      <c r="BW228" s="320">
        <v>134666</v>
      </c>
      <c r="BX228" s="320">
        <v>46827</v>
      </c>
      <c r="BY228" s="320">
        <v>1240.8798909869577</v>
      </c>
      <c r="BZ228" s="320">
        <v>4.7888122204982387E-5</v>
      </c>
      <c r="CA228" s="320">
        <v>50.229333333333344</v>
      </c>
      <c r="CB228" s="320">
        <v>50.230500000000006</v>
      </c>
      <c r="CC228" s="320">
        <v>-1.1666666666666668E-3</v>
      </c>
      <c r="CD228" s="320">
        <v>698.30612458595112</v>
      </c>
      <c r="CE228" s="320">
        <v>698.32198226795902</v>
      </c>
      <c r="CF228" s="320">
        <v>-1.5857682008000005E-2</v>
      </c>
      <c r="CG228" s="320">
        <v>739.77087980363365</v>
      </c>
      <c r="CH228" s="320">
        <v>739.78825384185654</v>
      </c>
      <c r="CI228" s="320">
        <v>-1.7374038222884091E-2</v>
      </c>
      <c r="CJ228" s="320">
        <v>2.3484598613651501E-5</v>
      </c>
      <c r="CK228" s="320">
        <v>5371.1</v>
      </c>
      <c r="CL228" s="333">
        <v>7.3</v>
      </c>
      <c r="CM228" s="333">
        <v>7.88</v>
      </c>
      <c r="CN228" s="333">
        <v>7.85</v>
      </c>
      <c r="CO228" s="316">
        <f t="shared" si="16"/>
        <v>7.6766666666666667</v>
      </c>
      <c r="CP228" s="333">
        <v>0.35</v>
      </c>
      <c r="CQ228" s="333">
        <v>0.42499999999999999</v>
      </c>
      <c r="CR228" s="333">
        <v>0.45</v>
      </c>
      <c r="CS228" s="316">
        <f t="shared" si="17"/>
        <v>0.40833333333333327</v>
      </c>
      <c r="CT228" s="333">
        <v>0.50700000000000001</v>
      </c>
      <c r="CU228" s="333">
        <v>0.57399999999999995</v>
      </c>
      <c r="CV228" s="333">
        <v>0.64300000000000002</v>
      </c>
      <c r="CW228" s="316">
        <f t="shared" si="18"/>
        <v>0.57466666666666666</v>
      </c>
      <c r="CX228" s="329">
        <v>1.3888888888888889E-3</v>
      </c>
      <c r="CY228" s="318">
        <v>3.472222222222222E-3</v>
      </c>
      <c r="CZ228" s="318">
        <v>4.8611111111111112E-3</v>
      </c>
      <c r="DA228" s="319" t="s">
        <v>1703</v>
      </c>
      <c r="DB228" s="319" t="s">
        <v>1704</v>
      </c>
      <c r="DC228" s="319" t="s">
        <v>1705</v>
      </c>
      <c r="DD228" s="319" t="s">
        <v>1704</v>
      </c>
      <c r="DE228" s="319" t="s">
        <v>1706</v>
      </c>
      <c r="DF228" s="319" t="s">
        <v>1707</v>
      </c>
      <c r="DG228" s="310"/>
      <c r="DH228" s="320">
        <v>2.2424570984927104</v>
      </c>
      <c r="DI228" s="320">
        <v>0.40833333333333327</v>
      </c>
      <c r="DJ228" s="320">
        <v>0.57466666666666666</v>
      </c>
    </row>
    <row r="229" spans="1:114" ht="15.75" customHeight="1">
      <c r="A229" s="76">
        <v>229</v>
      </c>
      <c r="B229" s="168" t="s">
        <v>1708</v>
      </c>
      <c r="C229" s="46">
        <v>2867314</v>
      </c>
      <c r="D229" s="46">
        <v>1</v>
      </c>
      <c r="E229" s="149">
        <v>17687</v>
      </c>
      <c r="F229" s="44">
        <f t="shared" ref="F229:F264" si="20">INT((AF229-E229)/365.25)</f>
        <v>72</v>
      </c>
      <c r="G229" s="78">
        <v>1</v>
      </c>
      <c r="H229" s="46">
        <v>36.5</v>
      </c>
      <c r="I229" s="79">
        <v>93</v>
      </c>
      <c r="J229" s="80">
        <v>0</v>
      </c>
      <c r="K229" s="80">
        <v>0</v>
      </c>
      <c r="L229" s="80">
        <v>0</v>
      </c>
      <c r="M229" s="80">
        <v>0</v>
      </c>
      <c r="N229" s="80">
        <v>0</v>
      </c>
      <c r="O229" s="80">
        <v>0</v>
      </c>
      <c r="P229" s="80">
        <v>0</v>
      </c>
      <c r="Q229" s="80">
        <v>0</v>
      </c>
      <c r="R229" s="80">
        <v>0</v>
      </c>
      <c r="S229" s="80">
        <v>0</v>
      </c>
      <c r="T229" s="80">
        <v>0</v>
      </c>
      <c r="U229" s="80">
        <v>0</v>
      </c>
      <c r="V229" s="80">
        <v>0</v>
      </c>
      <c r="W229" s="80">
        <v>0</v>
      </c>
      <c r="X229" s="80">
        <v>0</v>
      </c>
      <c r="Y229" s="80">
        <v>0</v>
      </c>
      <c r="Z229" s="80">
        <v>1</v>
      </c>
      <c r="AA229" s="80">
        <v>0</v>
      </c>
      <c r="AB229" s="80">
        <v>0</v>
      </c>
      <c r="AC229" s="81">
        <v>65</v>
      </c>
      <c r="AD229" s="82">
        <v>1.64</v>
      </c>
      <c r="AE229" s="83">
        <f t="shared" si="7"/>
        <v>24.167162403331353</v>
      </c>
      <c r="AF229" s="177">
        <v>44278</v>
      </c>
      <c r="AG229" s="58">
        <v>0</v>
      </c>
      <c r="AH229" s="58">
        <v>0</v>
      </c>
      <c r="AI229" s="58">
        <v>0</v>
      </c>
      <c r="AJ229" s="84">
        <v>0</v>
      </c>
      <c r="AK229" s="84">
        <v>0</v>
      </c>
      <c r="AL229" s="60">
        <v>44281</v>
      </c>
      <c r="AM229" s="58">
        <f t="shared" si="19"/>
        <v>3</v>
      </c>
      <c r="AN229" s="123">
        <v>1</v>
      </c>
      <c r="AO229" s="61"/>
      <c r="AP229" s="62"/>
      <c r="AQ229" s="63">
        <v>1</v>
      </c>
      <c r="AR229" s="64">
        <v>1</v>
      </c>
      <c r="AS229" s="63">
        <v>1</v>
      </c>
      <c r="AT229" s="63">
        <v>0</v>
      </c>
      <c r="AU229" s="63">
        <v>0</v>
      </c>
      <c r="AV229" s="63">
        <v>1</v>
      </c>
      <c r="AW229" s="63">
        <v>0</v>
      </c>
      <c r="AX229" s="64">
        <v>1</v>
      </c>
      <c r="AY229" s="152">
        <v>44278</v>
      </c>
      <c r="AZ229" s="133">
        <v>1.21</v>
      </c>
      <c r="BA229" s="133">
        <v>72149</v>
      </c>
      <c r="BB229" s="133">
        <v>90.7</v>
      </c>
      <c r="BC229" s="139">
        <v>0.28100000000000003</v>
      </c>
      <c r="BD229" s="135">
        <v>12.4</v>
      </c>
      <c r="BE229" s="135">
        <v>14.83</v>
      </c>
      <c r="BF229" s="135">
        <v>92.4</v>
      </c>
      <c r="BG229" s="135">
        <v>3.7</v>
      </c>
      <c r="BH229" s="135">
        <v>192</v>
      </c>
      <c r="BI229" s="86"/>
      <c r="BJ229" s="64">
        <v>0</v>
      </c>
      <c r="BK229" s="64">
        <v>1</v>
      </c>
      <c r="BL229" s="64">
        <v>0</v>
      </c>
      <c r="BM229" s="64">
        <v>0</v>
      </c>
      <c r="BN229" s="70">
        <v>0</v>
      </c>
      <c r="BO229" s="64">
        <v>0</v>
      </c>
      <c r="BP229" s="71"/>
      <c r="BR229" s="331">
        <v>4.0233220338983049</v>
      </c>
      <c r="BS229" s="320">
        <v>4.0750000000000002</v>
      </c>
      <c r="BT229" s="320">
        <v>5.1677966101695283E-2</v>
      </c>
      <c r="BU229" s="320">
        <v>1.2844600970612117</v>
      </c>
      <c r="BV229" s="320">
        <v>34</v>
      </c>
      <c r="BW229" s="320"/>
      <c r="BX229" s="320"/>
      <c r="BY229" s="320"/>
      <c r="BZ229" s="320"/>
      <c r="CA229" s="320"/>
      <c r="CB229" s="320"/>
      <c r="CC229" s="320"/>
      <c r="CD229" s="320"/>
      <c r="CE229" s="320"/>
      <c r="CF229" s="320"/>
      <c r="CG229" s="320"/>
      <c r="CH229" s="320"/>
      <c r="CI229" s="320"/>
      <c r="CJ229" s="320"/>
      <c r="CK229" s="320"/>
      <c r="CL229" s="333">
        <v>6.44</v>
      </c>
      <c r="CM229" s="333">
        <v>6.39</v>
      </c>
      <c r="CN229" s="333">
        <v>6.66</v>
      </c>
      <c r="CO229" s="316">
        <f t="shared" si="16"/>
        <v>6.496666666666667</v>
      </c>
      <c r="CP229" s="333">
        <v>0.91600000000000004</v>
      </c>
      <c r="CQ229" s="333">
        <v>0.82899999999999996</v>
      </c>
      <c r="CR229" s="333">
        <v>0.93300000000000005</v>
      </c>
      <c r="CS229" s="316">
        <f t="shared" si="17"/>
        <v>0.89266666666666661</v>
      </c>
      <c r="CT229" s="333">
        <v>0.97299999999999998</v>
      </c>
      <c r="CU229" s="333">
        <v>0.94399999999999995</v>
      </c>
      <c r="CV229" s="333">
        <v>0.95199999999999996</v>
      </c>
      <c r="CW229" s="316">
        <f t="shared" si="18"/>
        <v>0.95633333333333326</v>
      </c>
      <c r="CX229" s="329">
        <v>1.3888888888888889E-3</v>
      </c>
      <c r="CY229" s="318">
        <v>4.8611111111111112E-3</v>
      </c>
      <c r="CZ229" s="318">
        <v>6.2499999999999995E-3</v>
      </c>
      <c r="DA229" s="319" t="s">
        <v>1709</v>
      </c>
      <c r="DB229" s="319" t="s">
        <v>1710</v>
      </c>
      <c r="DC229" s="319" t="s">
        <v>1711</v>
      </c>
      <c r="DD229" s="319" t="s">
        <v>1712</v>
      </c>
      <c r="DE229" s="319" t="s">
        <v>1713</v>
      </c>
      <c r="DF229" s="319" t="s">
        <v>1714</v>
      </c>
      <c r="DG229" s="310"/>
      <c r="DH229" s="320">
        <v>1.2844600970612117</v>
      </c>
      <c r="DI229" s="320">
        <v>0.89266666666666661</v>
      </c>
      <c r="DJ229" s="320">
        <v>0.95633333333333326</v>
      </c>
    </row>
    <row r="230" spans="1:114" ht="15.75" customHeight="1">
      <c r="A230" s="76">
        <v>230</v>
      </c>
      <c r="B230" s="168" t="s">
        <v>1715</v>
      </c>
      <c r="C230" s="46">
        <v>2865597</v>
      </c>
      <c r="D230" s="46">
        <v>1</v>
      </c>
      <c r="E230" s="149">
        <v>22102</v>
      </c>
      <c r="F230" s="44">
        <f t="shared" si="20"/>
        <v>60</v>
      </c>
      <c r="G230" s="78">
        <v>1</v>
      </c>
      <c r="H230" s="46">
        <v>36.1</v>
      </c>
      <c r="I230" s="79">
        <v>96</v>
      </c>
      <c r="J230" s="80">
        <v>0</v>
      </c>
      <c r="K230" s="80">
        <v>0</v>
      </c>
      <c r="L230" s="80">
        <v>0</v>
      </c>
      <c r="M230" s="80">
        <v>0</v>
      </c>
      <c r="N230" s="80">
        <v>1</v>
      </c>
      <c r="O230" s="80">
        <v>0</v>
      </c>
      <c r="P230" s="80">
        <v>0</v>
      </c>
      <c r="Q230" s="80">
        <v>0</v>
      </c>
      <c r="R230" s="80">
        <v>0</v>
      </c>
      <c r="S230" s="80">
        <v>0</v>
      </c>
      <c r="T230" s="80">
        <v>0</v>
      </c>
      <c r="U230" s="80">
        <v>0</v>
      </c>
      <c r="V230" s="80">
        <v>0</v>
      </c>
      <c r="W230" s="80">
        <v>0</v>
      </c>
      <c r="X230" s="80">
        <v>1</v>
      </c>
      <c r="Y230" s="80">
        <v>0</v>
      </c>
      <c r="Z230" s="80">
        <v>1</v>
      </c>
      <c r="AA230" s="80">
        <v>0</v>
      </c>
      <c r="AB230" s="80">
        <v>0</v>
      </c>
      <c r="AC230" s="81">
        <v>60</v>
      </c>
      <c r="AD230" s="82">
        <v>1.77</v>
      </c>
      <c r="AE230" s="83">
        <f t="shared" si="7"/>
        <v>19.151584793641671</v>
      </c>
      <c r="AF230" s="150">
        <v>44277</v>
      </c>
      <c r="AG230" s="58">
        <v>1</v>
      </c>
      <c r="AH230" s="58">
        <v>1</v>
      </c>
      <c r="AI230" s="58">
        <v>2</v>
      </c>
      <c r="AJ230" s="84">
        <v>1</v>
      </c>
      <c r="AK230" s="84">
        <v>1</v>
      </c>
      <c r="AL230" s="60">
        <v>44282</v>
      </c>
      <c r="AM230" s="58">
        <f t="shared" si="19"/>
        <v>5</v>
      </c>
      <c r="AN230" s="123">
        <v>1</v>
      </c>
      <c r="AO230" s="61"/>
      <c r="AP230" s="62"/>
      <c r="AQ230" s="63">
        <v>1</v>
      </c>
      <c r="AR230" s="64">
        <v>1</v>
      </c>
      <c r="AS230" s="63">
        <v>1</v>
      </c>
      <c r="AT230" s="63">
        <v>0</v>
      </c>
      <c r="AU230" s="63">
        <v>0</v>
      </c>
      <c r="AV230" s="63">
        <v>1</v>
      </c>
      <c r="AW230" s="63">
        <v>0</v>
      </c>
      <c r="AX230" s="64">
        <v>1</v>
      </c>
      <c r="AY230" s="152">
        <v>44277</v>
      </c>
      <c r="AZ230" s="133">
        <v>0.62</v>
      </c>
      <c r="BA230" s="133">
        <v>434</v>
      </c>
      <c r="BB230" s="133">
        <v>10.7</v>
      </c>
      <c r="BC230" s="139">
        <v>1.0999999999999999E-2</v>
      </c>
      <c r="BD230" s="135">
        <v>12.3</v>
      </c>
      <c r="BE230" s="135">
        <v>11.43</v>
      </c>
      <c r="BF230" s="135">
        <v>90.1</v>
      </c>
      <c r="BG230" s="135">
        <v>5.7</v>
      </c>
      <c r="BH230" s="135">
        <v>203</v>
      </c>
      <c r="BI230" s="86"/>
      <c r="BJ230" s="64">
        <v>0</v>
      </c>
      <c r="BK230" s="64">
        <v>0</v>
      </c>
      <c r="BL230" s="64">
        <v>0</v>
      </c>
      <c r="BM230" s="64">
        <v>0</v>
      </c>
      <c r="BN230" s="70">
        <v>0</v>
      </c>
      <c r="BO230" s="64">
        <v>0</v>
      </c>
      <c r="BP230" s="71"/>
      <c r="BR230" s="331">
        <v>4.7847500000000007</v>
      </c>
      <c r="BS230" s="320">
        <v>5.07</v>
      </c>
      <c r="BT230" s="320">
        <v>0.28524999999999956</v>
      </c>
      <c r="BU230" s="320">
        <v>5.961648988975381</v>
      </c>
      <c r="BV230" s="320">
        <v>73</v>
      </c>
      <c r="BW230" s="320">
        <v>66428</v>
      </c>
      <c r="BX230" s="320">
        <v>33941</v>
      </c>
      <c r="BY230" s="320">
        <v>838.04104856736433</v>
      </c>
      <c r="BZ230" s="320">
        <v>1.7564741725274391E-4</v>
      </c>
      <c r="CA230" s="320">
        <v>18.12016666666667</v>
      </c>
      <c r="CB230" s="320">
        <v>20.106666666666666</v>
      </c>
      <c r="CC230" s="320">
        <v>-1.9865000000000002</v>
      </c>
      <c r="CD230" s="320">
        <v>196.29135474278493</v>
      </c>
      <c r="CE230" s="320">
        <v>217.70198255068104</v>
      </c>
      <c r="CF230" s="320">
        <v>-21.410627807895999</v>
      </c>
      <c r="CG230" s="320">
        <v>302.51278027401793</v>
      </c>
      <c r="CH230" s="320">
        <v>335.75809874406713</v>
      </c>
      <c r="CI230" s="320">
        <v>-33.245318470049213</v>
      </c>
      <c r="CJ230" s="320">
        <v>9.0094879665459648E-2</v>
      </c>
      <c r="CK230" s="320">
        <v>5904.7</v>
      </c>
      <c r="CL230" s="333">
        <v>6.99</v>
      </c>
      <c r="CM230" s="333">
        <v>6.93</v>
      </c>
      <c r="CN230" s="333">
        <v>7.09</v>
      </c>
      <c r="CO230" s="316">
        <f t="shared" si="16"/>
        <v>7.003333333333333</v>
      </c>
      <c r="CP230" s="333">
        <v>0.66800000000000004</v>
      </c>
      <c r="CQ230" s="333">
        <v>0.59699999999999998</v>
      </c>
      <c r="CR230" s="333">
        <v>0.59399999999999997</v>
      </c>
      <c r="CS230" s="316">
        <f t="shared" si="17"/>
        <v>0.6196666666666667</v>
      </c>
      <c r="CT230" s="333">
        <v>0.7</v>
      </c>
      <c r="CU230" s="333">
        <v>0.7</v>
      </c>
      <c r="CV230" s="333">
        <v>0.70599999999999996</v>
      </c>
      <c r="CW230" s="316">
        <f t="shared" si="18"/>
        <v>0.70199999999999996</v>
      </c>
      <c r="CX230" s="329">
        <v>4.8611111111111112E-3</v>
      </c>
      <c r="CY230" s="318">
        <v>4.8611111111111112E-3</v>
      </c>
      <c r="CZ230" s="318">
        <v>6.2499999999999995E-3</v>
      </c>
      <c r="DA230" s="319" t="s">
        <v>668</v>
      </c>
      <c r="DB230" s="319" t="s">
        <v>1716</v>
      </c>
      <c r="DC230" s="319" t="s">
        <v>1717</v>
      </c>
      <c r="DD230" s="319" t="s">
        <v>1718</v>
      </c>
      <c r="DE230" s="319" t="s">
        <v>1719</v>
      </c>
      <c r="DF230" s="319" t="s">
        <v>1720</v>
      </c>
      <c r="DG230" s="310"/>
      <c r="DH230" s="320">
        <v>5.961648988975381</v>
      </c>
      <c r="DI230" s="320">
        <v>0.6196666666666667</v>
      </c>
      <c r="DJ230" s="320">
        <v>0.70199999999999996</v>
      </c>
    </row>
    <row r="231" spans="1:114" ht="15.75" customHeight="1">
      <c r="A231" s="76">
        <v>231</v>
      </c>
      <c r="B231" s="168" t="s">
        <v>1721</v>
      </c>
      <c r="C231" s="46">
        <v>2859500</v>
      </c>
      <c r="D231" s="46">
        <v>2</v>
      </c>
      <c r="E231" s="149">
        <v>15564</v>
      </c>
      <c r="F231" s="44">
        <f t="shared" si="20"/>
        <v>78</v>
      </c>
      <c r="G231" s="78">
        <v>1</v>
      </c>
      <c r="H231" s="46">
        <v>37.4</v>
      </c>
      <c r="I231" s="79">
        <v>91</v>
      </c>
      <c r="J231" s="80">
        <v>0</v>
      </c>
      <c r="K231" s="80">
        <v>1</v>
      </c>
      <c r="L231" s="80">
        <v>0</v>
      </c>
      <c r="M231" s="80">
        <v>0</v>
      </c>
      <c r="N231" s="80">
        <v>0</v>
      </c>
      <c r="O231" s="80">
        <v>0</v>
      </c>
      <c r="P231" s="80">
        <v>0</v>
      </c>
      <c r="Q231" s="80">
        <v>0</v>
      </c>
      <c r="R231" s="80">
        <v>0</v>
      </c>
      <c r="S231" s="80">
        <v>0</v>
      </c>
      <c r="T231" s="80">
        <v>0</v>
      </c>
      <c r="U231" s="80">
        <v>0</v>
      </c>
      <c r="V231" s="80">
        <v>1</v>
      </c>
      <c r="W231" s="80">
        <v>0</v>
      </c>
      <c r="X231" s="80">
        <v>1</v>
      </c>
      <c r="Y231" s="80">
        <v>0</v>
      </c>
      <c r="Z231" s="80">
        <v>0</v>
      </c>
      <c r="AA231" s="80">
        <v>0</v>
      </c>
      <c r="AB231" s="80">
        <v>0</v>
      </c>
      <c r="AC231" s="81">
        <v>60</v>
      </c>
      <c r="AD231" s="82">
        <v>1.58</v>
      </c>
      <c r="AE231" s="83">
        <f t="shared" si="7"/>
        <v>24.034609838166958</v>
      </c>
      <c r="AF231" s="150">
        <v>44272</v>
      </c>
      <c r="AG231" s="58">
        <v>1</v>
      </c>
      <c r="AH231" s="58">
        <v>1</v>
      </c>
      <c r="AI231" s="58">
        <v>19</v>
      </c>
      <c r="AJ231" s="84">
        <v>1</v>
      </c>
      <c r="AK231" s="84">
        <v>1</v>
      </c>
      <c r="AL231" s="60">
        <v>44291</v>
      </c>
      <c r="AM231" s="58">
        <f t="shared" si="19"/>
        <v>19</v>
      </c>
      <c r="AN231" s="123">
        <v>1</v>
      </c>
      <c r="AO231" s="61"/>
      <c r="AP231" s="62"/>
      <c r="AQ231" s="63">
        <v>1</v>
      </c>
      <c r="AR231" s="64">
        <v>1</v>
      </c>
      <c r="AS231" s="63">
        <v>1</v>
      </c>
      <c r="AT231" s="63">
        <v>0</v>
      </c>
      <c r="AU231" s="63">
        <v>0</v>
      </c>
      <c r="AV231" s="63">
        <v>1</v>
      </c>
      <c r="AW231" s="63">
        <v>0</v>
      </c>
      <c r="AX231" s="64">
        <v>1</v>
      </c>
      <c r="AY231" s="152">
        <v>44272</v>
      </c>
      <c r="AZ231" s="133">
        <v>0.87</v>
      </c>
      <c r="BA231" s="133">
        <v>1511</v>
      </c>
      <c r="BB231" s="133">
        <v>198.1</v>
      </c>
      <c r="BC231" s="139">
        <v>1.6E-2</v>
      </c>
      <c r="BD231" s="135">
        <v>13.1</v>
      </c>
      <c r="BE231" s="135">
        <v>17.48</v>
      </c>
      <c r="BF231" s="135">
        <v>97</v>
      </c>
      <c r="BG231" s="135">
        <v>1</v>
      </c>
      <c r="BH231" s="135">
        <v>116</v>
      </c>
      <c r="BI231" s="86"/>
      <c r="BJ231" s="64">
        <v>0</v>
      </c>
      <c r="BK231" s="64">
        <v>0</v>
      </c>
      <c r="BL231" s="64">
        <v>0</v>
      </c>
      <c r="BM231" s="64">
        <v>0</v>
      </c>
      <c r="BN231" s="70">
        <v>0</v>
      </c>
      <c r="BO231" s="64">
        <v>0</v>
      </c>
      <c r="BP231" s="71"/>
      <c r="BR231" s="331">
        <v>2.7490652173913044</v>
      </c>
      <c r="BS231" s="320">
        <v>2.99</v>
      </c>
      <c r="BT231" s="320">
        <v>0.24093478260869583</v>
      </c>
      <c r="BU231" s="320">
        <v>8.7642439722593508</v>
      </c>
      <c r="BV231" s="320">
        <v>112</v>
      </c>
      <c r="BW231" s="320">
        <v>45621</v>
      </c>
      <c r="BX231" s="320">
        <v>27208</v>
      </c>
      <c r="BY231" s="320">
        <v>844.19725621060445</v>
      </c>
      <c r="BZ231" s="320">
        <v>3.2212011071226662E-4</v>
      </c>
      <c r="CA231" s="320">
        <v>15.236166666666664</v>
      </c>
      <c r="CB231" s="320">
        <v>16.50483333333333</v>
      </c>
      <c r="CC231" s="320">
        <v>-1.2686666666666666</v>
      </c>
      <c r="CD231" s="320">
        <v>55.045043198186313</v>
      </c>
      <c r="CE231" s="320">
        <v>59.776818745221924</v>
      </c>
      <c r="CF231" s="320">
        <v>-4.7317755470356149</v>
      </c>
      <c r="CG231" s="320">
        <v>449.51697821899285</v>
      </c>
      <c r="CH231" s="320">
        <v>488.18628965672025</v>
      </c>
      <c r="CI231" s="320">
        <v>-38.669311437727387</v>
      </c>
      <c r="CJ231" s="320">
        <v>7.3396413281739556E-2</v>
      </c>
      <c r="CK231" s="320">
        <v>1984.9</v>
      </c>
      <c r="CL231" s="333">
        <v>7.01</v>
      </c>
      <c r="CM231" s="333">
        <v>7.02</v>
      </c>
      <c r="CN231" s="333">
        <v>6.94</v>
      </c>
      <c r="CO231" s="316">
        <f t="shared" si="16"/>
        <v>6.9899999999999993</v>
      </c>
      <c r="CP231" s="333">
        <v>0.74099999999999999</v>
      </c>
      <c r="CQ231" s="333">
        <v>0.74399999999999999</v>
      </c>
      <c r="CR231" s="333">
        <v>0.76500000000000001</v>
      </c>
      <c r="CS231" s="316">
        <f t="shared" si="17"/>
        <v>0.75</v>
      </c>
      <c r="CT231" s="333">
        <v>0.76700000000000002</v>
      </c>
      <c r="CU231" s="333">
        <v>0.78400000000000003</v>
      </c>
      <c r="CV231" s="333">
        <v>0.78300000000000003</v>
      </c>
      <c r="CW231" s="316">
        <f t="shared" si="18"/>
        <v>0.77800000000000002</v>
      </c>
      <c r="CX231" s="329">
        <v>1.3888888888888889E-3</v>
      </c>
      <c r="CY231" s="318">
        <v>2.7777777777777779E-3</v>
      </c>
      <c r="CZ231" s="318">
        <v>4.8611111111111112E-3</v>
      </c>
      <c r="DA231" s="319" t="s">
        <v>1722</v>
      </c>
      <c r="DB231" s="319" t="s">
        <v>1723</v>
      </c>
      <c r="DC231" s="319" t="s">
        <v>1724</v>
      </c>
      <c r="DD231" s="319" t="s">
        <v>1725</v>
      </c>
      <c r="DE231" s="319" t="s">
        <v>1726</v>
      </c>
      <c r="DF231" s="319" t="s">
        <v>1727</v>
      </c>
      <c r="DG231" s="310"/>
      <c r="DH231" s="320">
        <v>8.7642439722593508</v>
      </c>
      <c r="DI231" s="320">
        <v>0.75</v>
      </c>
      <c r="DJ231" s="320">
        <v>0.77800000000000002</v>
      </c>
    </row>
    <row r="232" spans="1:114" ht="15.75" customHeight="1">
      <c r="A232" s="76">
        <v>232</v>
      </c>
      <c r="B232" s="168" t="s">
        <v>1728</v>
      </c>
      <c r="C232" s="46">
        <v>2877438</v>
      </c>
      <c r="D232" s="46">
        <v>1</v>
      </c>
      <c r="E232" s="149">
        <v>26873</v>
      </c>
      <c r="F232" s="44">
        <f t="shared" si="20"/>
        <v>47</v>
      </c>
      <c r="G232" s="78">
        <v>1</v>
      </c>
      <c r="H232" s="46">
        <v>37.5</v>
      </c>
      <c r="I232" s="79">
        <v>92</v>
      </c>
      <c r="J232" s="80">
        <v>0</v>
      </c>
      <c r="K232" s="80">
        <v>0</v>
      </c>
      <c r="L232" s="80">
        <v>0</v>
      </c>
      <c r="M232" s="80">
        <v>0</v>
      </c>
      <c r="N232" s="80">
        <v>0</v>
      </c>
      <c r="O232" s="80">
        <v>0</v>
      </c>
      <c r="P232" s="80">
        <v>0</v>
      </c>
      <c r="Q232" s="80">
        <v>0</v>
      </c>
      <c r="R232" s="80">
        <v>0</v>
      </c>
      <c r="S232" s="80">
        <v>0</v>
      </c>
      <c r="T232" s="80">
        <v>0</v>
      </c>
      <c r="U232" s="80">
        <v>0</v>
      </c>
      <c r="V232" s="80">
        <v>0</v>
      </c>
      <c r="W232" s="80">
        <v>0</v>
      </c>
      <c r="X232" s="80">
        <v>0</v>
      </c>
      <c r="Y232" s="80">
        <v>0</v>
      </c>
      <c r="Z232" s="80">
        <v>1</v>
      </c>
      <c r="AA232" s="80">
        <v>0</v>
      </c>
      <c r="AB232" s="80">
        <v>0</v>
      </c>
      <c r="AC232" s="81">
        <v>80</v>
      </c>
      <c r="AD232" s="82">
        <v>1.8</v>
      </c>
      <c r="AE232" s="83">
        <f t="shared" si="7"/>
        <v>24.691358024691358</v>
      </c>
      <c r="AF232" s="150">
        <v>44287</v>
      </c>
      <c r="AG232" s="58">
        <v>1</v>
      </c>
      <c r="AH232" s="58">
        <v>0</v>
      </c>
      <c r="AI232" s="58">
        <v>5</v>
      </c>
      <c r="AJ232" s="84">
        <v>0</v>
      </c>
      <c r="AK232" s="84">
        <v>0</v>
      </c>
      <c r="AL232" s="60">
        <v>44297</v>
      </c>
      <c r="AM232" s="58">
        <f t="shared" si="19"/>
        <v>10</v>
      </c>
      <c r="AN232" s="123">
        <v>1</v>
      </c>
      <c r="AO232" s="61"/>
      <c r="AP232" s="62"/>
      <c r="AQ232" s="63">
        <v>1</v>
      </c>
      <c r="AR232" s="64">
        <v>1</v>
      </c>
      <c r="AS232" s="63">
        <v>1</v>
      </c>
      <c r="AT232" s="63">
        <v>1</v>
      </c>
      <c r="AU232" s="63">
        <v>1</v>
      </c>
      <c r="AV232" s="63">
        <v>1</v>
      </c>
      <c r="AW232" s="63">
        <v>0</v>
      </c>
      <c r="AX232" s="64">
        <v>1</v>
      </c>
      <c r="AY232" s="152">
        <v>44288</v>
      </c>
      <c r="AZ232" s="133">
        <v>0.64</v>
      </c>
      <c r="BA232" s="133">
        <v>595</v>
      </c>
      <c r="BB232" s="133">
        <v>186.2</v>
      </c>
      <c r="BC232" s="139">
        <v>3.0000000000000001E-3</v>
      </c>
      <c r="BD232" s="135">
        <v>13.5</v>
      </c>
      <c r="BE232" s="135">
        <v>90.1</v>
      </c>
      <c r="BF232" s="135">
        <v>90.1</v>
      </c>
      <c r="BG232" s="135">
        <v>6</v>
      </c>
      <c r="BH232" s="135">
        <v>302</v>
      </c>
      <c r="BI232" s="86"/>
      <c r="BJ232" s="64">
        <v>0</v>
      </c>
      <c r="BK232" s="64">
        <v>0</v>
      </c>
      <c r="BL232" s="64">
        <v>0</v>
      </c>
      <c r="BM232" s="64">
        <v>0</v>
      </c>
      <c r="BN232" s="70">
        <v>0</v>
      </c>
      <c r="BO232" s="64">
        <v>0</v>
      </c>
      <c r="BP232" s="71"/>
      <c r="BR232" s="331">
        <v>4.9001666666666654</v>
      </c>
      <c r="BS232" s="320">
        <v>5.1959999999999997</v>
      </c>
      <c r="BT232" s="320">
        <v>0.29583333333333428</v>
      </c>
      <c r="BU232" s="320">
        <v>6.037209618720472</v>
      </c>
      <c r="BV232" s="320">
        <v>42</v>
      </c>
      <c r="BW232" s="320">
        <v>16908</v>
      </c>
      <c r="BX232" s="320">
        <v>11395</v>
      </c>
      <c r="BY232" s="320">
        <v>837.54512635379081</v>
      </c>
      <c r="BZ232" s="320">
        <v>5.2981216487235389E-4</v>
      </c>
      <c r="CA232" s="320">
        <v>6.8806666666666665</v>
      </c>
      <c r="CB232" s="320">
        <v>10.492500000000003</v>
      </c>
      <c r="CC232" s="320">
        <v>-3.6118333333333323</v>
      </c>
      <c r="CD232" s="320">
        <v>77.803065292980989</v>
      </c>
      <c r="CE232" s="320">
        <v>118.64423390497049</v>
      </c>
      <c r="CF232" s="320">
        <v>-40.841168611989502</v>
      </c>
      <c r="CG232" s="320">
        <v>112.35979495130546</v>
      </c>
      <c r="CH232" s="320">
        <v>171.3402591482091</v>
      </c>
      <c r="CI232" s="320">
        <v>-58.98046419690364</v>
      </c>
      <c r="CJ232" s="320">
        <v>0.25607971067600055</v>
      </c>
      <c r="CK232" s="320">
        <v>3180.6</v>
      </c>
      <c r="CL232" s="333">
        <v>7.5</v>
      </c>
      <c r="CM232" s="333">
        <v>7.57</v>
      </c>
      <c r="CN232" s="333">
        <v>7.49</v>
      </c>
      <c r="CO232" s="316">
        <f t="shared" si="16"/>
        <v>7.5200000000000005</v>
      </c>
      <c r="CP232" s="333">
        <v>0.55300000000000005</v>
      </c>
      <c r="CQ232" s="333">
        <v>0.55900000000000005</v>
      </c>
      <c r="CR232" s="333">
        <v>0.57999999999999996</v>
      </c>
      <c r="CS232" s="316">
        <f t="shared" si="17"/>
        <v>0.56400000000000006</v>
      </c>
      <c r="CT232" s="333">
        <v>0.72599999999999998</v>
      </c>
      <c r="CU232" s="333">
        <v>0.79100000000000004</v>
      </c>
      <c r="CV232" s="333">
        <v>0.78600000000000003</v>
      </c>
      <c r="CW232" s="316">
        <f t="shared" si="18"/>
        <v>0.76766666666666661</v>
      </c>
      <c r="CX232" s="329">
        <v>6.9444444444444447E-4</v>
      </c>
      <c r="CY232" s="318">
        <v>2.7777777777777779E-3</v>
      </c>
      <c r="CZ232" s="318">
        <v>4.8611111111111112E-3</v>
      </c>
      <c r="DA232" s="319" t="s">
        <v>1729</v>
      </c>
      <c r="DB232" s="319" t="s">
        <v>1730</v>
      </c>
      <c r="DC232" s="319" t="s">
        <v>1731</v>
      </c>
      <c r="DD232" s="319" t="s">
        <v>1732</v>
      </c>
      <c r="DE232" s="319" t="s">
        <v>1733</v>
      </c>
      <c r="DF232" s="319" t="s">
        <v>1734</v>
      </c>
      <c r="DG232" s="310"/>
      <c r="DH232" s="320">
        <v>6.037209618720472</v>
      </c>
      <c r="DI232" s="320">
        <v>0.56400000000000006</v>
      </c>
      <c r="DJ232" s="320">
        <v>0.76766666666666661</v>
      </c>
    </row>
    <row r="233" spans="1:114" ht="15.75" customHeight="1">
      <c r="A233" s="76">
        <v>233</v>
      </c>
      <c r="B233" s="168" t="s">
        <v>1735</v>
      </c>
      <c r="C233" s="46">
        <v>2877422</v>
      </c>
      <c r="D233" s="46">
        <v>1</v>
      </c>
      <c r="E233" s="149">
        <v>22169</v>
      </c>
      <c r="F233" s="44">
        <f t="shared" si="20"/>
        <v>60</v>
      </c>
      <c r="G233" s="78">
        <v>1</v>
      </c>
      <c r="H233" s="46">
        <v>35</v>
      </c>
      <c r="I233" s="79">
        <v>94</v>
      </c>
      <c r="J233" s="98">
        <v>1</v>
      </c>
      <c r="K233" s="80">
        <v>1</v>
      </c>
      <c r="L233" s="80">
        <v>0</v>
      </c>
      <c r="M233" s="80">
        <v>0</v>
      </c>
      <c r="N233" s="80">
        <v>0</v>
      </c>
      <c r="O233" s="80">
        <v>0</v>
      </c>
      <c r="P233" s="80">
        <v>0</v>
      </c>
      <c r="Q233" s="80">
        <v>0</v>
      </c>
      <c r="R233" s="80">
        <v>0</v>
      </c>
      <c r="S233" s="80">
        <v>0</v>
      </c>
      <c r="T233" s="80">
        <v>0</v>
      </c>
      <c r="U233" s="80">
        <v>0</v>
      </c>
      <c r="V233" s="80">
        <v>0</v>
      </c>
      <c r="W233" s="98">
        <v>1</v>
      </c>
      <c r="X233" s="80">
        <v>1</v>
      </c>
      <c r="Y233" s="80">
        <v>0</v>
      </c>
      <c r="Z233" s="80">
        <v>1</v>
      </c>
      <c r="AA233" s="80">
        <v>0</v>
      </c>
      <c r="AB233" s="80">
        <v>0</v>
      </c>
      <c r="AC233" s="81">
        <v>95</v>
      </c>
      <c r="AD233" s="82">
        <v>1.71</v>
      </c>
      <c r="AE233" s="83">
        <f t="shared" si="7"/>
        <v>32.488628979857054</v>
      </c>
      <c r="AF233" s="150">
        <v>44286</v>
      </c>
      <c r="AG233" s="58">
        <v>1</v>
      </c>
      <c r="AH233" s="58">
        <v>0</v>
      </c>
      <c r="AI233" s="58">
        <v>11</v>
      </c>
      <c r="AJ233" s="84">
        <v>0</v>
      </c>
      <c r="AK233" s="84">
        <v>1</v>
      </c>
      <c r="AL233" s="60">
        <v>44303</v>
      </c>
      <c r="AM233" s="51">
        <v>20</v>
      </c>
      <c r="AN233" s="123">
        <v>1</v>
      </c>
      <c r="AO233" s="61"/>
      <c r="AP233" s="62"/>
      <c r="AQ233" s="63">
        <v>1</v>
      </c>
      <c r="AR233" s="64">
        <v>1</v>
      </c>
      <c r="AS233" s="63">
        <v>1</v>
      </c>
      <c r="AT233" s="63">
        <v>0</v>
      </c>
      <c r="AU233" s="63">
        <v>0</v>
      </c>
      <c r="AV233" s="63">
        <v>1</v>
      </c>
      <c r="AW233" s="63">
        <v>0</v>
      </c>
      <c r="AX233" s="64">
        <v>1</v>
      </c>
      <c r="AY233" s="152">
        <v>44286</v>
      </c>
      <c r="AZ233" s="133">
        <v>1.52</v>
      </c>
      <c r="BA233" s="133">
        <v>147547</v>
      </c>
      <c r="BB233" s="133">
        <v>183</v>
      </c>
      <c r="BC233" s="139">
        <v>3.3000000000000002E-2</v>
      </c>
      <c r="BD233" s="135">
        <v>13.9</v>
      </c>
      <c r="BE233" s="135">
        <v>7.16</v>
      </c>
      <c r="BF233" s="135">
        <v>85.3</v>
      </c>
      <c r="BG233" s="135">
        <v>10.1</v>
      </c>
      <c r="BH233" s="135">
        <v>137</v>
      </c>
      <c r="BI233" s="86"/>
      <c r="BJ233" s="64">
        <v>0</v>
      </c>
      <c r="BK233" s="64">
        <v>0</v>
      </c>
      <c r="BL233" s="64">
        <v>0</v>
      </c>
      <c r="BM233" s="64">
        <v>0</v>
      </c>
      <c r="BN233" s="70">
        <v>0</v>
      </c>
      <c r="BO233" s="64">
        <v>0</v>
      </c>
      <c r="BP233" s="71"/>
      <c r="BR233" s="331">
        <v>5.1793333333333331</v>
      </c>
      <c r="BS233" s="320">
        <v>5.2389999999999999</v>
      </c>
      <c r="BT233" s="320">
        <v>5.9666666666666757E-2</v>
      </c>
      <c r="BU233" s="320">
        <v>1.1520144162697921</v>
      </c>
      <c r="BV233" s="320">
        <v>63</v>
      </c>
      <c r="BW233" s="320">
        <v>56052</v>
      </c>
      <c r="BX233" s="320">
        <v>31721</v>
      </c>
      <c r="BY233" s="320">
        <v>1053.6462699077954</v>
      </c>
      <c r="BZ233" s="320">
        <v>3.6317090138072318E-5</v>
      </c>
      <c r="CA233" s="320">
        <v>12.058666666666666</v>
      </c>
      <c r="CB233" s="320">
        <v>14.230333333333331</v>
      </c>
      <c r="CC233" s="320">
        <v>-2.1716666666666673</v>
      </c>
      <c r="CD233" s="320">
        <v>152.36295130992499</v>
      </c>
      <c r="CE233" s="320">
        <v>179.7776073157965</v>
      </c>
      <c r="CF233" s="320">
        <v>-27.414656005871496</v>
      </c>
      <c r="CG233" s="320">
        <v>186.2710545565223</v>
      </c>
      <c r="CH233" s="320">
        <v>219.83194860158474</v>
      </c>
      <c r="CI233" s="320">
        <v>-33.560894045062483</v>
      </c>
      <c r="CJ233" s="320">
        <v>0.13244610106001564</v>
      </c>
      <c r="CK233" s="320">
        <v>9332.2000000000007</v>
      </c>
      <c r="CL233" s="333">
        <v>10.029999999999999</v>
      </c>
      <c r="CM233" s="333">
        <v>10.199999999999999</v>
      </c>
      <c r="CN233" s="333">
        <v>10.34</v>
      </c>
      <c r="CO233" s="316">
        <f t="shared" si="16"/>
        <v>10.19</v>
      </c>
      <c r="CP233" s="333">
        <v>1.077</v>
      </c>
      <c r="CQ233" s="333">
        <v>1.0740000000000001</v>
      </c>
      <c r="CR233" s="333">
        <v>1.179</v>
      </c>
      <c r="CS233" s="316">
        <f t="shared" si="17"/>
        <v>1.1100000000000001</v>
      </c>
      <c r="CT233" s="333">
        <v>1.2749999999999999</v>
      </c>
      <c r="CU233" s="333">
        <v>1.2689999999999999</v>
      </c>
      <c r="CV233" s="333">
        <v>1.29</v>
      </c>
      <c r="CW233" s="316">
        <f t="shared" si="18"/>
        <v>1.2779999999999998</v>
      </c>
      <c r="CX233" s="329">
        <v>1.3888888888888889E-3</v>
      </c>
      <c r="CY233" s="318">
        <v>4.8611111111111112E-3</v>
      </c>
      <c r="CZ233" s="318">
        <v>8.3333333333333332E-3</v>
      </c>
      <c r="DA233" s="319" t="s">
        <v>1736</v>
      </c>
      <c r="DB233" s="319" t="s">
        <v>1737</v>
      </c>
      <c r="DC233" s="319" t="s">
        <v>1738</v>
      </c>
      <c r="DD233" s="319" t="s">
        <v>1739</v>
      </c>
      <c r="DE233" s="319" t="s">
        <v>1740</v>
      </c>
      <c r="DF233" s="319" t="s">
        <v>1741</v>
      </c>
      <c r="DG233" s="310"/>
      <c r="DH233" s="320">
        <v>1.1520144162697921</v>
      </c>
      <c r="DI233" s="320">
        <v>1.1100000000000001</v>
      </c>
      <c r="DJ233" s="320">
        <v>1.2779999999999998</v>
      </c>
    </row>
    <row r="234" spans="1:114" ht="15.75" customHeight="1">
      <c r="A234" s="76">
        <v>234</v>
      </c>
      <c r="B234" s="168" t="s">
        <v>1742</v>
      </c>
      <c r="C234" s="46">
        <v>2877442</v>
      </c>
      <c r="D234" s="46">
        <v>2</v>
      </c>
      <c r="E234" s="149">
        <v>16029</v>
      </c>
      <c r="F234" s="44">
        <f t="shared" si="20"/>
        <v>77</v>
      </c>
      <c r="G234" s="78">
        <v>2</v>
      </c>
      <c r="H234" s="46">
        <v>35.299999999999997</v>
      </c>
      <c r="I234" s="79">
        <v>92</v>
      </c>
      <c r="J234" s="80">
        <v>0</v>
      </c>
      <c r="K234" s="80">
        <v>1</v>
      </c>
      <c r="L234" s="80">
        <v>0</v>
      </c>
      <c r="M234" s="80">
        <v>0</v>
      </c>
      <c r="N234" s="80">
        <v>0</v>
      </c>
      <c r="O234" s="80">
        <v>0</v>
      </c>
      <c r="P234" s="80">
        <v>0</v>
      </c>
      <c r="Q234" s="80">
        <v>0</v>
      </c>
      <c r="R234" s="80">
        <v>0</v>
      </c>
      <c r="S234" s="80">
        <v>0</v>
      </c>
      <c r="T234" s="80">
        <v>0</v>
      </c>
      <c r="U234" s="80">
        <v>0</v>
      </c>
      <c r="V234" s="80">
        <v>0</v>
      </c>
      <c r="W234" s="80">
        <v>0</v>
      </c>
      <c r="X234" s="80">
        <v>1</v>
      </c>
      <c r="Y234" s="80">
        <v>1</v>
      </c>
      <c r="Z234" s="80">
        <v>1</v>
      </c>
      <c r="AA234" s="80">
        <v>0</v>
      </c>
      <c r="AB234" s="80">
        <v>0</v>
      </c>
      <c r="AC234" s="81">
        <v>78</v>
      </c>
      <c r="AD234" s="82">
        <v>1.65</v>
      </c>
      <c r="AE234" s="83">
        <f t="shared" si="7"/>
        <v>28.650137741046834</v>
      </c>
      <c r="AF234" s="150">
        <v>44287</v>
      </c>
      <c r="AG234" s="58">
        <v>0</v>
      </c>
      <c r="AH234" s="58">
        <v>0</v>
      </c>
      <c r="AI234" s="58">
        <v>0</v>
      </c>
      <c r="AJ234" s="84">
        <v>0</v>
      </c>
      <c r="AK234" s="84">
        <v>0</v>
      </c>
      <c r="AL234" s="60">
        <v>44299</v>
      </c>
      <c r="AM234" s="58">
        <f>DATEDIF(AF234,AL234,"MD")</f>
        <v>12</v>
      </c>
      <c r="AN234" s="123">
        <v>1</v>
      </c>
      <c r="AO234" s="61"/>
      <c r="AP234" s="62"/>
      <c r="AQ234" s="63">
        <v>1</v>
      </c>
      <c r="AR234" s="64">
        <v>1</v>
      </c>
      <c r="AS234" s="63">
        <v>1</v>
      </c>
      <c r="AT234" s="63">
        <v>0</v>
      </c>
      <c r="AU234" s="63">
        <v>1</v>
      </c>
      <c r="AV234" s="63">
        <v>1</v>
      </c>
      <c r="AW234" s="63">
        <v>0</v>
      </c>
      <c r="AX234" s="64">
        <v>1</v>
      </c>
      <c r="AY234" s="152">
        <v>44287</v>
      </c>
      <c r="AZ234" s="133">
        <v>0.97</v>
      </c>
      <c r="BA234" s="133">
        <v>986</v>
      </c>
      <c r="BB234" s="133">
        <v>185.4</v>
      </c>
      <c r="BC234" s="139">
        <v>1.2999999999999999E-2</v>
      </c>
      <c r="BD234" s="135">
        <v>11</v>
      </c>
      <c r="BE234" s="135">
        <v>9.61</v>
      </c>
      <c r="BF234" s="135">
        <v>92.9</v>
      </c>
      <c r="BG234" s="135">
        <v>5.9</v>
      </c>
      <c r="BH234" s="135">
        <v>304</v>
      </c>
      <c r="BI234" s="86"/>
      <c r="BJ234" s="64">
        <v>0</v>
      </c>
      <c r="BK234" s="64">
        <v>0</v>
      </c>
      <c r="BL234" s="64">
        <v>0</v>
      </c>
      <c r="BM234" s="64">
        <v>0</v>
      </c>
      <c r="BN234" s="70">
        <v>0</v>
      </c>
      <c r="BO234" s="64">
        <v>0</v>
      </c>
      <c r="BP234" s="71"/>
      <c r="BR234" s="331"/>
      <c r="BS234" s="320"/>
      <c r="BT234" s="320"/>
      <c r="BU234" s="320"/>
      <c r="BV234" s="320"/>
      <c r="BW234" s="320"/>
      <c r="BX234" s="320"/>
      <c r="BY234" s="320"/>
      <c r="BZ234" s="320"/>
      <c r="CA234" s="320"/>
      <c r="CB234" s="320"/>
      <c r="CC234" s="320"/>
      <c r="CD234" s="320"/>
      <c r="CE234" s="320"/>
      <c r="CF234" s="320"/>
      <c r="CG234" s="320"/>
      <c r="CH234" s="320"/>
      <c r="CI234" s="320"/>
      <c r="CJ234" s="320"/>
      <c r="CK234" s="320"/>
      <c r="CL234" s="333">
        <v>6.5</v>
      </c>
      <c r="CM234" s="333">
        <v>6.58</v>
      </c>
      <c r="CN234" s="333">
        <v>6.73</v>
      </c>
      <c r="CO234" s="316">
        <f t="shared" si="16"/>
        <v>6.6033333333333344</v>
      </c>
      <c r="CP234" s="333">
        <v>0.54300000000000004</v>
      </c>
      <c r="CQ234" s="333">
        <v>0.58399999999999996</v>
      </c>
      <c r="CR234" s="333">
        <v>0.58499999999999996</v>
      </c>
      <c r="CS234" s="316">
        <f t="shared" si="17"/>
        <v>0.57066666666666666</v>
      </c>
      <c r="CT234" s="333">
        <v>0.75600000000000001</v>
      </c>
      <c r="CU234" s="333">
        <v>0.76400000000000001</v>
      </c>
      <c r="CV234" s="333">
        <v>0.76200000000000001</v>
      </c>
      <c r="CW234" s="316">
        <f t="shared" si="18"/>
        <v>0.76066666666666671</v>
      </c>
      <c r="CX234" s="329">
        <v>2.0833333333333333E-3</v>
      </c>
      <c r="CY234" s="318">
        <v>4.1666666666666666E-3</v>
      </c>
      <c r="CZ234" s="318">
        <v>1.0416666666666666E-2</v>
      </c>
      <c r="DA234" s="319" t="s">
        <v>1743</v>
      </c>
      <c r="DB234" s="319" t="s">
        <v>1744</v>
      </c>
      <c r="DC234" s="319" t="s">
        <v>1745</v>
      </c>
      <c r="DD234" s="319" t="s">
        <v>1746</v>
      </c>
      <c r="DE234" s="319" t="s">
        <v>1747</v>
      </c>
      <c r="DF234" s="319" t="s">
        <v>1748</v>
      </c>
      <c r="DG234" s="310"/>
      <c r="DH234" s="320"/>
      <c r="DI234" s="320">
        <v>0.57066666666666666</v>
      </c>
      <c r="DJ234" s="320">
        <v>0.76066666666666671</v>
      </c>
    </row>
    <row r="235" spans="1:114" ht="15.75" customHeight="1">
      <c r="A235" s="76">
        <v>235</v>
      </c>
      <c r="B235" s="168" t="s">
        <v>1749</v>
      </c>
      <c r="C235" s="46">
        <v>2877423</v>
      </c>
      <c r="D235" s="46">
        <v>2</v>
      </c>
      <c r="E235" s="149">
        <v>28984</v>
      </c>
      <c r="F235" s="44">
        <f t="shared" si="20"/>
        <v>41</v>
      </c>
      <c r="G235" s="78">
        <v>1</v>
      </c>
      <c r="H235" s="46">
        <v>35.700000000000003</v>
      </c>
      <c r="I235" s="79">
        <v>95</v>
      </c>
      <c r="J235" s="80">
        <v>0</v>
      </c>
      <c r="K235" s="80">
        <v>0</v>
      </c>
      <c r="L235" s="80">
        <v>0</v>
      </c>
      <c r="M235" s="80">
        <v>0</v>
      </c>
      <c r="N235" s="80">
        <v>0</v>
      </c>
      <c r="O235" s="80">
        <v>0</v>
      </c>
      <c r="P235" s="80">
        <v>0</v>
      </c>
      <c r="Q235" s="80">
        <v>0</v>
      </c>
      <c r="R235" s="80">
        <v>0</v>
      </c>
      <c r="S235" s="80">
        <v>0</v>
      </c>
      <c r="T235" s="80">
        <v>0</v>
      </c>
      <c r="U235" s="80">
        <v>0</v>
      </c>
      <c r="V235" s="80">
        <v>0</v>
      </c>
      <c r="W235" s="80">
        <v>0</v>
      </c>
      <c r="X235" s="80">
        <v>1</v>
      </c>
      <c r="Y235" s="80">
        <v>1</v>
      </c>
      <c r="Z235" s="80">
        <v>0</v>
      </c>
      <c r="AA235" s="80">
        <v>0</v>
      </c>
      <c r="AB235" s="80">
        <v>0</v>
      </c>
      <c r="AC235" s="81">
        <v>112</v>
      </c>
      <c r="AD235" s="82">
        <v>1.59</v>
      </c>
      <c r="AE235" s="83">
        <f t="shared" si="7"/>
        <v>44.302045014042164</v>
      </c>
      <c r="AF235" s="150">
        <v>44286</v>
      </c>
      <c r="AG235" s="58">
        <v>0</v>
      </c>
      <c r="AH235" s="58">
        <v>0</v>
      </c>
      <c r="AI235" s="58">
        <v>0</v>
      </c>
      <c r="AJ235" s="84">
        <v>0</v>
      </c>
      <c r="AK235" s="84">
        <v>0</v>
      </c>
      <c r="AL235" s="60">
        <v>44297</v>
      </c>
      <c r="AM235" s="58">
        <f>DATEDIF(AF235,AL235,"MD")</f>
        <v>11</v>
      </c>
      <c r="AN235" s="123">
        <v>1</v>
      </c>
      <c r="AO235" s="61"/>
      <c r="AP235" s="62"/>
      <c r="AQ235" s="63">
        <v>1</v>
      </c>
      <c r="AR235" s="64">
        <v>1</v>
      </c>
      <c r="AS235" s="63">
        <v>1</v>
      </c>
      <c r="AT235" s="63">
        <v>0</v>
      </c>
      <c r="AU235" s="63">
        <v>0</v>
      </c>
      <c r="AV235" s="63">
        <v>1</v>
      </c>
      <c r="AW235" s="63">
        <v>0</v>
      </c>
      <c r="AX235" s="64">
        <v>1</v>
      </c>
      <c r="AY235" s="152">
        <v>44286</v>
      </c>
      <c r="AZ235" s="133">
        <v>0.73</v>
      </c>
      <c r="BA235" s="133">
        <v>316</v>
      </c>
      <c r="BB235" s="133">
        <v>40.1</v>
      </c>
      <c r="BC235" s="139"/>
      <c r="BD235" s="135">
        <v>12.8</v>
      </c>
      <c r="BE235" s="135">
        <v>9.43</v>
      </c>
      <c r="BF235" s="135">
        <v>85.5</v>
      </c>
      <c r="BG235" s="135">
        <v>10</v>
      </c>
      <c r="BH235" s="135">
        <v>215</v>
      </c>
      <c r="BI235" s="86"/>
      <c r="BJ235" s="64">
        <v>0</v>
      </c>
      <c r="BK235" s="64">
        <v>0</v>
      </c>
      <c r="BL235" s="64">
        <v>0</v>
      </c>
      <c r="BM235" s="64">
        <v>0</v>
      </c>
      <c r="BN235" s="70">
        <v>0</v>
      </c>
      <c r="BO235" s="64">
        <v>0</v>
      </c>
      <c r="BP235" s="71"/>
      <c r="BR235" s="331">
        <v>3.623833333333335</v>
      </c>
      <c r="BS235" s="320">
        <v>3.952</v>
      </c>
      <c r="BT235" s="320">
        <v>0.32816666666666494</v>
      </c>
      <c r="BU235" s="320">
        <v>9.0557880697235369</v>
      </c>
      <c r="BV235" s="320">
        <v>44</v>
      </c>
      <c r="BW235" s="320">
        <v>90900</v>
      </c>
      <c r="BX235" s="320">
        <v>47406</v>
      </c>
      <c r="BY235" s="320">
        <v>1635.3943391041496</v>
      </c>
      <c r="BZ235" s="320">
        <v>1.9102620068606372E-4</v>
      </c>
      <c r="CA235" s="320">
        <v>14.933</v>
      </c>
      <c r="CB235" s="320">
        <v>14.938333333333333</v>
      </c>
      <c r="CC235" s="320">
        <v>-5.3333333333333323E-3</v>
      </c>
      <c r="CD235" s="320">
        <v>92.361712237592982</v>
      </c>
      <c r="CE235" s="320">
        <v>92.394686463247979</v>
      </c>
      <c r="CF235" s="320">
        <v>-3.2974225654999995E-2</v>
      </c>
      <c r="CG235" s="320">
        <v>329.71531560588562</v>
      </c>
      <c r="CH235" s="320">
        <v>329.83309282563971</v>
      </c>
      <c r="CI235" s="320">
        <v>-0.11777721975401348</v>
      </c>
      <c r="CJ235" s="320">
        <v>3.5695380872252289E-4</v>
      </c>
      <c r="CK235" s="320">
        <v>16631.2</v>
      </c>
      <c r="CL235" s="333">
        <v>6.86</v>
      </c>
      <c r="CM235" s="333">
        <v>6.67</v>
      </c>
      <c r="CN235" s="333">
        <v>6.65</v>
      </c>
      <c r="CO235" s="316">
        <f t="shared" si="16"/>
        <v>6.7266666666666666</v>
      </c>
      <c r="CP235" s="333">
        <v>0.57099999999999995</v>
      </c>
      <c r="CQ235" s="333">
        <v>0.53900000000000003</v>
      </c>
      <c r="CR235" s="333">
        <v>0.61199999999999999</v>
      </c>
      <c r="CS235" s="316">
        <f t="shared" si="17"/>
        <v>0.57399999999999995</v>
      </c>
      <c r="CT235" s="333">
        <v>0.70399999999999996</v>
      </c>
      <c r="CU235" s="333">
        <v>0.70099999999999996</v>
      </c>
      <c r="CV235" s="333">
        <v>0.70399999999999996</v>
      </c>
      <c r="CW235" s="316">
        <f t="shared" si="18"/>
        <v>0.70299999999999996</v>
      </c>
      <c r="CX235" s="329">
        <v>2.0833333333333333E-3</v>
      </c>
      <c r="CY235" s="318">
        <v>6.2499999999999995E-3</v>
      </c>
      <c r="CZ235" s="318">
        <v>7.6388888888888886E-3</v>
      </c>
      <c r="DA235" s="319" t="s">
        <v>1750</v>
      </c>
      <c r="DB235" s="319" t="s">
        <v>1751</v>
      </c>
      <c r="DC235" s="319" t="s">
        <v>1752</v>
      </c>
      <c r="DD235" s="319" t="s">
        <v>1753</v>
      </c>
      <c r="DE235" s="319" t="s">
        <v>1754</v>
      </c>
      <c r="DF235" s="319" t="s">
        <v>1035</v>
      </c>
      <c r="DG235" s="310"/>
      <c r="DH235" s="320">
        <v>9.0557880697235369</v>
      </c>
      <c r="DI235" s="320">
        <v>0.57399999999999995</v>
      </c>
      <c r="DJ235" s="320">
        <v>0.70299999999999996</v>
      </c>
    </row>
    <row r="236" spans="1:114" ht="15.75" customHeight="1">
      <c r="A236" s="90">
        <v>236</v>
      </c>
      <c r="B236" s="178" t="s">
        <v>1755</v>
      </c>
      <c r="C236" s="46">
        <v>2891516</v>
      </c>
      <c r="D236" s="46">
        <v>1</v>
      </c>
      <c r="E236" s="149">
        <v>23929</v>
      </c>
      <c r="F236" s="44">
        <f t="shared" si="20"/>
        <v>55</v>
      </c>
      <c r="G236" s="46">
        <v>1</v>
      </c>
      <c r="H236" s="46">
        <v>39.1</v>
      </c>
      <c r="I236" s="46">
        <v>92</v>
      </c>
      <c r="J236" s="49">
        <v>0</v>
      </c>
      <c r="K236" s="49">
        <v>0</v>
      </c>
      <c r="L236" s="49">
        <v>0</v>
      </c>
      <c r="M236" s="49">
        <v>0</v>
      </c>
      <c r="N236" s="49">
        <v>0</v>
      </c>
      <c r="O236" s="49">
        <v>0</v>
      </c>
      <c r="P236" s="49">
        <v>0</v>
      </c>
      <c r="Q236" s="49">
        <v>0</v>
      </c>
      <c r="R236" s="49">
        <v>0</v>
      </c>
      <c r="S236" s="49">
        <v>0</v>
      </c>
      <c r="T236" s="49">
        <v>0</v>
      </c>
      <c r="U236" s="49">
        <v>0</v>
      </c>
      <c r="V236" s="49">
        <v>0</v>
      </c>
      <c r="W236" s="49">
        <v>0</v>
      </c>
      <c r="X236" s="49">
        <v>1</v>
      </c>
      <c r="Y236" s="49">
        <v>1</v>
      </c>
      <c r="Z236" s="49">
        <v>0</v>
      </c>
      <c r="AA236" s="49">
        <v>0</v>
      </c>
      <c r="AB236" s="49">
        <v>0</v>
      </c>
      <c r="AC236" s="117">
        <v>100.25</v>
      </c>
      <c r="AD236" s="117">
        <v>1.69</v>
      </c>
      <c r="AE236" s="179">
        <v>35.1</v>
      </c>
      <c r="AF236" s="180">
        <v>44299</v>
      </c>
      <c r="AG236" s="58">
        <v>1</v>
      </c>
      <c r="AH236" s="58">
        <v>1</v>
      </c>
      <c r="AI236" s="58">
        <v>9</v>
      </c>
      <c r="AJ236" s="58">
        <v>1</v>
      </c>
      <c r="AK236" s="58">
        <v>1</v>
      </c>
      <c r="AL236" s="180">
        <v>44311</v>
      </c>
      <c r="AM236" s="58">
        <v>12</v>
      </c>
      <c r="AN236" s="64">
        <v>0</v>
      </c>
      <c r="AO236" s="64">
        <v>0</v>
      </c>
      <c r="AP236" s="64"/>
      <c r="AQ236" s="64">
        <v>1</v>
      </c>
      <c r="AR236" s="64">
        <v>1</v>
      </c>
      <c r="AS236" s="64">
        <v>1</v>
      </c>
      <c r="AT236" s="64">
        <v>1</v>
      </c>
      <c r="AU236" s="64">
        <v>1</v>
      </c>
      <c r="AV236" s="64">
        <v>1</v>
      </c>
      <c r="AW236" s="64">
        <v>0</v>
      </c>
      <c r="AX236" s="64">
        <v>1</v>
      </c>
      <c r="AY236" s="95">
        <v>44299</v>
      </c>
      <c r="AZ236" s="181">
        <v>0.75</v>
      </c>
      <c r="BA236" s="181">
        <v>4242</v>
      </c>
      <c r="BB236" s="181">
        <v>77.900000000000006</v>
      </c>
      <c r="BC236" s="102"/>
      <c r="BD236" s="46">
        <v>14.8</v>
      </c>
      <c r="BE236" s="46">
        <v>11.09</v>
      </c>
      <c r="BF236" s="46">
        <v>91</v>
      </c>
      <c r="BG236" s="46">
        <v>5.3</v>
      </c>
      <c r="BH236" s="46">
        <v>121</v>
      </c>
      <c r="BI236" s="115"/>
      <c r="BJ236" s="64">
        <v>0</v>
      </c>
      <c r="BK236" s="64">
        <v>0</v>
      </c>
      <c r="BL236" s="64">
        <v>0</v>
      </c>
      <c r="BM236" s="64">
        <v>0</v>
      </c>
      <c r="BN236" s="64">
        <v>0</v>
      </c>
      <c r="BO236" s="64">
        <v>0</v>
      </c>
      <c r="BP236" s="64"/>
      <c r="BR236" s="331"/>
      <c r="BS236" s="320"/>
      <c r="BT236" s="320"/>
      <c r="BU236" s="320"/>
      <c r="BV236" s="320"/>
      <c r="BW236" s="320"/>
      <c r="BX236" s="320"/>
      <c r="BY236" s="320"/>
      <c r="BZ236" s="320"/>
      <c r="CA236" s="320"/>
      <c r="CB236" s="320"/>
      <c r="CC236" s="320"/>
      <c r="CD236" s="320"/>
      <c r="CE236" s="320"/>
      <c r="CF236" s="320"/>
      <c r="CG236" s="320"/>
      <c r="CH236" s="320"/>
      <c r="CI236" s="320"/>
      <c r="CJ236" s="320"/>
      <c r="CK236" s="320"/>
      <c r="CL236" s="333">
        <v>7.97</v>
      </c>
      <c r="CM236" s="333">
        <v>8.01</v>
      </c>
      <c r="CN236" s="333">
        <v>8.3699999999999992</v>
      </c>
      <c r="CO236" s="316">
        <f t="shared" si="16"/>
        <v>8.1166666666666671</v>
      </c>
      <c r="CP236" s="333">
        <v>0.65200000000000002</v>
      </c>
      <c r="CQ236" s="333">
        <v>0.60699999999999998</v>
      </c>
      <c r="CR236" s="333">
        <v>0.60499999999999998</v>
      </c>
      <c r="CS236" s="316">
        <f t="shared" si="17"/>
        <v>0.62133333333333329</v>
      </c>
      <c r="CT236" s="333">
        <v>0.76600000000000001</v>
      </c>
      <c r="CU236" s="333">
        <v>0.75700000000000001</v>
      </c>
      <c r="CV236" s="333">
        <v>0.77900000000000003</v>
      </c>
      <c r="CW236" s="316">
        <f t="shared" si="18"/>
        <v>0.76733333333333331</v>
      </c>
      <c r="CX236" s="329">
        <v>2.0833333333333333E-3</v>
      </c>
      <c r="CY236" s="318">
        <v>6.2499999999999995E-3</v>
      </c>
      <c r="CZ236" s="318">
        <v>8.3333333333333332E-3</v>
      </c>
      <c r="DA236" s="319" t="s">
        <v>1756</v>
      </c>
      <c r="DB236" s="319" t="s">
        <v>1757</v>
      </c>
      <c r="DC236" s="319" t="s">
        <v>1758</v>
      </c>
      <c r="DD236" s="319" t="s">
        <v>1759</v>
      </c>
      <c r="DE236" s="319" t="s">
        <v>1760</v>
      </c>
      <c r="DF236" s="319" t="s">
        <v>1761</v>
      </c>
      <c r="DG236" s="310"/>
      <c r="DH236" s="320"/>
      <c r="DI236" s="320">
        <v>0.62133333333333329</v>
      </c>
      <c r="DJ236" s="320">
        <v>0.76733333333333331</v>
      </c>
    </row>
    <row r="237" spans="1:114" ht="15.75" customHeight="1">
      <c r="A237" s="90">
        <v>237</v>
      </c>
      <c r="B237" s="178" t="s">
        <v>1762</v>
      </c>
      <c r="C237" s="46">
        <v>2892672</v>
      </c>
      <c r="D237" s="46">
        <v>1</v>
      </c>
      <c r="E237" s="149">
        <v>20989</v>
      </c>
      <c r="F237" s="44">
        <f t="shared" si="20"/>
        <v>63</v>
      </c>
      <c r="G237" s="46">
        <v>1</v>
      </c>
      <c r="H237" s="46">
        <v>36</v>
      </c>
      <c r="I237" s="46">
        <v>92</v>
      </c>
      <c r="J237" s="49">
        <v>0</v>
      </c>
      <c r="K237" s="49">
        <v>1</v>
      </c>
      <c r="L237" s="49">
        <v>0</v>
      </c>
      <c r="M237" s="49">
        <v>0</v>
      </c>
      <c r="N237" s="49">
        <v>0</v>
      </c>
      <c r="O237" s="49">
        <v>1</v>
      </c>
      <c r="P237" s="49">
        <v>0</v>
      </c>
      <c r="Q237" s="49">
        <v>0</v>
      </c>
      <c r="R237" s="49">
        <v>0</v>
      </c>
      <c r="S237" s="49">
        <v>0</v>
      </c>
      <c r="T237" s="49">
        <v>0</v>
      </c>
      <c r="U237" s="49">
        <v>0</v>
      </c>
      <c r="V237" s="49">
        <v>0</v>
      </c>
      <c r="W237" s="49">
        <v>0</v>
      </c>
      <c r="X237" s="49">
        <v>1</v>
      </c>
      <c r="Y237" s="49">
        <v>0</v>
      </c>
      <c r="Z237" s="49">
        <v>0</v>
      </c>
      <c r="AA237" s="49">
        <v>0</v>
      </c>
      <c r="AB237" s="49">
        <v>0</v>
      </c>
      <c r="AC237" s="117"/>
      <c r="AD237" s="117">
        <v>1.8</v>
      </c>
      <c r="AE237" s="179"/>
      <c r="AF237" s="180">
        <v>44300</v>
      </c>
      <c r="AG237" s="58">
        <v>0</v>
      </c>
      <c r="AH237" s="58">
        <v>0</v>
      </c>
      <c r="AI237" s="58">
        <v>0</v>
      </c>
      <c r="AJ237" s="58">
        <v>0</v>
      </c>
      <c r="AK237" s="58">
        <v>0</v>
      </c>
      <c r="AL237" s="180">
        <v>44307</v>
      </c>
      <c r="AM237" s="58">
        <v>8</v>
      </c>
      <c r="AN237" s="64">
        <v>1</v>
      </c>
      <c r="AO237" s="64">
        <v>1</v>
      </c>
      <c r="AP237" s="64"/>
      <c r="AQ237" s="64">
        <v>1</v>
      </c>
      <c r="AR237" s="64">
        <v>1</v>
      </c>
      <c r="AS237" s="64">
        <v>1</v>
      </c>
      <c r="AT237" s="64">
        <v>0</v>
      </c>
      <c r="AU237" s="64">
        <v>0</v>
      </c>
      <c r="AV237" s="64">
        <v>1</v>
      </c>
      <c r="AW237" s="64">
        <v>0</v>
      </c>
      <c r="AX237" s="64">
        <v>1</v>
      </c>
      <c r="AY237" s="95">
        <v>44300</v>
      </c>
      <c r="AZ237" s="181">
        <v>1.26</v>
      </c>
      <c r="BA237" s="181">
        <v>714</v>
      </c>
      <c r="BB237" s="181">
        <v>99.2</v>
      </c>
      <c r="BC237" s="67">
        <v>8.0000000000000002E-3</v>
      </c>
      <c r="BD237" s="46">
        <v>14.9</v>
      </c>
      <c r="BE237" s="46">
        <v>8.4</v>
      </c>
      <c r="BF237" s="46">
        <v>77.7</v>
      </c>
      <c r="BG237" s="46">
        <v>15.1</v>
      </c>
      <c r="BH237" s="46">
        <v>146</v>
      </c>
      <c r="BI237" s="115"/>
      <c r="BJ237" s="64">
        <v>0</v>
      </c>
      <c r="BK237" s="64">
        <v>0</v>
      </c>
      <c r="BL237" s="64">
        <v>0</v>
      </c>
      <c r="BM237" s="64">
        <v>0</v>
      </c>
      <c r="BN237" s="64">
        <v>0</v>
      </c>
      <c r="BO237" s="64">
        <v>0</v>
      </c>
      <c r="BP237" s="64"/>
      <c r="BR237" s="331">
        <v>4.9481499999999983</v>
      </c>
      <c r="BS237" s="320">
        <v>5.1109999999999998</v>
      </c>
      <c r="BT237" s="320">
        <v>0.16285000000000149</v>
      </c>
      <c r="BU237" s="320">
        <v>3.2911290078110311</v>
      </c>
      <c r="BV237" s="320">
        <v>67</v>
      </c>
      <c r="BW237" s="320">
        <v>39625</v>
      </c>
      <c r="BX237" s="320">
        <v>22366</v>
      </c>
      <c r="BY237" s="320">
        <v>556.85632419156764</v>
      </c>
      <c r="BZ237" s="320">
        <v>1.4714875292010332E-4</v>
      </c>
      <c r="CA237" s="320">
        <v>7.7201666666666666</v>
      </c>
      <c r="CB237" s="320">
        <v>14.904000000000005</v>
      </c>
      <c r="CC237" s="320">
        <v>-7.183833333333336</v>
      </c>
      <c r="CD237" s="320">
        <v>89.014464811807002</v>
      </c>
      <c r="CE237" s="320">
        <v>171.88223467775998</v>
      </c>
      <c r="CF237" s="320">
        <v>-82.867769865953008</v>
      </c>
      <c r="CG237" s="320">
        <v>124.84289969163822</v>
      </c>
      <c r="CH237" s="320">
        <v>240.98640519226535</v>
      </c>
      <c r="CI237" s="320">
        <v>-116.1435055006272</v>
      </c>
      <c r="CJ237" s="320">
        <v>0.32521360441439673</v>
      </c>
      <c r="CK237" s="320">
        <v>4059.4</v>
      </c>
      <c r="CL237" s="333"/>
      <c r="CM237" s="333"/>
      <c r="CN237" s="333"/>
      <c r="CO237" s="316"/>
      <c r="CP237" s="333"/>
      <c r="CQ237" s="333"/>
      <c r="CR237" s="333"/>
      <c r="CS237" s="316"/>
      <c r="CT237" s="333"/>
      <c r="CU237" s="333"/>
      <c r="CV237" s="333"/>
      <c r="CW237" s="316"/>
      <c r="CX237" s="329"/>
      <c r="CY237" s="318"/>
      <c r="CZ237" s="318"/>
      <c r="DA237" s="319"/>
      <c r="DB237" s="319"/>
      <c r="DC237" s="319"/>
      <c r="DD237" s="319"/>
      <c r="DE237" s="319"/>
      <c r="DF237" s="319"/>
      <c r="DG237" s="310"/>
      <c r="DH237" s="320">
        <v>3.2911290078110311</v>
      </c>
      <c r="DI237" s="320"/>
      <c r="DJ237" s="320"/>
    </row>
    <row r="238" spans="1:114" ht="15.75" customHeight="1">
      <c r="A238" s="90">
        <v>238</v>
      </c>
      <c r="B238" s="178" t="s">
        <v>1763</v>
      </c>
      <c r="C238" s="46">
        <v>2892712</v>
      </c>
      <c r="D238" s="46">
        <v>1</v>
      </c>
      <c r="E238" s="149">
        <v>33374</v>
      </c>
      <c r="F238" s="44">
        <f t="shared" si="20"/>
        <v>29</v>
      </c>
      <c r="G238" s="46">
        <v>1</v>
      </c>
      <c r="H238" s="46">
        <v>35</v>
      </c>
      <c r="I238" s="46">
        <v>95</v>
      </c>
      <c r="J238" s="49">
        <v>0</v>
      </c>
      <c r="K238" s="49">
        <v>0</v>
      </c>
      <c r="L238" s="49">
        <v>0</v>
      </c>
      <c r="M238" s="49">
        <v>0</v>
      </c>
      <c r="N238" s="49">
        <v>0</v>
      </c>
      <c r="O238" s="49">
        <v>0</v>
      </c>
      <c r="P238" s="49">
        <v>0</v>
      </c>
      <c r="Q238" s="49">
        <v>0</v>
      </c>
      <c r="R238" s="49">
        <v>0</v>
      </c>
      <c r="S238" s="49">
        <v>0</v>
      </c>
      <c r="T238" s="49">
        <v>0</v>
      </c>
      <c r="U238" s="49">
        <v>0</v>
      </c>
      <c r="V238" s="49">
        <v>0</v>
      </c>
      <c r="W238" s="49">
        <v>0</v>
      </c>
      <c r="X238" s="49">
        <v>0</v>
      </c>
      <c r="Y238" s="49">
        <v>1</v>
      </c>
      <c r="Z238" s="49">
        <v>0</v>
      </c>
      <c r="AA238" s="49">
        <v>0</v>
      </c>
      <c r="AB238" s="49">
        <v>0</v>
      </c>
      <c r="AC238" s="117">
        <v>126</v>
      </c>
      <c r="AD238" s="117">
        <v>1.73</v>
      </c>
      <c r="AE238" s="179">
        <v>42.09</v>
      </c>
      <c r="AF238" s="180">
        <v>44300</v>
      </c>
      <c r="AG238" s="58">
        <v>0</v>
      </c>
      <c r="AH238" s="58">
        <v>0</v>
      </c>
      <c r="AI238" s="58">
        <v>0</v>
      </c>
      <c r="AJ238" s="58">
        <v>0</v>
      </c>
      <c r="AK238" s="58">
        <v>0</v>
      </c>
      <c r="AL238" s="180">
        <v>44307</v>
      </c>
      <c r="AM238" s="58">
        <v>8</v>
      </c>
      <c r="AN238" s="64">
        <v>1</v>
      </c>
      <c r="AO238" s="64">
        <v>1</v>
      </c>
      <c r="AP238" s="64"/>
      <c r="AQ238" s="64">
        <v>1</v>
      </c>
      <c r="AR238" s="64">
        <v>1</v>
      </c>
      <c r="AS238" s="64">
        <v>1</v>
      </c>
      <c r="AT238" s="64">
        <v>0</v>
      </c>
      <c r="AU238" s="64">
        <v>0</v>
      </c>
      <c r="AV238" s="64">
        <v>1</v>
      </c>
      <c r="AW238" s="64">
        <v>0</v>
      </c>
      <c r="AX238" s="64">
        <v>1</v>
      </c>
      <c r="AY238" s="95">
        <v>44300</v>
      </c>
      <c r="AZ238" s="181">
        <v>0.71</v>
      </c>
      <c r="BA238" s="182"/>
      <c r="BB238" s="181">
        <v>40.299999999999997</v>
      </c>
      <c r="BC238" s="67">
        <v>3.0000000000000001E-3</v>
      </c>
      <c r="BD238" s="46">
        <v>14.5</v>
      </c>
      <c r="BE238" s="46">
        <v>10.48</v>
      </c>
      <c r="BF238" s="46">
        <v>83.4</v>
      </c>
      <c r="BG238" s="46">
        <v>11.7</v>
      </c>
      <c r="BH238" s="46">
        <v>245</v>
      </c>
      <c r="BI238" s="115"/>
      <c r="BJ238" s="64">
        <v>0</v>
      </c>
      <c r="BK238" s="64">
        <v>0</v>
      </c>
      <c r="BL238" s="64">
        <v>0</v>
      </c>
      <c r="BM238" s="64">
        <v>0</v>
      </c>
      <c r="BN238" s="64">
        <v>0</v>
      </c>
      <c r="BO238" s="64">
        <v>0</v>
      </c>
      <c r="BP238" s="64"/>
      <c r="BR238" s="331">
        <v>4.8097666666666674</v>
      </c>
      <c r="BS238" s="320">
        <v>4.8650000000000002</v>
      </c>
      <c r="BT238" s="320">
        <v>5.5233333333332801E-2</v>
      </c>
      <c r="BU238" s="320">
        <v>1.1483578551973996</v>
      </c>
      <c r="BV238" s="320">
        <v>108</v>
      </c>
      <c r="BW238" s="320">
        <v>101606</v>
      </c>
      <c r="BX238" s="320">
        <v>86288</v>
      </c>
      <c r="BY238" s="320">
        <v>1551.3188338732066</v>
      </c>
      <c r="BZ238" s="320">
        <v>1.3308430548829497E-5</v>
      </c>
      <c r="CA238" s="320">
        <v>10.219666666666665</v>
      </c>
      <c r="CB238" s="320">
        <v>15.840499999999999</v>
      </c>
      <c r="CC238" s="320">
        <v>-5.6208333333333362</v>
      </c>
      <c r="CD238" s="320">
        <v>112.5091695282225</v>
      </c>
      <c r="CE238" s="320">
        <v>173.18632231554054</v>
      </c>
      <c r="CF238" s="320">
        <v>-60.677152787318015</v>
      </c>
      <c r="CG238" s="320">
        <v>169.26534662527484</v>
      </c>
      <c r="CH238" s="320">
        <v>263.27767392176941</v>
      </c>
      <c r="CI238" s="320">
        <v>-94.012327296494448</v>
      </c>
      <c r="CJ238" s="320">
        <v>0.26312610757630334</v>
      </c>
      <c r="CK238" s="320">
        <v>29927.599999999999</v>
      </c>
      <c r="CL238" s="333">
        <v>7.56</v>
      </c>
      <c r="CM238" s="333">
        <v>7.27</v>
      </c>
      <c r="CN238" s="333">
        <v>7.45</v>
      </c>
      <c r="CO238" s="316">
        <f t="shared" si="16"/>
        <v>7.4266666666666659</v>
      </c>
      <c r="CP238" s="333">
        <v>0.55900000000000005</v>
      </c>
      <c r="CQ238" s="333">
        <v>0.57799999999999996</v>
      </c>
      <c r="CR238" s="333">
        <v>0.53700000000000003</v>
      </c>
      <c r="CS238" s="316">
        <f t="shared" si="17"/>
        <v>0.55799999999999994</v>
      </c>
      <c r="CT238" s="333">
        <v>0.77900000000000003</v>
      </c>
      <c r="CU238" s="333">
        <v>0.70899999999999996</v>
      </c>
      <c r="CV238" s="333">
        <v>0.78100000000000003</v>
      </c>
      <c r="CW238" s="316">
        <f t="shared" si="18"/>
        <v>0.75633333333333341</v>
      </c>
      <c r="CX238" s="329">
        <v>1.3888888888888889E-3</v>
      </c>
      <c r="CY238" s="318">
        <v>6.9444444444444441E-3</v>
      </c>
      <c r="CZ238" s="318">
        <v>1.1805555555555555E-2</v>
      </c>
      <c r="DA238" s="319" t="s">
        <v>1764</v>
      </c>
      <c r="DB238" s="319" t="s">
        <v>1765</v>
      </c>
      <c r="DC238" s="319" t="s">
        <v>1766</v>
      </c>
      <c r="DD238" s="319" t="s">
        <v>1767</v>
      </c>
      <c r="DE238" s="319" t="s">
        <v>1768</v>
      </c>
      <c r="DF238" s="319" t="s">
        <v>1769</v>
      </c>
      <c r="DG238" s="310"/>
      <c r="DH238" s="320">
        <v>1.1483578551973996</v>
      </c>
      <c r="DI238" s="320">
        <v>0.55799999999999994</v>
      </c>
      <c r="DJ238" s="320">
        <v>0.75633333333333341</v>
      </c>
    </row>
    <row r="239" spans="1:114" ht="15.75" customHeight="1">
      <c r="A239" s="51">
        <v>239</v>
      </c>
      <c r="B239" s="183" t="s">
        <v>1770</v>
      </c>
      <c r="C239" s="51">
        <v>2891331</v>
      </c>
      <c r="D239" s="51">
        <v>2</v>
      </c>
      <c r="E239" s="151">
        <v>34982</v>
      </c>
      <c r="F239" s="44">
        <f t="shared" si="20"/>
        <v>-96</v>
      </c>
      <c r="G239" s="51">
        <v>1</v>
      </c>
      <c r="H239" s="51">
        <v>35.4</v>
      </c>
      <c r="I239" s="51">
        <v>97</v>
      </c>
      <c r="J239" s="51"/>
      <c r="K239" s="51"/>
      <c r="L239" s="51"/>
      <c r="M239" s="51"/>
      <c r="N239" s="51"/>
      <c r="O239" s="51"/>
      <c r="P239" s="51"/>
      <c r="Q239" s="51"/>
      <c r="R239" s="51"/>
      <c r="S239" s="51"/>
      <c r="T239" s="51"/>
      <c r="U239" s="51"/>
      <c r="V239" s="51"/>
      <c r="W239" s="51"/>
      <c r="X239" s="51"/>
      <c r="Y239" s="51"/>
      <c r="Z239" s="51"/>
      <c r="AA239" s="51"/>
      <c r="AB239" s="51"/>
      <c r="AC239" s="117"/>
      <c r="AD239" s="117"/>
      <c r="AE239" s="179"/>
      <c r="AF239" s="95"/>
      <c r="AG239" s="51"/>
      <c r="AH239" s="51"/>
      <c r="AI239" s="51"/>
      <c r="AJ239" s="51"/>
      <c r="AK239" s="51"/>
      <c r="AL239" s="95"/>
      <c r="AM239" s="51"/>
      <c r="AN239" s="51"/>
      <c r="AO239" s="51"/>
      <c r="AP239" s="51" t="s">
        <v>1771</v>
      </c>
      <c r="AQ239" s="51">
        <v>0</v>
      </c>
      <c r="AR239" s="51"/>
      <c r="AS239" s="51"/>
      <c r="AT239" s="51"/>
      <c r="AU239" s="51"/>
      <c r="AV239" s="51"/>
      <c r="AW239" s="51"/>
      <c r="AX239" s="51"/>
      <c r="AY239" s="95"/>
      <c r="AZ239" s="88"/>
      <c r="BA239" s="88"/>
      <c r="BB239" s="88"/>
      <c r="BC239" s="93"/>
      <c r="BD239" s="51"/>
      <c r="BE239" s="51"/>
      <c r="BF239" s="51"/>
      <c r="BG239" s="51"/>
      <c r="BH239" s="51"/>
      <c r="BI239" s="51"/>
      <c r="BJ239" s="51"/>
      <c r="BK239" s="51"/>
      <c r="BL239" s="51"/>
      <c r="BM239" s="51"/>
      <c r="BN239" s="51"/>
      <c r="BO239" s="51"/>
      <c r="BP239" s="51"/>
      <c r="BR239" s="331"/>
      <c r="BS239" s="320"/>
      <c r="BT239" s="320"/>
      <c r="BU239" s="320"/>
      <c r="BV239" s="320"/>
      <c r="BW239" s="320"/>
      <c r="BX239" s="320"/>
      <c r="BY239" s="320"/>
      <c r="BZ239" s="320"/>
      <c r="CA239" s="320"/>
      <c r="CB239" s="320"/>
      <c r="CC239" s="320"/>
      <c r="CD239" s="320"/>
      <c r="CE239" s="320"/>
      <c r="CF239" s="320"/>
      <c r="CG239" s="320"/>
      <c r="CH239" s="320"/>
      <c r="CI239" s="320"/>
      <c r="CJ239" s="320"/>
      <c r="CK239" s="320"/>
      <c r="CL239" s="333">
        <v>6.95</v>
      </c>
      <c r="CM239" s="333">
        <v>7.17</v>
      </c>
      <c r="CN239" s="333">
        <v>6.96</v>
      </c>
      <c r="CO239" s="316">
        <f t="shared" si="16"/>
        <v>7.0266666666666673</v>
      </c>
      <c r="CP239" s="333">
        <v>0.70199999999999996</v>
      </c>
      <c r="CQ239" s="333">
        <v>0.6</v>
      </c>
      <c r="CR239" s="333">
        <v>0.65</v>
      </c>
      <c r="CS239" s="316">
        <f t="shared" si="17"/>
        <v>0.65066666666666662</v>
      </c>
      <c r="CT239" s="333">
        <v>0.77300000000000002</v>
      </c>
      <c r="CU239" s="333">
        <v>0.78600000000000003</v>
      </c>
      <c r="CV239" s="333">
        <v>0.78</v>
      </c>
      <c r="CW239" s="316">
        <f t="shared" si="18"/>
        <v>0.77966666666666684</v>
      </c>
      <c r="CX239" s="329">
        <v>2.7777777777777779E-3</v>
      </c>
      <c r="CY239" s="318">
        <v>7.6388888888888886E-3</v>
      </c>
      <c r="CZ239" s="318">
        <v>1.0416666666666666E-2</v>
      </c>
      <c r="DA239" s="319" t="s">
        <v>1772</v>
      </c>
      <c r="DB239" s="319" t="s">
        <v>1773</v>
      </c>
      <c r="DC239" s="319" t="s">
        <v>1774</v>
      </c>
      <c r="DD239" s="319" t="s">
        <v>1775</v>
      </c>
      <c r="DE239" s="319" t="s">
        <v>1776</v>
      </c>
      <c r="DF239" s="319" t="s">
        <v>1777</v>
      </c>
      <c r="DG239" s="310"/>
      <c r="DH239" s="320"/>
      <c r="DI239" s="320">
        <v>0.65066666666666662</v>
      </c>
      <c r="DJ239" s="320">
        <v>0.77966666666666684</v>
      </c>
    </row>
    <row r="240" spans="1:114" s="261" customFormat="1" ht="15.75" customHeight="1">
      <c r="A240" s="246">
        <v>240</v>
      </c>
      <c r="B240" s="247" t="s">
        <v>1778</v>
      </c>
      <c r="C240" s="248">
        <v>2893013</v>
      </c>
      <c r="D240" s="248">
        <v>2</v>
      </c>
      <c r="E240" s="249">
        <v>25467</v>
      </c>
      <c r="F240" s="44">
        <f t="shared" si="20"/>
        <v>51</v>
      </c>
      <c r="G240" s="248">
        <v>3</v>
      </c>
      <c r="H240" s="248">
        <v>36.9</v>
      </c>
      <c r="I240" s="248">
        <v>94</v>
      </c>
      <c r="J240" s="250">
        <v>0</v>
      </c>
      <c r="K240" s="250">
        <v>0</v>
      </c>
      <c r="L240" s="250">
        <v>0</v>
      </c>
      <c r="M240" s="250">
        <v>0</v>
      </c>
      <c r="N240" s="250">
        <v>0</v>
      </c>
      <c r="O240" s="250">
        <v>0</v>
      </c>
      <c r="P240" s="250">
        <v>0</v>
      </c>
      <c r="Q240" s="250">
        <v>0</v>
      </c>
      <c r="R240" s="250">
        <v>0</v>
      </c>
      <c r="S240" s="250">
        <v>0</v>
      </c>
      <c r="T240" s="250">
        <v>0</v>
      </c>
      <c r="U240" s="250">
        <v>0</v>
      </c>
      <c r="V240" s="250">
        <v>0</v>
      </c>
      <c r="W240" s="250">
        <v>0</v>
      </c>
      <c r="X240" s="250">
        <v>1</v>
      </c>
      <c r="Y240" s="250">
        <v>1</v>
      </c>
      <c r="Z240" s="250">
        <v>1</v>
      </c>
      <c r="AA240" s="250">
        <v>0</v>
      </c>
      <c r="AB240" s="250">
        <v>1</v>
      </c>
      <c r="AC240" s="251">
        <v>138.72</v>
      </c>
      <c r="AD240" s="251">
        <v>1.7</v>
      </c>
      <c r="AE240" s="252">
        <v>48</v>
      </c>
      <c r="AF240" s="253">
        <v>44300</v>
      </c>
      <c r="AG240" s="254">
        <v>1</v>
      </c>
      <c r="AH240" s="254">
        <v>0</v>
      </c>
      <c r="AI240" s="254">
        <v>3</v>
      </c>
      <c r="AJ240" s="254">
        <v>0</v>
      </c>
      <c r="AK240" s="254">
        <v>1</v>
      </c>
      <c r="AL240" s="253">
        <v>44305</v>
      </c>
      <c r="AM240" s="254">
        <v>6</v>
      </c>
      <c r="AN240" s="255">
        <v>1</v>
      </c>
      <c r="AO240" s="255">
        <v>1</v>
      </c>
      <c r="AP240" s="255"/>
      <c r="AQ240" s="255">
        <v>1</v>
      </c>
      <c r="AR240" s="255">
        <v>1</v>
      </c>
      <c r="AS240" s="255">
        <v>1</v>
      </c>
      <c r="AT240" s="255">
        <v>0</v>
      </c>
      <c r="AU240" s="255">
        <v>0</v>
      </c>
      <c r="AV240" s="255">
        <v>1</v>
      </c>
      <c r="AW240" s="255">
        <v>0</v>
      </c>
      <c r="AX240" s="255">
        <v>1</v>
      </c>
      <c r="AY240" s="256">
        <v>44300</v>
      </c>
      <c r="AZ240" s="257">
        <v>0.85</v>
      </c>
      <c r="BA240" s="257">
        <v>1284</v>
      </c>
      <c r="BB240" s="257">
        <v>78.900000000000006</v>
      </c>
      <c r="BC240" s="258">
        <v>2.5000000000000001E-3</v>
      </c>
      <c r="BD240" s="248">
        <v>13.9</v>
      </c>
      <c r="BE240" s="248">
        <v>9.16</v>
      </c>
      <c r="BF240" s="248">
        <v>80</v>
      </c>
      <c r="BG240" s="248">
        <v>13</v>
      </c>
      <c r="BH240" s="248">
        <v>215</v>
      </c>
      <c r="BI240" s="259"/>
      <c r="BJ240" s="255">
        <v>0</v>
      </c>
      <c r="BK240" s="255">
        <v>0</v>
      </c>
      <c r="BL240" s="255">
        <v>0</v>
      </c>
      <c r="BM240" s="255">
        <v>0</v>
      </c>
      <c r="BN240" s="255">
        <v>0</v>
      </c>
      <c r="BO240" s="255">
        <v>0</v>
      </c>
      <c r="BP240" s="255"/>
      <c r="BQ240" s="260"/>
      <c r="BR240" s="336">
        <v>4.5563833333333346</v>
      </c>
      <c r="BS240" s="337">
        <v>4.6580000000000004</v>
      </c>
      <c r="BT240" s="337">
        <v>0.1016166666666658</v>
      </c>
      <c r="BU240" s="337">
        <v>2.2302045116192106</v>
      </c>
      <c r="BV240" s="337">
        <v>130</v>
      </c>
      <c r="BW240" s="337">
        <v>70327</v>
      </c>
      <c r="BX240" s="337">
        <v>58016</v>
      </c>
      <c r="BY240" s="337">
        <v>1031.1670789296156</v>
      </c>
      <c r="BZ240" s="337">
        <v>3.8441197456205365E-5</v>
      </c>
      <c r="CA240" s="337">
        <v>11.412833333333332</v>
      </c>
      <c r="CB240" s="337">
        <v>14.296666666666669</v>
      </c>
      <c r="CC240" s="337">
        <v>-2.8838333333333335</v>
      </c>
      <c r="CD240" s="337">
        <v>111.67014831965548</v>
      </c>
      <c r="CE240" s="337">
        <v>139.85655998968798</v>
      </c>
      <c r="CF240" s="337">
        <v>-28.186411670032495</v>
      </c>
      <c r="CG240" s="337">
        <v>200.32850154147516</v>
      </c>
      <c r="CH240" s="337">
        <v>250.97580086154164</v>
      </c>
      <c r="CI240" s="337">
        <v>-50.64729932006653</v>
      </c>
      <c r="CJ240" s="337">
        <v>0.16791585024347155</v>
      </c>
      <c r="CK240" s="320">
        <v>12687.3</v>
      </c>
      <c r="CL240" s="338">
        <v>8.11</v>
      </c>
      <c r="CM240" s="338">
        <v>7.98</v>
      </c>
      <c r="CN240" s="338">
        <v>8.19</v>
      </c>
      <c r="CO240" s="339">
        <f t="shared" si="16"/>
        <v>8.0933333333333337</v>
      </c>
      <c r="CP240" s="338">
        <v>0.68799999999999994</v>
      </c>
      <c r="CQ240" s="338">
        <v>0.72499999999999998</v>
      </c>
      <c r="CR240" s="338">
        <v>0.76</v>
      </c>
      <c r="CS240" s="339">
        <f t="shared" si="17"/>
        <v>0.72433333333333338</v>
      </c>
      <c r="CT240" s="338">
        <v>0.90700000000000003</v>
      </c>
      <c r="CU240" s="338">
        <v>0.91200000000000003</v>
      </c>
      <c r="CV240" s="338">
        <v>0.90700000000000003</v>
      </c>
      <c r="CW240" s="339">
        <f t="shared" si="18"/>
        <v>0.90866666666666662</v>
      </c>
      <c r="CX240" s="340">
        <v>1.3888888888888889E-3</v>
      </c>
      <c r="CY240" s="318">
        <v>3.472222222222222E-3</v>
      </c>
      <c r="CZ240" s="318">
        <v>7.6388888888888886E-3</v>
      </c>
      <c r="DA240" s="319" t="s">
        <v>1779</v>
      </c>
      <c r="DB240" s="319" t="s">
        <v>1780</v>
      </c>
      <c r="DC240" s="319" t="s">
        <v>1781</v>
      </c>
      <c r="DD240" s="319" t="s">
        <v>1782</v>
      </c>
      <c r="DE240" s="319" t="s">
        <v>1783</v>
      </c>
      <c r="DF240" s="319" t="s">
        <v>1784</v>
      </c>
      <c r="DG240" s="341"/>
      <c r="DH240" s="337">
        <v>2.2302045116192106</v>
      </c>
      <c r="DI240" s="337">
        <v>0.72433333333333338</v>
      </c>
      <c r="DJ240" s="337">
        <v>0.90866666666666662</v>
      </c>
    </row>
    <row r="241" spans="1:114" s="261" customFormat="1" ht="15.75" customHeight="1">
      <c r="A241" s="262">
        <v>241</v>
      </c>
      <c r="B241" s="263" t="s">
        <v>1785</v>
      </c>
      <c r="C241" s="248">
        <v>2914637</v>
      </c>
      <c r="D241" s="248">
        <v>2</v>
      </c>
      <c r="E241" s="249">
        <v>34977</v>
      </c>
      <c r="F241" s="44">
        <f t="shared" si="20"/>
        <v>25</v>
      </c>
      <c r="G241" s="264">
        <v>1</v>
      </c>
      <c r="H241" s="248">
        <v>37.1</v>
      </c>
      <c r="I241" s="265">
        <v>93</v>
      </c>
      <c r="J241" s="250">
        <v>0</v>
      </c>
      <c r="K241" s="250">
        <v>0</v>
      </c>
      <c r="L241" s="250">
        <v>0</v>
      </c>
      <c r="M241" s="250">
        <v>1</v>
      </c>
      <c r="N241" s="250">
        <v>0</v>
      </c>
      <c r="O241" s="250">
        <v>0</v>
      </c>
      <c r="P241" s="250">
        <v>1</v>
      </c>
      <c r="Q241" s="250">
        <v>0</v>
      </c>
      <c r="R241" s="250">
        <v>0</v>
      </c>
      <c r="S241" s="250">
        <v>0</v>
      </c>
      <c r="T241" s="250">
        <v>1</v>
      </c>
      <c r="U241" s="250">
        <v>0</v>
      </c>
      <c r="V241" s="250">
        <v>0</v>
      </c>
      <c r="W241" s="250">
        <v>0</v>
      </c>
      <c r="X241" s="250">
        <v>1</v>
      </c>
      <c r="Y241" s="250">
        <v>0</v>
      </c>
      <c r="Z241" s="250">
        <v>1</v>
      </c>
      <c r="AA241" s="250">
        <v>0</v>
      </c>
      <c r="AB241" s="250">
        <v>0</v>
      </c>
      <c r="AC241" s="251">
        <v>70</v>
      </c>
      <c r="AD241" s="251">
        <v>1.69</v>
      </c>
      <c r="AE241" s="252">
        <v>24.5</v>
      </c>
      <c r="AF241" s="253">
        <v>44319</v>
      </c>
      <c r="AG241" s="254">
        <v>0</v>
      </c>
      <c r="AH241" s="254">
        <v>0</v>
      </c>
      <c r="AI241" s="254">
        <v>0</v>
      </c>
      <c r="AJ241" s="254">
        <v>0</v>
      </c>
      <c r="AK241" s="254">
        <v>0</v>
      </c>
      <c r="AL241" s="253">
        <v>44328</v>
      </c>
      <c r="AM241" s="254">
        <v>9</v>
      </c>
      <c r="AN241" s="255">
        <v>1</v>
      </c>
      <c r="AO241" s="255">
        <v>1</v>
      </c>
      <c r="AP241" s="255" t="s">
        <v>1786</v>
      </c>
      <c r="AQ241" s="255">
        <v>1</v>
      </c>
      <c r="AR241" s="255">
        <v>1</v>
      </c>
      <c r="AS241" s="255">
        <v>1</v>
      </c>
      <c r="AT241" s="251"/>
      <c r="AU241" s="251"/>
      <c r="AV241" s="251"/>
      <c r="AW241" s="251"/>
      <c r="AX241" s="251"/>
      <c r="AY241" s="256">
        <v>44319</v>
      </c>
      <c r="AZ241" s="257">
        <v>7</v>
      </c>
      <c r="BA241" s="257">
        <v>4434</v>
      </c>
      <c r="BB241" s="257">
        <v>54.5</v>
      </c>
      <c r="BC241" s="258">
        <v>0.02</v>
      </c>
      <c r="BD241" s="248">
        <v>7.5</v>
      </c>
      <c r="BE241" s="248">
        <v>5.74</v>
      </c>
      <c r="BF241" s="248">
        <v>64.8</v>
      </c>
      <c r="BG241" s="248">
        <v>28.7</v>
      </c>
      <c r="BH241" s="248">
        <v>358</v>
      </c>
      <c r="BI241" s="259"/>
      <c r="BJ241" s="255">
        <v>0</v>
      </c>
      <c r="BK241" s="255">
        <v>0</v>
      </c>
      <c r="BL241" s="255">
        <v>0</v>
      </c>
      <c r="BM241" s="255">
        <v>0</v>
      </c>
      <c r="BN241" s="255">
        <v>0</v>
      </c>
      <c r="BO241" s="255">
        <v>0</v>
      </c>
      <c r="BP241" s="255"/>
      <c r="BQ241" s="260"/>
      <c r="BR241" s="336"/>
      <c r="BS241" s="337"/>
      <c r="BT241" s="337"/>
      <c r="BU241" s="337"/>
      <c r="BV241" s="337"/>
      <c r="BW241" s="337"/>
      <c r="BX241" s="337"/>
      <c r="BY241" s="337"/>
      <c r="BZ241" s="337"/>
      <c r="CA241" s="337"/>
      <c r="CB241" s="337"/>
      <c r="CC241" s="337"/>
      <c r="CD241" s="337"/>
      <c r="CE241" s="337"/>
      <c r="CF241" s="337"/>
      <c r="CG241" s="337"/>
      <c r="CH241" s="337"/>
      <c r="CI241" s="337"/>
      <c r="CJ241" s="337"/>
      <c r="CK241" s="320"/>
      <c r="CL241" s="338">
        <v>7.02</v>
      </c>
      <c r="CM241" s="338">
        <v>6.53</v>
      </c>
      <c r="CN241" s="338">
        <v>6.92</v>
      </c>
      <c r="CO241" s="339">
        <f>AVERAGE(CL241:CN241)</f>
        <v>6.8233333333333333</v>
      </c>
      <c r="CP241" s="338">
        <v>0.67500000000000004</v>
      </c>
      <c r="CQ241" s="338">
        <v>0.67900000000000005</v>
      </c>
      <c r="CR241" s="338">
        <v>0.629</v>
      </c>
      <c r="CS241" s="339">
        <f>AVERAGE(CP241:CR241)</f>
        <v>0.66100000000000003</v>
      </c>
      <c r="CT241" s="338">
        <v>0.86599999999999999</v>
      </c>
      <c r="CU241" s="338">
        <v>0.89400000000000002</v>
      </c>
      <c r="CV241" s="338">
        <v>0.86799999999999999</v>
      </c>
      <c r="CW241" s="339">
        <f>AVERAGE(CT241:CV241)</f>
        <v>0.876</v>
      </c>
      <c r="CX241" s="340">
        <v>3.472222222222222E-3</v>
      </c>
      <c r="CY241" s="318">
        <v>6.2499999999999995E-3</v>
      </c>
      <c r="CZ241" s="318">
        <v>1.1805555555555555E-2</v>
      </c>
      <c r="DA241" s="319" t="s">
        <v>1996</v>
      </c>
      <c r="DB241" s="319" t="s">
        <v>1997</v>
      </c>
      <c r="DC241" s="319" t="s">
        <v>1998</v>
      </c>
      <c r="DD241" s="319" t="s">
        <v>1999</v>
      </c>
      <c r="DE241" s="319" t="s">
        <v>2000</v>
      </c>
      <c r="DF241" s="319" t="s">
        <v>2001</v>
      </c>
      <c r="DG241" s="341"/>
      <c r="DH241" s="337"/>
      <c r="DI241" s="337">
        <v>0.66100000000000003</v>
      </c>
      <c r="DJ241" s="337">
        <v>0.876</v>
      </c>
    </row>
    <row r="242" spans="1:114" s="261" customFormat="1" ht="15.75" customHeight="1">
      <c r="A242" s="262">
        <v>242</v>
      </c>
      <c r="B242" s="263" t="s">
        <v>1787</v>
      </c>
      <c r="C242" s="248">
        <v>2916182</v>
      </c>
      <c r="D242" s="248">
        <v>2</v>
      </c>
      <c r="E242" s="249">
        <v>21594</v>
      </c>
      <c r="F242" s="44">
        <f t="shared" si="20"/>
        <v>62</v>
      </c>
      <c r="G242" s="264">
        <v>1</v>
      </c>
      <c r="H242" s="248">
        <v>35.700000000000003</v>
      </c>
      <c r="I242" s="265">
        <v>96</v>
      </c>
      <c r="J242" s="250">
        <v>0</v>
      </c>
      <c r="K242" s="250">
        <v>0</v>
      </c>
      <c r="L242" s="250">
        <v>0</v>
      </c>
      <c r="M242" s="250">
        <v>0</v>
      </c>
      <c r="N242" s="250">
        <v>0</v>
      </c>
      <c r="O242" s="250">
        <v>0</v>
      </c>
      <c r="P242" s="250">
        <v>0</v>
      </c>
      <c r="Q242" s="250">
        <v>0</v>
      </c>
      <c r="R242" s="250">
        <v>0</v>
      </c>
      <c r="S242" s="250">
        <v>0</v>
      </c>
      <c r="T242" s="250">
        <v>0</v>
      </c>
      <c r="U242" s="250">
        <v>0</v>
      </c>
      <c r="V242" s="250">
        <v>0</v>
      </c>
      <c r="W242" s="250">
        <v>0</v>
      </c>
      <c r="X242" s="250">
        <v>0</v>
      </c>
      <c r="Y242" s="250">
        <v>0</v>
      </c>
      <c r="Z242" s="250">
        <v>0</v>
      </c>
      <c r="AA242" s="250">
        <v>0</v>
      </c>
      <c r="AB242" s="250">
        <v>0</v>
      </c>
      <c r="AC242" s="251">
        <v>65</v>
      </c>
      <c r="AD242" s="251">
        <v>1.55</v>
      </c>
      <c r="AE242" s="252">
        <v>27.05</v>
      </c>
      <c r="AF242" s="253">
        <v>44319</v>
      </c>
      <c r="AG242" s="254">
        <v>0</v>
      </c>
      <c r="AH242" s="254">
        <v>0</v>
      </c>
      <c r="AI242" s="254">
        <v>0</v>
      </c>
      <c r="AJ242" s="254">
        <v>0</v>
      </c>
      <c r="AK242" s="254">
        <v>0</v>
      </c>
      <c r="AL242" s="253">
        <v>44328</v>
      </c>
      <c r="AM242" s="254">
        <v>9</v>
      </c>
      <c r="AN242" s="255">
        <v>1</v>
      </c>
      <c r="AO242" s="255">
        <v>1</v>
      </c>
      <c r="AP242" s="255"/>
      <c r="AQ242" s="255">
        <v>1</v>
      </c>
      <c r="AR242" s="255">
        <v>1</v>
      </c>
      <c r="AS242" s="255">
        <v>1</v>
      </c>
      <c r="AT242" s="255">
        <v>1</v>
      </c>
      <c r="AU242" s="255">
        <v>0</v>
      </c>
      <c r="AV242" s="255">
        <v>1</v>
      </c>
      <c r="AW242" s="255">
        <v>0</v>
      </c>
      <c r="AX242" s="255">
        <v>1</v>
      </c>
      <c r="AY242" s="256">
        <v>44319</v>
      </c>
      <c r="AZ242" s="257">
        <v>0.68</v>
      </c>
      <c r="BA242" s="257">
        <v>432</v>
      </c>
      <c r="BB242" s="257">
        <v>87</v>
      </c>
      <c r="BC242" s="258">
        <v>7.0000000000000001E-3</v>
      </c>
      <c r="BD242" s="248">
        <v>13.1</v>
      </c>
      <c r="BE242" s="248">
        <v>11.14</v>
      </c>
      <c r="BF242" s="248">
        <v>87.8</v>
      </c>
      <c r="BG242" s="248">
        <v>7.4</v>
      </c>
      <c r="BH242" s="248">
        <v>236</v>
      </c>
      <c r="BI242" s="259"/>
      <c r="BJ242" s="255">
        <v>0</v>
      </c>
      <c r="BK242" s="255">
        <v>0</v>
      </c>
      <c r="BL242" s="255">
        <v>0</v>
      </c>
      <c r="BM242" s="255">
        <v>0</v>
      </c>
      <c r="BN242" s="255">
        <v>0</v>
      </c>
      <c r="BO242" s="255">
        <v>0</v>
      </c>
      <c r="BP242" s="255"/>
      <c r="BQ242" s="260"/>
      <c r="BR242" s="336">
        <v>3.4427000000000003</v>
      </c>
      <c r="BS242" s="337">
        <v>3.6120000000000001</v>
      </c>
      <c r="BT242" s="337">
        <v>0.16929999999999978</v>
      </c>
      <c r="BU242" s="337">
        <v>4.917651843030173</v>
      </c>
      <c r="BV242" s="337">
        <v>94</v>
      </c>
      <c r="BW242" s="337">
        <v>271898</v>
      </c>
      <c r="BX242" s="337">
        <v>153487</v>
      </c>
      <c r="BY242" s="337">
        <v>2194.2923704135114</v>
      </c>
      <c r="BZ242" s="337">
        <v>3.2039533270115209E-5</v>
      </c>
      <c r="CA242" s="337">
        <v>26.815166666666677</v>
      </c>
      <c r="CB242" s="337">
        <v>29.887500000000003</v>
      </c>
      <c r="CC242" s="337">
        <v>-3.0723333333333338</v>
      </c>
      <c r="CD242" s="337">
        <v>149.36713194215702</v>
      </c>
      <c r="CE242" s="337">
        <v>166.56755531324143</v>
      </c>
      <c r="CF242" s="337">
        <v>-17.200423371084504</v>
      </c>
      <c r="CG242" s="337">
        <v>624.45068546794278</v>
      </c>
      <c r="CH242" s="337">
        <v>695.81374281674789</v>
      </c>
      <c r="CI242" s="337">
        <v>-71.363057348805214</v>
      </c>
      <c r="CJ242" s="337">
        <v>9.3020353761226096E-2</v>
      </c>
      <c r="CK242" s="320">
        <v>45547.199999999997</v>
      </c>
      <c r="CL242" s="338">
        <v>6.05</v>
      </c>
      <c r="CM242" s="338">
        <v>6.02</v>
      </c>
      <c r="CN242" s="338">
        <v>6.04</v>
      </c>
      <c r="CO242" s="339">
        <f>AVERAGE(CL242:CN242)</f>
        <v>6.0366666666666662</v>
      </c>
      <c r="CP242" s="338">
        <v>0.63500000000000001</v>
      </c>
      <c r="CQ242" s="338">
        <v>0.65800000000000003</v>
      </c>
      <c r="CR242" s="338">
        <v>0.61199999999999999</v>
      </c>
      <c r="CS242" s="339">
        <f>AVERAGE(CP242:CR242)</f>
        <v>0.63500000000000012</v>
      </c>
      <c r="CT242" s="338">
        <v>0.69899999999999995</v>
      </c>
      <c r="CU242" s="338">
        <v>0.69899999999999995</v>
      </c>
      <c r="CV242" s="338">
        <v>0.69899999999999995</v>
      </c>
      <c r="CW242" s="339">
        <f>AVERAGE(CT242:CV242)</f>
        <v>0.69899999999999995</v>
      </c>
      <c r="CX242" s="340">
        <v>6.9444444444444447E-4</v>
      </c>
      <c r="CY242" s="318">
        <v>3.472222222222222E-3</v>
      </c>
      <c r="CZ242" s="318">
        <v>9.0277777777777787E-3</v>
      </c>
      <c r="DA242" s="319" t="s">
        <v>2002</v>
      </c>
      <c r="DB242" s="319" t="s">
        <v>2003</v>
      </c>
      <c r="DC242" s="319" t="s">
        <v>2004</v>
      </c>
      <c r="DD242" s="319" t="s">
        <v>2005</v>
      </c>
      <c r="DE242" s="319" t="s">
        <v>2006</v>
      </c>
      <c r="DF242" s="319" t="s">
        <v>2007</v>
      </c>
      <c r="DG242" s="341"/>
      <c r="DH242" s="337">
        <v>4.917651843030173</v>
      </c>
      <c r="DI242" s="337">
        <v>0.63500000000000012</v>
      </c>
      <c r="DJ242" s="337">
        <v>0.69899999999999995</v>
      </c>
    </row>
    <row r="243" spans="1:114" s="261" customFormat="1" ht="15.75" customHeight="1">
      <c r="A243" s="262">
        <v>243</v>
      </c>
      <c r="B243" s="263" t="s">
        <v>1788</v>
      </c>
      <c r="C243" s="248">
        <v>2915850</v>
      </c>
      <c r="D243" s="248">
        <v>2</v>
      </c>
      <c r="E243" s="249">
        <v>22832</v>
      </c>
      <c r="F243" s="44">
        <f t="shared" si="20"/>
        <v>58</v>
      </c>
      <c r="G243" s="264">
        <v>1</v>
      </c>
      <c r="H243" s="248">
        <v>36.799999999999997</v>
      </c>
      <c r="I243" s="265">
        <v>97</v>
      </c>
      <c r="J243" s="250">
        <v>0</v>
      </c>
      <c r="K243" s="250">
        <v>0</v>
      </c>
      <c r="L243" s="250">
        <v>0</v>
      </c>
      <c r="M243" s="250">
        <v>0</v>
      </c>
      <c r="N243" s="250">
        <v>0</v>
      </c>
      <c r="O243" s="250">
        <v>0</v>
      </c>
      <c r="P243" s="250">
        <v>0</v>
      </c>
      <c r="Q243" s="250">
        <v>0</v>
      </c>
      <c r="R243" s="250">
        <v>0</v>
      </c>
      <c r="S243" s="250">
        <v>0</v>
      </c>
      <c r="T243" s="250">
        <v>0</v>
      </c>
      <c r="U243" s="250">
        <v>0</v>
      </c>
      <c r="V243" s="250">
        <v>0</v>
      </c>
      <c r="W243" s="250">
        <v>0</v>
      </c>
      <c r="X243" s="250">
        <v>1</v>
      </c>
      <c r="Y243" s="250">
        <v>0</v>
      </c>
      <c r="Z243" s="250">
        <v>1</v>
      </c>
      <c r="AA243" s="250">
        <v>0</v>
      </c>
      <c r="AB243" s="250">
        <v>0</v>
      </c>
      <c r="AC243" s="251">
        <v>58</v>
      </c>
      <c r="AD243" s="251">
        <v>1.57</v>
      </c>
      <c r="AE243" s="252">
        <v>23.53</v>
      </c>
      <c r="AF243" s="266">
        <v>44319</v>
      </c>
      <c r="AG243" s="254">
        <v>0</v>
      </c>
      <c r="AH243" s="254">
        <v>0</v>
      </c>
      <c r="AI243" s="254">
        <v>0</v>
      </c>
      <c r="AJ243" s="254">
        <v>0</v>
      </c>
      <c r="AK243" s="254">
        <v>0</v>
      </c>
      <c r="AL243" s="253">
        <v>44325</v>
      </c>
      <c r="AM243" s="254">
        <v>6</v>
      </c>
      <c r="AN243" s="255">
        <v>1</v>
      </c>
      <c r="AO243" s="255">
        <v>1</v>
      </c>
      <c r="AP243" s="255"/>
      <c r="AQ243" s="255">
        <v>1</v>
      </c>
      <c r="AR243" s="255">
        <v>1</v>
      </c>
      <c r="AS243" s="255">
        <v>1</v>
      </c>
      <c r="AT243" s="255">
        <v>1</v>
      </c>
      <c r="AU243" s="255">
        <v>1</v>
      </c>
      <c r="AV243" s="255">
        <v>0</v>
      </c>
      <c r="AW243" s="255">
        <v>0</v>
      </c>
      <c r="AX243" s="255">
        <v>1</v>
      </c>
      <c r="AY243" s="256">
        <v>44319</v>
      </c>
      <c r="AZ243" s="257">
        <v>0.99</v>
      </c>
      <c r="BA243" s="267"/>
      <c r="BB243" s="267"/>
      <c r="BC243" s="268"/>
      <c r="BD243" s="248">
        <v>11.6</v>
      </c>
      <c r="BE243" s="248">
        <v>12.65</v>
      </c>
      <c r="BF243" s="248">
        <v>89.7</v>
      </c>
      <c r="BG243" s="248">
        <v>7.5</v>
      </c>
      <c r="BH243" s="248">
        <v>332</v>
      </c>
      <c r="BI243" s="259"/>
      <c r="BJ243" s="255">
        <v>0</v>
      </c>
      <c r="BK243" s="255">
        <v>0</v>
      </c>
      <c r="BL243" s="255">
        <v>0</v>
      </c>
      <c r="BM243" s="255">
        <v>0</v>
      </c>
      <c r="BN243" s="255">
        <v>0</v>
      </c>
      <c r="BO243" s="255">
        <v>0</v>
      </c>
      <c r="BP243" s="255"/>
      <c r="BQ243" s="260"/>
      <c r="BR243" s="336"/>
      <c r="BS243" s="337"/>
      <c r="BT243" s="337"/>
      <c r="BU243" s="337"/>
      <c r="BV243" s="337"/>
      <c r="BW243" s="337"/>
      <c r="BX243" s="337"/>
      <c r="BY243" s="337"/>
      <c r="BZ243" s="337"/>
      <c r="CA243" s="337"/>
      <c r="CB243" s="337"/>
      <c r="CC243" s="337"/>
      <c r="CD243" s="337"/>
      <c r="CE243" s="337"/>
      <c r="CF243" s="337"/>
      <c r="CG243" s="337"/>
      <c r="CH243" s="337"/>
      <c r="CI243" s="337"/>
      <c r="CJ243" s="337"/>
      <c r="CK243" s="320"/>
      <c r="CL243" s="338">
        <v>7.89</v>
      </c>
      <c r="CM243" s="338">
        <v>7.99</v>
      </c>
      <c r="CN243" s="338">
        <v>8.1999999999999993</v>
      </c>
      <c r="CO243" s="339">
        <f>AVERAGE(CL243:CN243)</f>
        <v>8.0266666666666655</v>
      </c>
      <c r="CP243" s="338">
        <v>0.67700000000000005</v>
      </c>
      <c r="CQ243" s="338">
        <v>0.63200000000000001</v>
      </c>
      <c r="CR243" s="338">
        <v>0.72899999999999998</v>
      </c>
      <c r="CS243" s="339">
        <f>AVERAGE(CP243:CR243)</f>
        <v>0.67933333333333346</v>
      </c>
      <c r="CT243" s="338">
        <v>0.72599999999999998</v>
      </c>
      <c r="CU243" s="338">
        <v>0.749</v>
      </c>
      <c r="CV243" s="338">
        <v>0.78500000000000003</v>
      </c>
      <c r="CW243" s="339">
        <f>AVERAGE(CT243:CV243)</f>
        <v>0.75333333333333341</v>
      </c>
      <c r="CX243" s="340">
        <v>1.3888888888888889E-3</v>
      </c>
      <c r="CY243" s="318">
        <v>3.472222222222222E-3</v>
      </c>
      <c r="CZ243" s="318">
        <v>7.6388888888888886E-3</v>
      </c>
      <c r="DA243" s="319" t="s">
        <v>2008</v>
      </c>
      <c r="DB243" s="319" t="s">
        <v>2009</v>
      </c>
      <c r="DC243" s="319" t="s">
        <v>2010</v>
      </c>
      <c r="DD243" s="319" t="s">
        <v>2011</v>
      </c>
      <c r="DE243" s="319" t="s">
        <v>2012</v>
      </c>
      <c r="DF243" s="319" t="s">
        <v>2013</v>
      </c>
      <c r="DG243" s="341"/>
      <c r="DH243" s="337"/>
      <c r="DI243" s="337">
        <v>0.67933333333333346</v>
      </c>
      <c r="DJ243" s="337">
        <v>0.75333333333333341</v>
      </c>
    </row>
    <row r="244" spans="1:114" s="261" customFormat="1" ht="15.75" customHeight="1">
      <c r="A244" s="262">
        <v>244</v>
      </c>
      <c r="B244" s="263" t="s">
        <v>1789</v>
      </c>
      <c r="C244" s="248">
        <v>2916348</v>
      </c>
      <c r="D244" s="248">
        <v>1</v>
      </c>
      <c r="E244" s="249">
        <v>21890</v>
      </c>
      <c r="F244" s="44">
        <f t="shared" si="20"/>
        <v>61</v>
      </c>
      <c r="G244" s="264">
        <v>1</v>
      </c>
      <c r="H244" s="248">
        <v>36.200000000000003</v>
      </c>
      <c r="I244" s="265">
        <v>91</v>
      </c>
      <c r="J244" s="250">
        <v>0</v>
      </c>
      <c r="K244" s="250">
        <v>1</v>
      </c>
      <c r="L244" s="250">
        <v>0</v>
      </c>
      <c r="M244" s="250">
        <v>0</v>
      </c>
      <c r="N244" s="250">
        <v>0</v>
      </c>
      <c r="O244" s="250">
        <v>0</v>
      </c>
      <c r="P244" s="250">
        <v>0</v>
      </c>
      <c r="Q244" s="250">
        <v>0</v>
      </c>
      <c r="R244" s="250">
        <v>0</v>
      </c>
      <c r="S244" s="250">
        <v>0</v>
      </c>
      <c r="T244" s="250">
        <v>0</v>
      </c>
      <c r="U244" s="250">
        <v>0</v>
      </c>
      <c r="V244" s="250">
        <v>0</v>
      </c>
      <c r="W244" s="250">
        <v>0</v>
      </c>
      <c r="X244" s="250">
        <v>1</v>
      </c>
      <c r="Y244" s="250">
        <v>0</v>
      </c>
      <c r="Z244" s="250">
        <v>0</v>
      </c>
      <c r="AA244" s="250">
        <v>0</v>
      </c>
      <c r="AB244" s="250">
        <v>0</v>
      </c>
      <c r="AC244" s="251">
        <v>79</v>
      </c>
      <c r="AD244" s="251">
        <v>1.8</v>
      </c>
      <c r="AE244" s="252">
        <v>24.38</v>
      </c>
      <c r="AF244" s="253">
        <v>44319</v>
      </c>
      <c r="AG244" s="254">
        <v>1</v>
      </c>
      <c r="AH244" s="254">
        <v>1</v>
      </c>
      <c r="AI244" s="254">
        <v>8</v>
      </c>
      <c r="AJ244" s="254">
        <v>1</v>
      </c>
      <c r="AK244" s="254">
        <v>1</v>
      </c>
      <c r="AL244" s="253">
        <v>44328</v>
      </c>
      <c r="AM244" s="254">
        <v>9</v>
      </c>
      <c r="AN244" s="255">
        <v>1</v>
      </c>
      <c r="AO244" s="255">
        <v>1</v>
      </c>
      <c r="AP244" s="255"/>
      <c r="AQ244" s="255">
        <v>1</v>
      </c>
      <c r="AR244" s="255">
        <v>1</v>
      </c>
      <c r="AS244" s="255">
        <v>1</v>
      </c>
      <c r="AT244" s="255">
        <v>1</v>
      </c>
      <c r="AU244" s="255">
        <v>1</v>
      </c>
      <c r="AV244" s="255">
        <v>0</v>
      </c>
      <c r="AW244" s="255">
        <v>0</v>
      </c>
      <c r="AX244" s="255">
        <v>1</v>
      </c>
      <c r="AY244" s="256">
        <v>44319</v>
      </c>
      <c r="AZ244" s="257">
        <v>1.1299999999999999</v>
      </c>
      <c r="BA244" s="257">
        <v>1342</v>
      </c>
      <c r="BB244" s="257">
        <v>84.8</v>
      </c>
      <c r="BC244" s="258">
        <v>1.0999999999999999E-2</v>
      </c>
      <c r="BD244" s="248">
        <v>16.8</v>
      </c>
      <c r="BE244" s="248">
        <v>9.51</v>
      </c>
      <c r="BF244" s="248">
        <v>95.8</v>
      </c>
      <c r="BG244" s="248">
        <v>2.2000000000000002</v>
      </c>
      <c r="BH244" s="248">
        <v>371</v>
      </c>
      <c r="BI244" s="259"/>
      <c r="BJ244" s="255">
        <v>0</v>
      </c>
      <c r="BK244" s="255">
        <v>0</v>
      </c>
      <c r="BL244" s="255">
        <v>0</v>
      </c>
      <c r="BM244" s="255">
        <v>0</v>
      </c>
      <c r="BN244" s="255">
        <v>0</v>
      </c>
      <c r="BO244" s="255">
        <v>0</v>
      </c>
      <c r="BP244" s="255"/>
      <c r="BQ244" s="260"/>
      <c r="BR244" s="336">
        <v>5.5302833333333341</v>
      </c>
      <c r="BS244" s="337">
        <v>5.8650000000000002</v>
      </c>
      <c r="BT244" s="337">
        <v>0.33471666666666611</v>
      </c>
      <c r="BU244" s="337">
        <v>6.0524325155130576</v>
      </c>
      <c r="BV244" s="337">
        <v>74</v>
      </c>
      <c r="BW244" s="337">
        <v>68845</v>
      </c>
      <c r="BX244" s="337">
        <v>40078</v>
      </c>
      <c r="BY244" s="337">
        <v>894.7735191637629</v>
      </c>
      <c r="BZ244" s="337">
        <v>1.5101633104229397E-4</v>
      </c>
      <c r="CA244" s="337">
        <v>20.42733333333333</v>
      </c>
      <c r="CB244" s="337">
        <v>26.260833333333338</v>
      </c>
      <c r="CC244" s="337">
        <v>-5.8335000000000008</v>
      </c>
      <c r="CD244" s="337">
        <v>294.12874718492395</v>
      </c>
      <c r="CE244" s="337">
        <v>378.14388108621546</v>
      </c>
      <c r="CF244" s="337">
        <v>-84.015133901291478</v>
      </c>
      <c r="CG244" s="337">
        <v>295.61008134432689</v>
      </c>
      <c r="CH244" s="337">
        <v>380.01785379459818</v>
      </c>
      <c r="CI244" s="337">
        <v>-84.407772450271338</v>
      </c>
      <c r="CJ244" s="337">
        <v>0.1817465869244845</v>
      </c>
      <c r="CK244" s="320">
        <v>7721.5</v>
      </c>
      <c r="CL244" s="338">
        <v>7.03</v>
      </c>
      <c r="CM244" s="338">
        <v>6.8</v>
      </c>
      <c r="CN244" s="338">
        <v>6.96</v>
      </c>
      <c r="CO244" s="339">
        <f t="shared" ref="CO244:CO264" si="21">AVERAGE(CL244:CN244)</f>
        <v>6.93</v>
      </c>
      <c r="CP244" s="338">
        <v>0.752</v>
      </c>
      <c r="CQ244" s="338">
        <v>0.77100000000000002</v>
      </c>
      <c r="CR244" s="338">
        <v>0.749</v>
      </c>
      <c r="CS244" s="339">
        <f t="shared" ref="CS244:CS264" si="22">AVERAGE(CP244:CR244)</f>
        <v>0.75733333333333341</v>
      </c>
      <c r="CT244" s="338">
        <v>0.92700000000000005</v>
      </c>
      <c r="CU244" s="338">
        <v>0.98699999999999999</v>
      </c>
      <c r="CV244" s="338">
        <v>0.92700000000000005</v>
      </c>
      <c r="CW244" s="339">
        <f t="shared" ref="CW244:CW264" si="23">AVERAGE(CT244:CV244)</f>
        <v>0.94700000000000006</v>
      </c>
      <c r="CX244" s="340">
        <v>1.3888888888888889E-3</v>
      </c>
      <c r="CY244" s="318">
        <v>3.472222222222222E-3</v>
      </c>
      <c r="CZ244" s="318">
        <v>7.6388888888888886E-3</v>
      </c>
      <c r="DA244" s="319" t="s">
        <v>2014</v>
      </c>
      <c r="DB244" s="319" t="s">
        <v>2015</v>
      </c>
      <c r="DC244" s="319" t="s">
        <v>2016</v>
      </c>
      <c r="DD244" s="319" t="s">
        <v>2015</v>
      </c>
      <c r="DE244" s="319" t="s">
        <v>2017</v>
      </c>
      <c r="DF244" s="319" t="s">
        <v>2018</v>
      </c>
      <c r="DG244" s="341"/>
      <c r="DH244" s="337">
        <v>6.0524325155130576</v>
      </c>
      <c r="DI244" s="337">
        <v>0.75733333333333341</v>
      </c>
      <c r="DJ244" s="337">
        <v>0.94700000000000006</v>
      </c>
    </row>
    <row r="245" spans="1:114" s="261" customFormat="1" ht="15.75" customHeight="1">
      <c r="A245" s="262">
        <v>245</v>
      </c>
      <c r="B245" s="263" t="s">
        <v>1790</v>
      </c>
      <c r="C245" s="248">
        <v>2918011</v>
      </c>
      <c r="D245" s="248">
        <v>2</v>
      </c>
      <c r="E245" s="249">
        <v>24028</v>
      </c>
      <c r="F245" s="44">
        <f t="shared" si="20"/>
        <v>55</v>
      </c>
      <c r="G245" s="264">
        <v>1</v>
      </c>
      <c r="H245" s="248">
        <v>37.1</v>
      </c>
      <c r="I245" s="265">
        <v>97</v>
      </c>
      <c r="J245" s="250">
        <v>0</v>
      </c>
      <c r="K245" s="250">
        <v>0</v>
      </c>
      <c r="L245" s="250">
        <v>0</v>
      </c>
      <c r="M245" s="250">
        <v>0</v>
      </c>
      <c r="N245" s="250">
        <v>0</v>
      </c>
      <c r="O245" s="250">
        <v>0</v>
      </c>
      <c r="P245" s="250">
        <v>0</v>
      </c>
      <c r="Q245" s="250">
        <v>0</v>
      </c>
      <c r="R245" s="250">
        <v>0</v>
      </c>
      <c r="S245" s="250">
        <v>0</v>
      </c>
      <c r="T245" s="250">
        <v>0</v>
      </c>
      <c r="U245" s="250">
        <v>0</v>
      </c>
      <c r="V245" s="250">
        <v>0</v>
      </c>
      <c r="W245" s="250">
        <v>0</v>
      </c>
      <c r="X245" s="250">
        <v>1</v>
      </c>
      <c r="Y245" s="250">
        <v>1</v>
      </c>
      <c r="Z245" s="250">
        <v>1</v>
      </c>
      <c r="AA245" s="250">
        <v>0</v>
      </c>
      <c r="AB245" s="250">
        <v>0</v>
      </c>
      <c r="AC245" s="251">
        <v>101.4</v>
      </c>
      <c r="AD245" s="251">
        <v>1.5860000000000001</v>
      </c>
      <c r="AE245" s="252">
        <v>40.31</v>
      </c>
      <c r="AF245" s="253">
        <v>44320</v>
      </c>
      <c r="AG245" s="254">
        <v>0</v>
      </c>
      <c r="AH245" s="254">
        <v>0</v>
      </c>
      <c r="AI245" s="254">
        <v>0</v>
      </c>
      <c r="AJ245" s="254">
        <v>0</v>
      </c>
      <c r="AK245" s="254">
        <v>0</v>
      </c>
      <c r="AL245" s="253">
        <v>44329</v>
      </c>
      <c r="AM245" s="254">
        <v>9</v>
      </c>
      <c r="AN245" s="255">
        <v>1</v>
      </c>
      <c r="AO245" s="255">
        <v>1</v>
      </c>
      <c r="AP245" s="255"/>
      <c r="AQ245" s="255">
        <v>1</v>
      </c>
      <c r="AR245" s="255">
        <v>1</v>
      </c>
      <c r="AS245" s="255">
        <v>1</v>
      </c>
      <c r="AT245" s="255">
        <v>1</v>
      </c>
      <c r="AU245" s="255">
        <v>0</v>
      </c>
      <c r="AV245" s="255">
        <v>0</v>
      </c>
      <c r="AW245" s="255">
        <v>0</v>
      </c>
      <c r="AX245" s="255">
        <v>1</v>
      </c>
      <c r="AY245" s="256"/>
      <c r="AZ245" s="257">
        <v>0.77</v>
      </c>
      <c r="BA245" s="257">
        <v>465</v>
      </c>
      <c r="BB245" s="267"/>
      <c r="BC245" s="268"/>
      <c r="BD245" s="248">
        <v>12.5</v>
      </c>
      <c r="BE245" s="248">
        <v>4.95</v>
      </c>
      <c r="BF245" s="248">
        <v>75</v>
      </c>
      <c r="BG245" s="248">
        <v>20</v>
      </c>
      <c r="BH245" s="248">
        <v>156</v>
      </c>
      <c r="BI245" s="259"/>
      <c r="BJ245" s="255">
        <v>0</v>
      </c>
      <c r="BK245" s="255">
        <v>0</v>
      </c>
      <c r="BL245" s="255">
        <v>0</v>
      </c>
      <c r="BM245" s="255">
        <v>0</v>
      </c>
      <c r="BN245" s="255">
        <v>0</v>
      </c>
      <c r="BO245" s="255">
        <v>0</v>
      </c>
      <c r="BP245" s="255"/>
      <c r="BQ245" s="260"/>
      <c r="BR245" s="336">
        <v>2.9944999999999995</v>
      </c>
      <c r="BS245" s="337">
        <v>3.1880000000000002</v>
      </c>
      <c r="BT245" s="337">
        <v>0.19350000000000067</v>
      </c>
      <c r="BU245" s="337">
        <v>6.4618467189848285</v>
      </c>
      <c r="BV245" s="337">
        <v>51</v>
      </c>
      <c r="BW245" s="337">
        <v>105501</v>
      </c>
      <c r="BX245" s="337">
        <v>64008</v>
      </c>
      <c r="BY245" s="337">
        <v>2232.383599722029</v>
      </c>
      <c r="BZ245" s="337">
        <v>1.0095373576716705E-4</v>
      </c>
      <c r="CA245" s="337">
        <v>10.718999999999998</v>
      </c>
      <c r="CB245" s="337">
        <v>16.330666666666666</v>
      </c>
      <c r="CC245" s="337">
        <v>-5.6116666666666655</v>
      </c>
      <c r="CD245" s="337">
        <v>45.171296549658059</v>
      </c>
      <c r="CE245" s="337">
        <v>68.822685262121198</v>
      </c>
      <c r="CF245" s="337">
        <v>-23.651388712463142</v>
      </c>
      <c r="CG245" s="337">
        <v>286.70509227985963</v>
      </c>
      <c r="CH245" s="337">
        <v>436.79265998220336</v>
      </c>
      <c r="CI245" s="337">
        <v>-150.08756770234368</v>
      </c>
      <c r="CJ245" s="337">
        <v>0.25573798642781503</v>
      </c>
      <c r="CK245" s="320">
        <v>21552.7</v>
      </c>
      <c r="CL245" s="338">
        <v>6.05</v>
      </c>
      <c r="CM245" s="338">
        <v>6.05</v>
      </c>
      <c r="CN245" s="338">
        <v>5.92</v>
      </c>
      <c r="CO245" s="339">
        <f t="shared" si="21"/>
        <v>6.0066666666666668</v>
      </c>
      <c r="CP245" s="338">
        <v>0.70899999999999996</v>
      </c>
      <c r="CQ245" s="338">
        <v>0.68100000000000005</v>
      </c>
      <c r="CR245" s="338">
        <v>0.61299999999999999</v>
      </c>
      <c r="CS245" s="339">
        <f t="shared" si="22"/>
        <v>0.66766666666666674</v>
      </c>
      <c r="CT245" s="338">
        <v>0.83</v>
      </c>
      <c r="CU245" s="338">
        <v>0.82299999999999995</v>
      </c>
      <c r="CV245" s="338">
        <v>0.81599999999999995</v>
      </c>
      <c r="CW245" s="339">
        <f t="shared" si="23"/>
        <v>0.82299999999999995</v>
      </c>
      <c r="CX245" s="340">
        <v>2.0833333333333333E-3</v>
      </c>
      <c r="CY245" s="318">
        <v>3.472222222222222E-3</v>
      </c>
      <c r="CZ245" s="318">
        <v>5.5555555555555558E-3</v>
      </c>
      <c r="DA245" s="319" t="s">
        <v>2019</v>
      </c>
      <c r="DB245" s="319" t="s">
        <v>2020</v>
      </c>
      <c r="DC245" s="319" t="s">
        <v>2021</v>
      </c>
      <c r="DD245" s="319" t="s">
        <v>2022</v>
      </c>
      <c r="DE245" s="319" t="s">
        <v>2023</v>
      </c>
      <c r="DF245" s="319" t="s">
        <v>2024</v>
      </c>
      <c r="DG245" s="341"/>
      <c r="DH245" s="337">
        <v>6.4618467189848285</v>
      </c>
      <c r="DI245" s="337">
        <v>0.66766666666666674</v>
      </c>
      <c r="DJ245" s="337">
        <v>0.82299999999999995</v>
      </c>
    </row>
    <row r="246" spans="1:114" s="261" customFormat="1" ht="15.6" customHeight="1">
      <c r="A246" s="269">
        <v>246</v>
      </c>
      <c r="B246" s="270" t="s">
        <v>1791</v>
      </c>
      <c r="C246" s="271">
        <v>2917925</v>
      </c>
      <c r="D246" s="271">
        <v>2</v>
      </c>
      <c r="E246" s="272">
        <v>20341</v>
      </c>
      <c r="F246" s="44">
        <f t="shared" si="20"/>
        <v>-56</v>
      </c>
      <c r="G246" s="269">
        <v>2</v>
      </c>
      <c r="H246" s="271">
        <v>35.700000000000003</v>
      </c>
      <c r="I246" s="273">
        <v>96</v>
      </c>
      <c r="J246" s="271"/>
      <c r="K246" s="271"/>
      <c r="L246" s="271"/>
      <c r="M246" s="271"/>
      <c r="N246" s="271"/>
      <c r="O246" s="271"/>
      <c r="P246" s="271"/>
      <c r="Q246" s="271"/>
      <c r="R246" s="271"/>
      <c r="S246" s="271"/>
      <c r="T246" s="271"/>
      <c r="U246" s="271"/>
      <c r="V246" s="271"/>
      <c r="W246" s="271"/>
      <c r="X246" s="271"/>
      <c r="Y246" s="271"/>
      <c r="Z246" s="271"/>
      <c r="AA246" s="271"/>
      <c r="AB246" s="271"/>
      <c r="AC246" s="251"/>
      <c r="AD246" s="251"/>
      <c r="AE246" s="252"/>
      <c r="AF246" s="256"/>
      <c r="AG246" s="271"/>
      <c r="AH246" s="271"/>
      <c r="AI246" s="271"/>
      <c r="AJ246" s="271"/>
      <c r="AK246" s="271"/>
      <c r="AL246" s="256"/>
      <c r="AM246" s="271"/>
      <c r="AN246" s="271"/>
      <c r="AO246" s="271"/>
      <c r="AP246" s="271" t="s">
        <v>1792</v>
      </c>
      <c r="AQ246" s="271"/>
      <c r="AR246" s="271"/>
      <c r="AS246" s="271"/>
      <c r="AT246" s="271"/>
      <c r="AU246" s="271"/>
      <c r="AV246" s="271"/>
      <c r="AW246" s="271"/>
      <c r="AX246" s="271"/>
      <c r="AY246" s="256"/>
      <c r="AZ246" s="274"/>
      <c r="BA246" s="274"/>
      <c r="BB246" s="274"/>
      <c r="BC246" s="275"/>
      <c r="BD246" s="271"/>
      <c r="BE246" s="271"/>
      <c r="BF246" s="271"/>
      <c r="BG246" s="271"/>
      <c r="BH246" s="271"/>
      <c r="BI246" s="271"/>
      <c r="BJ246" s="271"/>
      <c r="BK246" s="271"/>
      <c r="BL246" s="271"/>
      <c r="BM246" s="271"/>
      <c r="BN246" s="271"/>
      <c r="BO246" s="271"/>
      <c r="BP246" s="271"/>
      <c r="BQ246" s="276"/>
      <c r="BR246" s="336"/>
      <c r="BS246" s="337"/>
      <c r="BT246" s="337"/>
      <c r="BU246" s="337"/>
      <c r="BV246" s="337"/>
      <c r="BW246" s="337"/>
      <c r="BX246" s="337"/>
      <c r="BY246" s="337"/>
      <c r="BZ246" s="337"/>
      <c r="CA246" s="337"/>
      <c r="CB246" s="337"/>
      <c r="CC246" s="337"/>
      <c r="CD246" s="337"/>
      <c r="CE246" s="337"/>
      <c r="CF246" s="337"/>
      <c r="CG246" s="337"/>
      <c r="CH246" s="337"/>
      <c r="CI246" s="337"/>
      <c r="CJ246" s="337"/>
      <c r="CK246" s="320"/>
      <c r="CL246" s="338">
        <v>7.56</v>
      </c>
      <c r="CM246" s="338">
        <v>7.23</v>
      </c>
      <c r="CN246" s="338">
        <v>7.4</v>
      </c>
      <c r="CO246" s="339">
        <f t="shared" si="21"/>
        <v>7.3966666666666656</v>
      </c>
      <c r="CP246" s="338">
        <v>0.61899999999999999</v>
      </c>
      <c r="CQ246" s="338">
        <v>0.66</v>
      </c>
      <c r="CR246" s="338">
        <v>0.68799999999999994</v>
      </c>
      <c r="CS246" s="339">
        <f t="shared" si="22"/>
        <v>0.65566666666666662</v>
      </c>
      <c r="CT246" s="338">
        <v>0.83799999999999997</v>
      </c>
      <c r="CU246" s="338">
        <v>0.86</v>
      </c>
      <c r="CV246" s="338">
        <v>0.85599999999999998</v>
      </c>
      <c r="CW246" s="339">
        <f t="shared" si="23"/>
        <v>0.85133333333333328</v>
      </c>
      <c r="CX246" s="340">
        <v>2.0833333333333333E-3</v>
      </c>
      <c r="CY246" s="318">
        <v>4.1666666666666666E-3</v>
      </c>
      <c r="CZ246" s="318">
        <v>5.5555555555555558E-3</v>
      </c>
      <c r="DA246" s="319" t="s">
        <v>2025</v>
      </c>
      <c r="DB246" s="319" t="s">
        <v>2026</v>
      </c>
      <c r="DC246" s="319" t="s">
        <v>2027</v>
      </c>
      <c r="DD246" s="319" t="s">
        <v>2028</v>
      </c>
      <c r="DE246" s="319" t="s">
        <v>2029</v>
      </c>
      <c r="DF246" s="319" t="s">
        <v>2030</v>
      </c>
      <c r="DG246" s="341"/>
      <c r="DH246" s="337"/>
      <c r="DI246" s="337">
        <v>0.65566666666666662</v>
      </c>
      <c r="DJ246" s="337">
        <v>0.85133333333333328</v>
      </c>
    </row>
    <row r="247" spans="1:114" s="309" customFormat="1" ht="15.75" customHeight="1">
      <c r="A247" s="295">
        <v>247</v>
      </c>
      <c r="B247" s="296" t="s">
        <v>1793</v>
      </c>
      <c r="C247" s="297">
        <v>2916536</v>
      </c>
      <c r="D247" s="297">
        <v>2</v>
      </c>
      <c r="E247" s="298">
        <v>21916</v>
      </c>
      <c r="F247" s="44">
        <f t="shared" si="20"/>
        <v>61</v>
      </c>
      <c r="G247" s="299">
        <v>1</v>
      </c>
      <c r="H247" s="297">
        <v>37.6</v>
      </c>
      <c r="I247" s="300">
        <v>90</v>
      </c>
      <c r="J247" s="301">
        <v>0</v>
      </c>
      <c r="K247" s="301">
        <v>0</v>
      </c>
      <c r="L247" s="301">
        <v>0</v>
      </c>
      <c r="M247" s="301">
        <v>0</v>
      </c>
      <c r="N247" s="301">
        <v>1</v>
      </c>
      <c r="O247" s="301">
        <v>0</v>
      </c>
      <c r="P247" s="301">
        <v>0</v>
      </c>
      <c r="Q247" s="301">
        <v>0</v>
      </c>
      <c r="R247" s="301">
        <v>0</v>
      </c>
      <c r="S247" s="301">
        <v>0</v>
      </c>
      <c r="T247" s="301">
        <v>0</v>
      </c>
      <c r="U247" s="301">
        <v>1</v>
      </c>
      <c r="V247" s="301">
        <v>0</v>
      </c>
      <c r="W247" s="301">
        <v>0</v>
      </c>
      <c r="X247" s="301">
        <v>1</v>
      </c>
      <c r="Y247" s="301">
        <v>0</v>
      </c>
      <c r="Z247" s="301">
        <v>1</v>
      </c>
      <c r="AA247" s="301">
        <v>0</v>
      </c>
      <c r="AB247" s="301">
        <v>0</v>
      </c>
      <c r="AC247" s="251">
        <v>73</v>
      </c>
      <c r="AD247" s="251">
        <v>1.59</v>
      </c>
      <c r="AE247" s="252">
        <v>28.88</v>
      </c>
      <c r="AF247" s="302">
        <v>44319</v>
      </c>
      <c r="AG247" s="303">
        <v>1</v>
      </c>
      <c r="AH247" s="303">
        <v>0</v>
      </c>
      <c r="AI247" s="303">
        <v>13</v>
      </c>
      <c r="AJ247" s="303"/>
      <c r="AK247" s="303">
        <v>1</v>
      </c>
      <c r="AL247" s="302"/>
      <c r="AM247" s="303"/>
      <c r="AN247" s="304">
        <v>1</v>
      </c>
      <c r="AO247" s="304">
        <v>1</v>
      </c>
      <c r="AP247" s="304" t="s">
        <v>1794</v>
      </c>
      <c r="AQ247" s="304">
        <v>1</v>
      </c>
      <c r="AR247" s="304">
        <v>1</v>
      </c>
      <c r="AS247" s="304">
        <v>1</v>
      </c>
      <c r="AT247" s="304">
        <v>1</v>
      </c>
      <c r="AU247" s="304">
        <v>1</v>
      </c>
      <c r="AV247" s="304">
        <v>0</v>
      </c>
      <c r="AW247" s="304">
        <v>1</v>
      </c>
      <c r="AX247" s="304">
        <v>1</v>
      </c>
      <c r="AY247" s="305">
        <v>44320</v>
      </c>
      <c r="AZ247" s="306">
        <v>0.56000000000000005</v>
      </c>
      <c r="BA247" s="306">
        <v>7526</v>
      </c>
      <c r="BB247" s="267"/>
      <c r="BC247" s="268"/>
      <c r="BD247" s="297">
        <v>13.8</v>
      </c>
      <c r="BE247" s="297">
        <v>13.26</v>
      </c>
      <c r="BF247" s="297">
        <v>78</v>
      </c>
      <c r="BG247" s="297">
        <v>16</v>
      </c>
      <c r="BH247" s="297">
        <v>279</v>
      </c>
      <c r="BI247" s="307"/>
      <c r="BJ247" s="304">
        <v>1</v>
      </c>
      <c r="BK247" s="304">
        <v>1</v>
      </c>
      <c r="BL247" s="304"/>
      <c r="BM247" s="304"/>
      <c r="BN247" s="304"/>
      <c r="BO247" s="304"/>
      <c r="BP247" s="304"/>
      <c r="BQ247" s="308"/>
      <c r="BR247" s="336">
        <v>3.9937647058823531</v>
      </c>
      <c r="BS247" s="337">
        <v>4.3090000000000002</v>
      </c>
      <c r="BT247" s="337">
        <v>0.31523529411764706</v>
      </c>
      <c r="BU247" s="337">
        <v>7.8931864376822691</v>
      </c>
      <c r="BV247" s="337">
        <v>84</v>
      </c>
      <c r="BW247" s="337">
        <v>106721</v>
      </c>
      <c r="BX247" s="337">
        <v>53774</v>
      </c>
      <c r="BY247" s="337">
        <v>920.34715525554486</v>
      </c>
      <c r="BZ247" s="337">
        <v>1.4678443927701619E-4</v>
      </c>
      <c r="CA247" s="337">
        <v>28.630833333333321</v>
      </c>
      <c r="CB247" s="337">
        <v>29.060166666666664</v>
      </c>
      <c r="CC247" s="337">
        <v>-0.42933333333333312</v>
      </c>
      <c r="CD247" s="337">
        <v>218.65433008398188</v>
      </c>
      <c r="CE247" s="337">
        <v>221.95984175667419</v>
      </c>
      <c r="CF247" s="337">
        <v>-3.3055116726923006</v>
      </c>
      <c r="CG247" s="337">
        <v>582.24717328226927</v>
      </c>
      <c r="CH247" s="337">
        <v>591.08257163100109</v>
      </c>
      <c r="CI247" s="337">
        <v>-8.8353983487318839</v>
      </c>
      <c r="CJ247" s="337">
        <v>1.4727677434017136E-2</v>
      </c>
      <c r="CK247" s="320">
        <v>4667</v>
      </c>
      <c r="CL247" s="338">
        <v>6.65</v>
      </c>
      <c r="CM247" s="338">
        <v>6.44</v>
      </c>
      <c r="CN247" s="338">
        <v>6.4</v>
      </c>
      <c r="CO247" s="339">
        <f t="shared" si="21"/>
        <v>6.496666666666667</v>
      </c>
      <c r="CP247" s="338">
        <v>0.64400000000000002</v>
      </c>
      <c r="CQ247" s="338">
        <v>0.747</v>
      </c>
      <c r="CR247" s="338">
        <v>0.80100000000000005</v>
      </c>
      <c r="CS247" s="339">
        <f t="shared" si="22"/>
        <v>0.73066666666666669</v>
      </c>
      <c r="CT247" s="338">
        <v>0.96</v>
      </c>
      <c r="CU247" s="338">
        <v>0.95399999999999996</v>
      </c>
      <c r="CV247" s="338">
        <v>0.95899999999999996</v>
      </c>
      <c r="CW247" s="339">
        <f t="shared" si="23"/>
        <v>0.95766666666666656</v>
      </c>
      <c r="CX247" s="340">
        <v>2.7777777777777779E-3</v>
      </c>
      <c r="CY247" s="318">
        <v>6.2499999999999995E-3</v>
      </c>
      <c r="CZ247" s="318">
        <v>9.7222222222222224E-3</v>
      </c>
      <c r="DA247" s="319" t="s">
        <v>2031</v>
      </c>
      <c r="DB247" s="319" t="s">
        <v>2032</v>
      </c>
      <c r="DC247" s="319" t="s">
        <v>2033</v>
      </c>
      <c r="DD247" s="319" t="s">
        <v>2034</v>
      </c>
      <c r="DE247" s="319" t="s">
        <v>2035</v>
      </c>
      <c r="DF247" s="319" t="s">
        <v>2036</v>
      </c>
      <c r="DG247" s="341"/>
      <c r="DH247" s="337">
        <v>7.8931864376822691</v>
      </c>
      <c r="DI247" s="337">
        <v>0.73066666666666669</v>
      </c>
      <c r="DJ247" s="337">
        <v>0.95766666666666656</v>
      </c>
    </row>
    <row r="248" spans="1:114" s="261" customFormat="1" ht="15.75" customHeight="1">
      <c r="A248" s="262">
        <v>248</v>
      </c>
      <c r="B248" s="263" t="s">
        <v>1795</v>
      </c>
      <c r="C248" s="248">
        <v>2917910</v>
      </c>
      <c r="D248" s="248">
        <v>2</v>
      </c>
      <c r="E248" s="249">
        <v>20191</v>
      </c>
      <c r="F248" s="44">
        <f t="shared" si="20"/>
        <v>66</v>
      </c>
      <c r="G248" s="264">
        <v>1</v>
      </c>
      <c r="H248" s="248">
        <v>36</v>
      </c>
      <c r="I248" s="265">
        <v>96</v>
      </c>
      <c r="J248" s="250">
        <v>0</v>
      </c>
      <c r="K248" s="250">
        <v>0</v>
      </c>
      <c r="L248" s="250">
        <v>0</v>
      </c>
      <c r="M248" s="250">
        <v>0</v>
      </c>
      <c r="N248" s="250">
        <v>0</v>
      </c>
      <c r="O248" s="250">
        <v>0</v>
      </c>
      <c r="P248" s="250">
        <v>0</v>
      </c>
      <c r="Q248" s="250">
        <v>0</v>
      </c>
      <c r="R248" s="250">
        <v>0</v>
      </c>
      <c r="S248" s="250">
        <v>0</v>
      </c>
      <c r="T248" s="250">
        <v>0</v>
      </c>
      <c r="U248" s="250">
        <v>0</v>
      </c>
      <c r="V248" s="250">
        <v>0</v>
      </c>
      <c r="W248" s="250">
        <v>0</v>
      </c>
      <c r="X248" s="250">
        <v>1</v>
      </c>
      <c r="Y248" s="250">
        <v>1</v>
      </c>
      <c r="Z248" s="250">
        <v>0</v>
      </c>
      <c r="AA248" s="250">
        <v>0</v>
      </c>
      <c r="AB248" s="250">
        <v>0</v>
      </c>
      <c r="AC248" s="251">
        <v>82</v>
      </c>
      <c r="AD248" s="251">
        <v>1.6</v>
      </c>
      <c r="AE248" s="252">
        <v>32.03</v>
      </c>
      <c r="AF248" s="253">
        <v>44320</v>
      </c>
      <c r="AG248" s="254">
        <v>1</v>
      </c>
      <c r="AH248" s="254">
        <v>0</v>
      </c>
      <c r="AI248" s="254">
        <v>20</v>
      </c>
      <c r="AJ248" s="254">
        <v>0</v>
      </c>
      <c r="AK248" s="254">
        <v>1</v>
      </c>
      <c r="AL248" s="253">
        <v>44343</v>
      </c>
      <c r="AM248" s="254">
        <v>23</v>
      </c>
      <c r="AN248" s="255">
        <v>1</v>
      </c>
      <c r="AO248" s="255">
        <v>1</v>
      </c>
      <c r="AP248" s="255"/>
      <c r="AQ248" s="255">
        <v>1</v>
      </c>
      <c r="AR248" s="255">
        <v>0</v>
      </c>
      <c r="AS248" s="255">
        <v>1</v>
      </c>
      <c r="AT248" s="255">
        <v>0</v>
      </c>
      <c r="AU248" s="255">
        <v>1</v>
      </c>
      <c r="AV248" s="255">
        <v>0</v>
      </c>
      <c r="AW248" s="255">
        <v>0</v>
      </c>
      <c r="AX248" s="255">
        <v>1</v>
      </c>
      <c r="AY248" s="256">
        <v>44320</v>
      </c>
      <c r="AZ248" s="257">
        <v>0.66</v>
      </c>
      <c r="BA248" s="257">
        <v>1515</v>
      </c>
      <c r="BB248" s="257">
        <v>22.7</v>
      </c>
      <c r="BC248" s="258">
        <v>0.01</v>
      </c>
      <c r="BD248" s="248">
        <v>13.4</v>
      </c>
      <c r="BE248" s="248">
        <v>4.55</v>
      </c>
      <c r="BF248" s="248">
        <v>73.599999999999994</v>
      </c>
      <c r="BG248" s="248">
        <v>13.2</v>
      </c>
      <c r="BH248" s="248">
        <v>182</v>
      </c>
      <c r="BI248" s="259"/>
      <c r="BJ248" s="255">
        <v>0</v>
      </c>
      <c r="BK248" s="255">
        <v>0</v>
      </c>
      <c r="BL248" s="255">
        <v>0</v>
      </c>
      <c r="BM248" s="255">
        <v>0</v>
      </c>
      <c r="BN248" s="255">
        <v>0</v>
      </c>
      <c r="BO248" s="255">
        <v>0</v>
      </c>
      <c r="BP248" s="255"/>
      <c r="BQ248" s="260"/>
      <c r="BR248" s="342"/>
      <c r="BS248" s="343"/>
      <c r="BT248" s="343"/>
      <c r="BU248" s="343"/>
      <c r="BV248" s="343"/>
      <c r="BW248" s="343"/>
      <c r="BX248" s="343"/>
      <c r="BY248" s="343"/>
      <c r="BZ248" s="343"/>
      <c r="CA248" s="343"/>
      <c r="CB248" s="343"/>
      <c r="CC248" s="343"/>
      <c r="CD248" s="343"/>
      <c r="CE248" s="343"/>
      <c r="CF248" s="343"/>
      <c r="CG248" s="343"/>
      <c r="CH248" s="343"/>
      <c r="CI248" s="343"/>
      <c r="CJ248" s="343"/>
      <c r="CK248" s="320"/>
      <c r="CL248" s="344"/>
      <c r="CM248" s="344"/>
      <c r="CN248" s="344"/>
      <c r="CO248" s="345" t="e">
        <f t="shared" si="21"/>
        <v>#DIV/0!</v>
      </c>
      <c r="CP248" s="344"/>
      <c r="CQ248" s="344"/>
      <c r="CR248" s="344"/>
      <c r="CS248" s="345" t="e">
        <f t="shared" si="22"/>
        <v>#DIV/0!</v>
      </c>
      <c r="CT248" s="344"/>
      <c r="CU248" s="344"/>
      <c r="CV248" s="344"/>
      <c r="CW248" s="345" t="e">
        <f t="shared" si="23"/>
        <v>#DIV/0!</v>
      </c>
      <c r="CX248" s="346"/>
      <c r="CY248" s="347"/>
      <c r="CZ248" s="347"/>
      <c r="DA248" s="348"/>
      <c r="DB248" s="348"/>
      <c r="DC248" s="348"/>
      <c r="DD248" s="348"/>
      <c r="DE248" s="348"/>
      <c r="DF248" s="348"/>
      <c r="DG248" s="349"/>
      <c r="DH248" s="343"/>
      <c r="DI248" s="343"/>
      <c r="DJ248" s="343"/>
    </row>
    <row r="249" spans="1:114" s="261" customFormat="1" ht="15.75" customHeight="1">
      <c r="A249" s="262">
        <v>249</v>
      </c>
      <c r="B249" s="263" t="s">
        <v>1796</v>
      </c>
      <c r="C249" s="248">
        <v>2922320</v>
      </c>
      <c r="D249" s="248">
        <v>1</v>
      </c>
      <c r="E249" s="249">
        <v>24722</v>
      </c>
      <c r="F249" s="44">
        <f t="shared" si="20"/>
        <v>53</v>
      </c>
      <c r="G249" s="264">
        <v>1</v>
      </c>
      <c r="H249" s="248">
        <v>36</v>
      </c>
      <c r="I249" s="265">
        <v>97</v>
      </c>
      <c r="J249" s="250">
        <v>0</v>
      </c>
      <c r="K249" s="250">
        <v>1</v>
      </c>
      <c r="L249" s="250">
        <v>0</v>
      </c>
      <c r="M249" s="250">
        <v>1</v>
      </c>
      <c r="N249" s="250">
        <v>0</v>
      </c>
      <c r="O249" s="250">
        <v>0</v>
      </c>
      <c r="P249" s="250">
        <v>0</v>
      </c>
      <c r="Q249" s="250">
        <v>0</v>
      </c>
      <c r="R249" s="250">
        <v>0</v>
      </c>
      <c r="S249" s="250">
        <v>0</v>
      </c>
      <c r="T249" s="250">
        <v>0</v>
      </c>
      <c r="U249" s="250">
        <v>0</v>
      </c>
      <c r="V249" s="250">
        <v>0</v>
      </c>
      <c r="W249" s="250">
        <v>0</v>
      </c>
      <c r="X249" s="250">
        <v>1</v>
      </c>
      <c r="Y249" s="250">
        <v>1</v>
      </c>
      <c r="Z249" s="250">
        <v>1</v>
      </c>
      <c r="AA249" s="250">
        <v>0</v>
      </c>
      <c r="AB249" s="250">
        <v>0</v>
      </c>
      <c r="AC249" s="251">
        <v>86</v>
      </c>
      <c r="AD249" s="251">
        <v>1.64</v>
      </c>
      <c r="AE249" s="252">
        <v>31.98</v>
      </c>
      <c r="AF249" s="253">
        <v>44323</v>
      </c>
      <c r="AG249" s="254">
        <v>1</v>
      </c>
      <c r="AH249" s="254">
        <v>0</v>
      </c>
      <c r="AI249" s="254">
        <v>6</v>
      </c>
      <c r="AJ249" s="254">
        <v>0</v>
      </c>
      <c r="AK249" s="254">
        <v>1</v>
      </c>
      <c r="AL249" s="253">
        <v>44344</v>
      </c>
      <c r="AM249" s="254">
        <v>21</v>
      </c>
      <c r="AN249" s="255">
        <v>1</v>
      </c>
      <c r="AO249" s="255">
        <v>1</v>
      </c>
      <c r="AP249" s="255"/>
      <c r="AQ249" s="255">
        <v>1</v>
      </c>
      <c r="AR249" s="255">
        <v>0</v>
      </c>
      <c r="AS249" s="255">
        <v>1</v>
      </c>
      <c r="AT249" s="255">
        <v>1</v>
      </c>
      <c r="AU249" s="255">
        <v>1</v>
      </c>
      <c r="AV249" s="255">
        <v>0</v>
      </c>
      <c r="AW249" s="255">
        <v>0</v>
      </c>
      <c r="AX249" s="255">
        <v>1</v>
      </c>
      <c r="AY249" s="256">
        <v>44322</v>
      </c>
      <c r="AZ249" s="257">
        <v>15.6</v>
      </c>
      <c r="BA249" s="257">
        <v>1705</v>
      </c>
      <c r="BB249" s="257">
        <v>331.1</v>
      </c>
      <c r="BC249" s="258">
        <v>8.8999999999999996E-2</v>
      </c>
      <c r="BD249" s="248">
        <v>6.4</v>
      </c>
      <c r="BE249" s="248">
        <v>15.58</v>
      </c>
      <c r="BF249" s="248">
        <v>95.8</v>
      </c>
      <c r="BG249" s="248">
        <v>1.7</v>
      </c>
      <c r="BH249" s="248">
        <v>435</v>
      </c>
      <c r="BI249" s="259"/>
      <c r="BJ249" s="255">
        <v>0</v>
      </c>
      <c r="BK249" s="255">
        <v>0</v>
      </c>
      <c r="BL249" s="255">
        <v>0</v>
      </c>
      <c r="BM249" s="255">
        <v>0</v>
      </c>
      <c r="BN249" s="255">
        <v>0</v>
      </c>
      <c r="BO249" s="255">
        <v>0</v>
      </c>
      <c r="BP249" s="255"/>
      <c r="BQ249" s="260"/>
      <c r="BR249" s="336">
        <v>6.1082592592592597</v>
      </c>
      <c r="BS249" s="337">
        <v>6.4630000000000001</v>
      </c>
      <c r="BT249" s="337">
        <v>0.35474074074074036</v>
      </c>
      <c r="BU249" s="337">
        <v>5.8075586788986309</v>
      </c>
      <c r="BV249" s="337">
        <v>92</v>
      </c>
      <c r="BW249" s="337">
        <v>75571</v>
      </c>
      <c r="BX249" s="337">
        <v>53878</v>
      </c>
      <c r="BY249" s="337">
        <v>1219.9775172635295</v>
      </c>
      <c r="BZ249" s="337">
        <v>1.077909105553033E-4</v>
      </c>
      <c r="CA249" s="337">
        <v>19.297666666666668</v>
      </c>
      <c r="CB249" s="337">
        <v>22.570499999999996</v>
      </c>
      <c r="CC249" s="337">
        <v>-3.2728333333333333</v>
      </c>
      <c r="CD249" s="337">
        <v>339.57888099898344</v>
      </c>
      <c r="CE249" s="337">
        <v>396.91699647937884</v>
      </c>
      <c r="CF249" s="337">
        <v>-57.338115480395388</v>
      </c>
      <c r="CG249" s="337">
        <v>252.69515019216274</v>
      </c>
      <c r="CH249" s="337">
        <v>295.64384789186295</v>
      </c>
      <c r="CI249" s="337">
        <v>-42.94869769970019</v>
      </c>
      <c r="CJ249" s="337">
        <v>0.12684478219880327</v>
      </c>
      <c r="CK249" s="320">
        <v>14701.1</v>
      </c>
      <c r="CL249" s="338">
        <v>8.19</v>
      </c>
      <c r="CM249" s="338">
        <v>8.16</v>
      </c>
      <c r="CN249" s="338">
        <v>8.1</v>
      </c>
      <c r="CO249" s="339">
        <f t="shared" si="21"/>
        <v>8.15</v>
      </c>
      <c r="CP249" s="338">
        <v>0.78200000000000003</v>
      </c>
      <c r="CQ249" s="338">
        <v>0.75600000000000001</v>
      </c>
      <c r="CR249" s="338">
        <v>0.72</v>
      </c>
      <c r="CS249" s="339">
        <f t="shared" si="22"/>
        <v>0.75266666666666671</v>
      </c>
      <c r="CT249" s="338">
        <v>0.9</v>
      </c>
      <c r="CU249" s="338">
        <v>0.83499999999999996</v>
      </c>
      <c r="CV249" s="338">
        <v>0.83399999999999996</v>
      </c>
      <c r="CW249" s="339">
        <f t="shared" si="23"/>
        <v>0.85633333333333328</v>
      </c>
      <c r="CX249" s="340">
        <v>2.0833333333333333E-3</v>
      </c>
      <c r="CY249" s="318">
        <v>3.472222222222222E-3</v>
      </c>
      <c r="CZ249" s="318">
        <v>4.8611111111111112E-3</v>
      </c>
      <c r="DA249" s="319" t="s">
        <v>2037</v>
      </c>
      <c r="DB249" s="319" t="s">
        <v>2038</v>
      </c>
      <c r="DC249" s="319" t="s">
        <v>2039</v>
      </c>
      <c r="DD249" s="319" t="s">
        <v>2040</v>
      </c>
      <c r="DE249" s="319" t="s">
        <v>2041</v>
      </c>
      <c r="DF249" s="319" t="s">
        <v>2042</v>
      </c>
      <c r="DG249" s="341"/>
      <c r="DH249" s="337">
        <v>5.8075586788986309</v>
      </c>
      <c r="DI249" s="337">
        <v>0.75266666666666671</v>
      </c>
      <c r="DJ249" s="337">
        <v>0.85633333333333328</v>
      </c>
    </row>
    <row r="250" spans="1:114" s="261" customFormat="1" ht="15.75" customHeight="1">
      <c r="A250" s="262">
        <v>250</v>
      </c>
      <c r="B250" s="263" t="s">
        <v>1797</v>
      </c>
      <c r="C250" s="248">
        <v>2920360</v>
      </c>
      <c r="D250" s="248">
        <v>1</v>
      </c>
      <c r="E250" s="249">
        <v>22776</v>
      </c>
      <c r="F250" s="44">
        <f t="shared" si="20"/>
        <v>58</v>
      </c>
      <c r="G250" s="264">
        <v>1</v>
      </c>
      <c r="H250" s="248">
        <v>36.700000000000003</v>
      </c>
      <c r="I250" s="265">
        <v>97</v>
      </c>
      <c r="J250" s="250">
        <v>0</v>
      </c>
      <c r="K250" s="250">
        <v>0</v>
      </c>
      <c r="L250" s="250">
        <v>0</v>
      </c>
      <c r="M250" s="250">
        <v>0</v>
      </c>
      <c r="N250" s="250">
        <v>0</v>
      </c>
      <c r="O250" s="250">
        <v>0</v>
      </c>
      <c r="P250" s="250">
        <v>0</v>
      </c>
      <c r="Q250" s="250">
        <v>0</v>
      </c>
      <c r="R250" s="250">
        <v>0</v>
      </c>
      <c r="S250" s="250">
        <v>0</v>
      </c>
      <c r="T250" s="250">
        <v>0</v>
      </c>
      <c r="U250" s="250">
        <v>0</v>
      </c>
      <c r="V250" s="250">
        <v>0</v>
      </c>
      <c r="W250" s="250">
        <v>0</v>
      </c>
      <c r="X250" s="250">
        <v>0</v>
      </c>
      <c r="Y250" s="250">
        <v>0</v>
      </c>
      <c r="Z250" s="250">
        <v>0</v>
      </c>
      <c r="AA250" s="250">
        <v>0</v>
      </c>
      <c r="AB250" s="250">
        <v>0</v>
      </c>
      <c r="AC250" s="251">
        <v>70</v>
      </c>
      <c r="AD250" s="251">
        <v>1.74</v>
      </c>
      <c r="AE250" s="252">
        <v>23.12</v>
      </c>
      <c r="AF250" s="253">
        <v>44322</v>
      </c>
      <c r="AG250" s="254">
        <v>1</v>
      </c>
      <c r="AH250" s="254">
        <v>0</v>
      </c>
      <c r="AI250" s="254">
        <v>2</v>
      </c>
      <c r="AJ250" s="254">
        <v>0</v>
      </c>
      <c r="AK250" s="254">
        <v>1</v>
      </c>
      <c r="AL250" s="253">
        <v>44334</v>
      </c>
      <c r="AM250" s="254">
        <v>12</v>
      </c>
      <c r="AN250" s="255">
        <v>1</v>
      </c>
      <c r="AO250" s="255">
        <v>1</v>
      </c>
      <c r="AP250" s="255"/>
      <c r="AQ250" s="255">
        <v>1</v>
      </c>
      <c r="AR250" s="255">
        <v>1</v>
      </c>
      <c r="AS250" s="255">
        <v>1</v>
      </c>
      <c r="AT250" s="255">
        <v>0</v>
      </c>
      <c r="AU250" s="255">
        <v>0</v>
      </c>
      <c r="AV250" s="255">
        <v>0</v>
      </c>
      <c r="AW250" s="255">
        <v>0</v>
      </c>
      <c r="AX250" s="255">
        <v>1</v>
      </c>
      <c r="AY250" s="256">
        <v>44322</v>
      </c>
      <c r="AZ250" s="257">
        <v>0.9</v>
      </c>
      <c r="BA250" s="257">
        <v>873</v>
      </c>
      <c r="BB250" s="257">
        <v>202.3</v>
      </c>
      <c r="BC250" s="268"/>
      <c r="BD250" s="248">
        <v>13.6</v>
      </c>
      <c r="BE250" s="248">
        <v>13.78</v>
      </c>
      <c r="BF250" s="248">
        <v>90.6</v>
      </c>
      <c r="BG250" s="248">
        <v>6</v>
      </c>
      <c r="BH250" s="248">
        <v>236</v>
      </c>
      <c r="BI250" s="259"/>
      <c r="BJ250" s="255">
        <v>0</v>
      </c>
      <c r="BK250" s="255">
        <v>0</v>
      </c>
      <c r="BL250" s="255">
        <v>0</v>
      </c>
      <c r="BM250" s="255">
        <v>0</v>
      </c>
      <c r="BN250" s="255">
        <v>0</v>
      </c>
      <c r="BO250" s="255">
        <v>0</v>
      </c>
      <c r="BP250" s="255"/>
      <c r="BQ250" s="260"/>
      <c r="BR250" s="336">
        <v>5.827438596491227</v>
      </c>
      <c r="BS250" s="337">
        <v>5.9119999999999999</v>
      </c>
      <c r="BT250" s="337">
        <v>8.4561403508772948E-2</v>
      </c>
      <c r="BU250" s="337">
        <v>1.4510904252116601</v>
      </c>
      <c r="BV250" s="337">
        <v>62</v>
      </c>
      <c r="BW250" s="337">
        <v>99923</v>
      </c>
      <c r="BX250" s="337">
        <v>42617</v>
      </c>
      <c r="BY250" s="337">
        <v>1122.6843760922754</v>
      </c>
      <c r="BZ250" s="337">
        <v>3.4049567665759206E-5</v>
      </c>
      <c r="CA250" s="337">
        <v>24.505833333333335</v>
      </c>
      <c r="CB250" s="337">
        <v>24.51766666666667</v>
      </c>
      <c r="CC250" s="337">
        <v>-1.1833333333333336E-2</v>
      </c>
      <c r="CD250" s="337">
        <v>392.61680287136926</v>
      </c>
      <c r="CE250" s="337">
        <v>392.80113421841031</v>
      </c>
      <c r="CF250" s="337">
        <v>-0.18433134704100002</v>
      </c>
      <c r="CG250" s="337">
        <v>336.24189428298627</v>
      </c>
      <c r="CH250" s="337">
        <v>336.40653253322563</v>
      </c>
      <c r="CI250" s="337">
        <v>-0.16463825023938986</v>
      </c>
      <c r="CJ250" s="337">
        <v>4.8916325737628557E-4</v>
      </c>
      <c r="CK250" s="320">
        <v>11205.8</v>
      </c>
      <c r="CL250" s="338">
        <v>7.03</v>
      </c>
      <c r="CM250" s="338">
        <v>7.16</v>
      </c>
      <c r="CN250" s="338">
        <v>7.18</v>
      </c>
      <c r="CO250" s="339">
        <f t="shared" si="21"/>
        <v>7.123333333333334</v>
      </c>
      <c r="CP250" s="338">
        <v>0.70199999999999996</v>
      </c>
      <c r="CQ250" s="338">
        <v>0.64600000000000002</v>
      </c>
      <c r="CR250" s="338">
        <v>0.64100000000000001</v>
      </c>
      <c r="CS250" s="339">
        <f t="shared" si="22"/>
        <v>0.66299999999999992</v>
      </c>
      <c r="CT250" s="338">
        <v>0.83</v>
      </c>
      <c r="CU250" s="338">
        <v>0.76700000000000002</v>
      </c>
      <c r="CV250" s="338">
        <v>0.82799999999999996</v>
      </c>
      <c r="CW250" s="339">
        <f t="shared" si="23"/>
        <v>0.80833333333333324</v>
      </c>
      <c r="CX250" s="340">
        <v>1.3888888888888888E-2</v>
      </c>
      <c r="CY250" s="318">
        <v>1.0416666666666666E-2</v>
      </c>
      <c r="CZ250" s="318">
        <v>1.1805555555555555E-2</v>
      </c>
      <c r="DA250" s="319" t="s">
        <v>2043</v>
      </c>
      <c r="DB250" s="319" t="s">
        <v>2044</v>
      </c>
      <c r="DC250" s="319" t="s">
        <v>2045</v>
      </c>
      <c r="DD250" s="319" t="s">
        <v>2046</v>
      </c>
      <c r="DE250" s="319" t="s">
        <v>2047</v>
      </c>
      <c r="DF250" s="319" t="s">
        <v>2048</v>
      </c>
      <c r="DG250" s="341"/>
      <c r="DH250" s="337">
        <v>1.4510904252116601</v>
      </c>
      <c r="DI250" s="337">
        <v>0.66299999999999992</v>
      </c>
      <c r="DJ250" s="337">
        <v>0.80833333333333324</v>
      </c>
    </row>
    <row r="251" spans="1:114" s="309" customFormat="1" ht="15.75" customHeight="1">
      <c r="A251" s="295">
        <v>251</v>
      </c>
      <c r="B251" s="296" t="s">
        <v>1798</v>
      </c>
      <c r="C251" s="297">
        <v>2920878</v>
      </c>
      <c r="D251" s="297">
        <v>1</v>
      </c>
      <c r="E251" s="298">
        <v>22407</v>
      </c>
      <c r="F251" s="44">
        <f t="shared" si="20"/>
        <v>60</v>
      </c>
      <c r="G251" s="299">
        <v>1</v>
      </c>
      <c r="H251" s="297">
        <v>36.6</v>
      </c>
      <c r="I251" s="300">
        <v>95</v>
      </c>
      <c r="J251" s="301">
        <v>0</v>
      </c>
      <c r="K251" s="301">
        <v>0</v>
      </c>
      <c r="L251" s="301">
        <v>0</v>
      </c>
      <c r="M251" s="301">
        <v>0</v>
      </c>
      <c r="N251" s="301">
        <v>0</v>
      </c>
      <c r="O251" s="301">
        <v>0</v>
      </c>
      <c r="P251" s="301">
        <v>0</v>
      </c>
      <c r="Q251" s="301">
        <v>0</v>
      </c>
      <c r="R251" s="301">
        <v>0</v>
      </c>
      <c r="S251" s="301">
        <v>0</v>
      </c>
      <c r="T251" s="301">
        <v>0</v>
      </c>
      <c r="U251" s="301">
        <v>0</v>
      </c>
      <c r="V251" s="301">
        <v>0</v>
      </c>
      <c r="W251" s="301">
        <v>0</v>
      </c>
      <c r="X251" s="301">
        <v>1</v>
      </c>
      <c r="Y251" s="301">
        <v>0</v>
      </c>
      <c r="Z251" s="301">
        <v>1</v>
      </c>
      <c r="AA251" s="301">
        <v>0</v>
      </c>
      <c r="AB251" s="301">
        <v>0</v>
      </c>
      <c r="AC251" s="251">
        <v>106</v>
      </c>
      <c r="AD251" s="251">
        <v>1.84</v>
      </c>
      <c r="AE251" s="252">
        <v>31.3</v>
      </c>
      <c r="AF251" s="302">
        <v>44322</v>
      </c>
      <c r="AG251" s="303">
        <v>1</v>
      </c>
      <c r="AH251" s="303">
        <v>1</v>
      </c>
      <c r="AI251" s="303"/>
      <c r="AJ251" s="303"/>
      <c r="AK251" s="303">
        <v>1</v>
      </c>
      <c r="AL251" s="302"/>
      <c r="AM251" s="303"/>
      <c r="AN251" s="304">
        <v>1</v>
      </c>
      <c r="AO251" s="304">
        <v>1</v>
      </c>
      <c r="AP251" s="304" t="s">
        <v>1995</v>
      </c>
      <c r="AQ251" s="304">
        <v>1</v>
      </c>
      <c r="AR251" s="304">
        <v>1</v>
      </c>
      <c r="AS251" s="304">
        <v>1</v>
      </c>
      <c r="AT251" s="304">
        <v>0</v>
      </c>
      <c r="AU251" s="304">
        <v>0</v>
      </c>
      <c r="AV251" s="304">
        <v>0</v>
      </c>
      <c r="AW251" s="304">
        <v>0</v>
      </c>
      <c r="AX251" s="304">
        <v>1</v>
      </c>
      <c r="AY251" s="305">
        <v>44322</v>
      </c>
      <c r="AZ251" s="306">
        <v>0.86</v>
      </c>
      <c r="BA251" s="267"/>
      <c r="BB251" s="267"/>
      <c r="BC251" s="268"/>
      <c r="BD251" s="297">
        <v>14.9</v>
      </c>
      <c r="BE251" s="297">
        <v>11.82</v>
      </c>
      <c r="BF251" s="297">
        <v>88.9</v>
      </c>
      <c r="BG251" s="297">
        <v>5.8</v>
      </c>
      <c r="BH251" s="297">
        <v>293</v>
      </c>
      <c r="BI251" s="307"/>
      <c r="BJ251" s="304">
        <v>1</v>
      </c>
      <c r="BK251" s="304">
        <v>1</v>
      </c>
      <c r="BL251" s="304"/>
      <c r="BM251" s="304"/>
      <c r="BN251" s="304"/>
      <c r="BO251" s="304"/>
      <c r="BP251" s="304"/>
      <c r="BQ251" s="308"/>
      <c r="BR251" s="336">
        <v>4.8426250000000008</v>
      </c>
      <c r="BS251" s="337">
        <v>5.173</v>
      </c>
      <c r="BT251" s="337">
        <v>0.3303749999999992</v>
      </c>
      <c r="BU251" s="337">
        <v>6.8222296791512687</v>
      </c>
      <c r="BV251" s="337">
        <v>56</v>
      </c>
      <c r="BW251" s="337">
        <v>89759</v>
      </c>
      <c r="BX251" s="337">
        <v>43293</v>
      </c>
      <c r="BY251" s="337">
        <v>1239.2156862745098</v>
      </c>
      <c r="BZ251" s="337">
        <v>1.5758274268706877E-4</v>
      </c>
      <c r="CA251" s="337">
        <v>17.609333333333332</v>
      </c>
      <c r="CB251" s="337">
        <v>18.409666666666663</v>
      </c>
      <c r="CC251" s="337">
        <v>-0.80033333333333379</v>
      </c>
      <c r="CD251" s="337">
        <v>196.22893561748984</v>
      </c>
      <c r="CE251" s="337">
        <v>204.80799137643268</v>
      </c>
      <c r="CF251" s="337">
        <v>-8.5790557589429319</v>
      </c>
      <c r="CG251" s="337">
        <v>293.10972342456427</v>
      </c>
      <c r="CH251" s="337">
        <v>305.79885590724507</v>
      </c>
      <c r="CI251" s="337">
        <v>-12.689132482680785</v>
      </c>
      <c r="CJ251" s="337">
        <v>3.9841792925469577E-2</v>
      </c>
      <c r="CK251" s="320">
        <v>14170.3</v>
      </c>
      <c r="CL251" s="338">
        <v>7.33</v>
      </c>
      <c r="CM251" s="338">
        <v>7.12</v>
      </c>
      <c r="CN251" s="338">
        <v>7.13</v>
      </c>
      <c r="CO251" s="339">
        <f t="shared" si="21"/>
        <v>7.1933333333333325</v>
      </c>
      <c r="CP251" s="338">
        <v>0.68799999999999994</v>
      </c>
      <c r="CQ251" s="338">
        <v>0.79300000000000004</v>
      </c>
      <c r="CR251" s="338">
        <v>0.73599999999999999</v>
      </c>
      <c r="CS251" s="339">
        <f t="shared" si="22"/>
        <v>0.73899999999999988</v>
      </c>
      <c r="CT251" s="338">
        <v>0.90300000000000002</v>
      </c>
      <c r="CU251" s="338">
        <v>0.91200000000000003</v>
      </c>
      <c r="CV251" s="338">
        <v>0.90300000000000002</v>
      </c>
      <c r="CW251" s="339">
        <f t="shared" si="23"/>
        <v>0.90600000000000003</v>
      </c>
      <c r="CX251" s="340">
        <v>2.7777777777777779E-3</v>
      </c>
      <c r="CY251" s="318">
        <v>5.5555555555555558E-3</v>
      </c>
      <c r="CZ251" s="318">
        <v>9.0277777777777787E-3</v>
      </c>
      <c r="DA251" s="319" t="s">
        <v>2049</v>
      </c>
      <c r="DB251" s="319" t="s">
        <v>2050</v>
      </c>
      <c r="DC251" s="319" t="s">
        <v>2051</v>
      </c>
      <c r="DD251" s="319" t="s">
        <v>2052</v>
      </c>
      <c r="DE251" s="319" t="s">
        <v>2053</v>
      </c>
      <c r="DF251" s="319" t="s">
        <v>2054</v>
      </c>
      <c r="DG251" s="341"/>
      <c r="DH251" s="337">
        <v>6.8222296791512687</v>
      </c>
      <c r="DI251" s="337">
        <v>0.73899999999999988</v>
      </c>
      <c r="DJ251" s="337">
        <v>0.90600000000000003</v>
      </c>
    </row>
    <row r="252" spans="1:114" s="261" customFormat="1" ht="15.75" customHeight="1">
      <c r="A252" s="262">
        <v>252</v>
      </c>
      <c r="B252" s="263" t="s">
        <v>1799</v>
      </c>
      <c r="C252" s="248">
        <v>2922160</v>
      </c>
      <c r="D252" s="248">
        <v>2</v>
      </c>
      <c r="E252" s="249">
        <v>21992</v>
      </c>
      <c r="F252" s="44">
        <f t="shared" si="20"/>
        <v>61</v>
      </c>
      <c r="G252" s="264">
        <v>1</v>
      </c>
      <c r="H252" s="248">
        <v>35.799999999999997</v>
      </c>
      <c r="I252" s="265">
        <v>97</v>
      </c>
      <c r="J252" s="250">
        <v>0</v>
      </c>
      <c r="K252" s="250">
        <v>0</v>
      </c>
      <c r="L252" s="250">
        <v>0</v>
      </c>
      <c r="M252" s="250">
        <v>0</v>
      </c>
      <c r="N252" s="250">
        <v>0</v>
      </c>
      <c r="O252" s="250">
        <v>0</v>
      </c>
      <c r="P252" s="250">
        <v>0</v>
      </c>
      <c r="Q252" s="250">
        <v>0</v>
      </c>
      <c r="R252" s="250">
        <v>0</v>
      </c>
      <c r="S252" s="250">
        <v>0</v>
      </c>
      <c r="T252" s="250">
        <v>0</v>
      </c>
      <c r="U252" s="250">
        <v>0</v>
      </c>
      <c r="V252" s="250">
        <v>0</v>
      </c>
      <c r="W252" s="250">
        <v>0</v>
      </c>
      <c r="X252" s="250">
        <v>1</v>
      </c>
      <c r="Y252" s="250">
        <v>0</v>
      </c>
      <c r="Z252" s="250">
        <v>1</v>
      </c>
      <c r="AA252" s="250">
        <v>0</v>
      </c>
      <c r="AB252" s="250">
        <v>0</v>
      </c>
      <c r="AC252" s="251">
        <v>61.76</v>
      </c>
      <c r="AD252" s="251">
        <v>1.46</v>
      </c>
      <c r="AE252" s="252">
        <v>28.97</v>
      </c>
      <c r="AF252" s="253">
        <v>44322</v>
      </c>
      <c r="AG252" s="254">
        <v>1</v>
      </c>
      <c r="AH252" s="254">
        <v>0</v>
      </c>
      <c r="AI252" s="254">
        <v>3</v>
      </c>
      <c r="AJ252" s="254">
        <v>0</v>
      </c>
      <c r="AK252" s="254">
        <v>1</v>
      </c>
      <c r="AL252" s="253">
        <v>44331</v>
      </c>
      <c r="AM252" s="254">
        <v>9</v>
      </c>
      <c r="AN252" s="255">
        <v>1</v>
      </c>
      <c r="AO252" s="255">
        <v>1</v>
      </c>
      <c r="AP252" s="255"/>
      <c r="AQ252" s="255">
        <v>1</v>
      </c>
      <c r="AR252" s="255">
        <v>1</v>
      </c>
      <c r="AS252" s="255">
        <v>1</v>
      </c>
      <c r="AT252" s="255">
        <v>0</v>
      </c>
      <c r="AU252" s="255">
        <v>0</v>
      </c>
      <c r="AV252" s="255">
        <v>0</v>
      </c>
      <c r="AW252" s="255">
        <v>0</v>
      </c>
      <c r="AX252" s="255">
        <v>1</v>
      </c>
      <c r="AY252" s="256">
        <v>44322</v>
      </c>
      <c r="AZ252" s="257">
        <v>0.87</v>
      </c>
      <c r="BA252" s="257">
        <v>736</v>
      </c>
      <c r="BB252" s="257">
        <v>85.2</v>
      </c>
      <c r="BC252" s="258">
        <v>1.7000000000000001E-2</v>
      </c>
      <c r="BD252" s="248">
        <v>14.7</v>
      </c>
      <c r="BE252" s="248">
        <v>12.47</v>
      </c>
      <c r="BF252" s="248">
        <v>85.9</v>
      </c>
      <c r="BG252" s="248">
        <v>8.1</v>
      </c>
      <c r="BH252" s="248">
        <v>433</v>
      </c>
      <c r="BI252" s="259"/>
      <c r="BJ252" s="255">
        <v>0</v>
      </c>
      <c r="BK252" s="255">
        <v>0</v>
      </c>
      <c r="BL252" s="255">
        <v>0</v>
      </c>
      <c r="BM252" s="255">
        <v>0</v>
      </c>
      <c r="BN252" s="255">
        <v>0</v>
      </c>
      <c r="BO252" s="255">
        <v>0</v>
      </c>
      <c r="BP252" s="255"/>
      <c r="BQ252" s="260"/>
      <c r="BR252" s="336">
        <v>4.2613000000000003</v>
      </c>
      <c r="BS252" s="337">
        <v>4.2249999999999996</v>
      </c>
      <c r="BT252" s="337">
        <v>-3.6300000000000665E-2</v>
      </c>
      <c r="BU252" s="337">
        <v>-0.85185272100064913</v>
      </c>
      <c r="BV252" s="337">
        <v>93</v>
      </c>
      <c r="BW252" s="337">
        <v>51709</v>
      </c>
      <c r="BX252" s="337">
        <v>33479</v>
      </c>
      <c r="BY252" s="337">
        <v>863.2426988922457</v>
      </c>
      <c r="BZ252" s="337">
        <v>-2.5444389647260945E-5</v>
      </c>
      <c r="CA252" s="337">
        <v>12.416</v>
      </c>
      <c r="CB252" s="337">
        <v>15.589</v>
      </c>
      <c r="CC252" s="337">
        <v>-3.1729999999999996</v>
      </c>
      <c r="CD252" s="337">
        <v>106.48899115072351</v>
      </c>
      <c r="CE252" s="337">
        <v>133.77058184898499</v>
      </c>
      <c r="CF252" s="337">
        <v>-27.281590698261496</v>
      </c>
      <c r="CG252" s="337">
        <v>233.22925286025142</v>
      </c>
      <c r="CH252" s="337">
        <v>292.74955305207834</v>
      </c>
      <c r="CI252" s="337">
        <v>-59.520300191827054</v>
      </c>
      <c r="CJ252" s="337">
        <v>0.16896223064145161</v>
      </c>
      <c r="CK252" s="320">
        <v>5976.7</v>
      </c>
      <c r="CL252" s="338">
        <v>7.28</v>
      </c>
      <c r="CM252" s="338">
        <v>7.27</v>
      </c>
      <c r="CN252" s="338">
        <v>7.1</v>
      </c>
      <c r="CO252" s="339">
        <f t="shared" si="21"/>
        <v>7.2166666666666659</v>
      </c>
      <c r="CP252" s="338">
        <v>0.67300000000000004</v>
      </c>
      <c r="CQ252" s="338">
        <v>0.67100000000000004</v>
      </c>
      <c r="CR252" s="338">
        <v>0.68700000000000006</v>
      </c>
      <c r="CS252" s="339">
        <f t="shared" si="22"/>
        <v>0.67700000000000005</v>
      </c>
      <c r="CT252" s="338">
        <v>0.82199999999999995</v>
      </c>
      <c r="CU252" s="338">
        <v>0.82199999999999995</v>
      </c>
      <c r="CV252" s="338">
        <v>0.82399999999999995</v>
      </c>
      <c r="CW252" s="339">
        <f t="shared" si="23"/>
        <v>0.82266666666666666</v>
      </c>
      <c r="CX252" s="340">
        <v>2.0833333333333333E-3</v>
      </c>
      <c r="CY252" s="318">
        <v>6.9444444444444441E-3</v>
      </c>
      <c r="CZ252" s="318">
        <v>1.2499999999999999E-2</v>
      </c>
      <c r="DA252" s="319" t="s">
        <v>2055</v>
      </c>
      <c r="DB252" s="319" t="s">
        <v>2056</v>
      </c>
      <c r="DC252" s="319" t="s">
        <v>2057</v>
      </c>
      <c r="DD252" s="319" t="s">
        <v>2058</v>
      </c>
      <c r="DE252" s="319" t="s">
        <v>2059</v>
      </c>
      <c r="DF252" s="319" t="s">
        <v>2060</v>
      </c>
      <c r="DG252" s="341"/>
      <c r="DH252" s="337">
        <v>-0.85185272100064913</v>
      </c>
      <c r="DI252" s="337">
        <v>0.67700000000000005</v>
      </c>
      <c r="DJ252" s="337">
        <v>0.82266666666666666</v>
      </c>
    </row>
    <row r="253" spans="1:114" s="261" customFormat="1" ht="15.75" customHeight="1">
      <c r="A253" s="262">
        <v>253</v>
      </c>
      <c r="B253" s="263" t="s">
        <v>1800</v>
      </c>
      <c r="C253" s="248">
        <v>2922350</v>
      </c>
      <c r="D253" s="248">
        <v>1</v>
      </c>
      <c r="E253" s="249">
        <v>21682</v>
      </c>
      <c r="F253" s="44">
        <f t="shared" si="20"/>
        <v>61</v>
      </c>
      <c r="G253" s="264">
        <v>1</v>
      </c>
      <c r="H253" s="248">
        <v>36</v>
      </c>
      <c r="I253" s="265">
        <v>95</v>
      </c>
      <c r="J253" s="250">
        <v>0</v>
      </c>
      <c r="K253" s="250">
        <v>1</v>
      </c>
      <c r="L253" s="250">
        <v>0</v>
      </c>
      <c r="M253" s="250">
        <v>0</v>
      </c>
      <c r="N253" s="250">
        <v>0</v>
      </c>
      <c r="O253" s="250">
        <v>0</v>
      </c>
      <c r="P253" s="250">
        <v>0</v>
      </c>
      <c r="Q253" s="250">
        <v>0</v>
      </c>
      <c r="R253" s="250">
        <v>0</v>
      </c>
      <c r="S253" s="250">
        <v>0</v>
      </c>
      <c r="T253" s="250">
        <v>0</v>
      </c>
      <c r="U253" s="250">
        <v>0</v>
      </c>
      <c r="V253" s="250">
        <v>0</v>
      </c>
      <c r="W253" s="250">
        <v>0</v>
      </c>
      <c r="X253" s="250">
        <v>1</v>
      </c>
      <c r="Y253" s="250"/>
      <c r="Z253" s="250">
        <v>1</v>
      </c>
      <c r="AA253" s="250">
        <v>0</v>
      </c>
      <c r="AB253" s="250">
        <v>0</v>
      </c>
      <c r="AC253" s="251"/>
      <c r="AD253" s="251"/>
      <c r="AE253" s="252"/>
      <c r="AF253" s="253">
        <v>44323</v>
      </c>
      <c r="AG253" s="254">
        <v>0</v>
      </c>
      <c r="AH253" s="254">
        <v>0</v>
      </c>
      <c r="AI253" s="254">
        <v>0</v>
      </c>
      <c r="AJ253" s="254">
        <v>0</v>
      </c>
      <c r="AK253" s="254">
        <v>0</v>
      </c>
      <c r="AL253" s="253">
        <v>44334</v>
      </c>
      <c r="AM253" s="254">
        <v>11</v>
      </c>
      <c r="AN253" s="255">
        <v>1</v>
      </c>
      <c r="AO253" s="255">
        <v>1</v>
      </c>
      <c r="AP253" s="255" t="s">
        <v>1801</v>
      </c>
      <c r="AQ253" s="255">
        <v>1</v>
      </c>
      <c r="AR253" s="255">
        <v>0</v>
      </c>
      <c r="AS253" s="255">
        <v>1</v>
      </c>
      <c r="AT253" s="255">
        <v>0</v>
      </c>
      <c r="AU253" s="255">
        <v>0</v>
      </c>
      <c r="AV253" s="255">
        <v>0</v>
      </c>
      <c r="AW253" s="255">
        <v>0</v>
      </c>
      <c r="AX253" s="255">
        <v>1</v>
      </c>
      <c r="AY253" s="256">
        <v>44322</v>
      </c>
      <c r="AZ253" s="257">
        <v>0.67</v>
      </c>
      <c r="BA253" s="267"/>
      <c r="BB253" s="257">
        <v>8.5</v>
      </c>
      <c r="BC253" s="258">
        <v>5.0000000000000001E-3</v>
      </c>
      <c r="BD253" s="248">
        <v>16.5</v>
      </c>
      <c r="BE253" s="248">
        <v>15.7</v>
      </c>
      <c r="BF253" s="248">
        <v>82.5</v>
      </c>
      <c r="BG253" s="248">
        <v>9.1999999999999993</v>
      </c>
      <c r="BH253" s="248">
        <v>442</v>
      </c>
      <c r="BI253" s="259"/>
      <c r="BJ253" s="255">
        <v>1</v>
      </c>
      <c r="BK253" s="255">
        <v>0</v>
      </c>
      <c r="BL253" s="255">
        <v>0</v>
      </c>
      <c r="BM253" s="255">
        <v>0</v>
      </c>
      <c r="BN253" s="255">
        <v>0</v>
      </c>
      <c r="BO253" s="255">
        <v>0</v>
      </c>
      <c r="BP253" s="255"/>
      <c r="BQ253" s="260"/>
      <c r="BR253" s="336"/>
      <c r="BS253" s="337"/>
      <c r="BT253" s="337"/>
      <c r="BU253" s="337"/>
      <c r="BV253" s="337"/>
      <c r="BW253" s="337"/>
      <c r="BX253" s="337"/>
      <c r="BY253" s="337"/>
      <c r="BZ253" s="337"/>
      <c r="CA253" s="337"/>
      <c r="CB253" s="337"/>
      <c r="CC253" s="337"/>
      <c r="CD253" s="337"/>
      <c r="CE253" s="337"/>
      <c r="CF253" s="337"/>
      <c r="CG253" s="337"/>
      <c r="CH253" s="337"/>
      <c r="CI253" s="337"/>
      <c r="CJ253" s="337"/>
      <c r="CK253" s="320"/>
      <c r="CL253" s="338">
        <v>7.21</v>
      </c>
      <c r="CM253" s="338">
        <v>7.26</v>
      </c>
      <c r="CN253" s="338">
        <v>7.21</v>
      </c>
      <c r="CO253" s="339">
        <f t="shared" si="21"/>
        <v>7.2266666666666666</v>
      </c>
      <c r="CP253" s="338">
        <v>0.66900000000000004</v>
      </c>
      <c r="CQ253" s="338">
        <v>0.64400000000000002</v>
      </c>
      <c r="CR253" s="338">
        <v>0.73</v>
      </c>
      <c r="CS253" s="339">
        <f t="shared" si="22"/>
        <v>0.68100000000000005</v>
      </c>
      <c r="CT253" s="338">
        <v>0.75900000000000001</v>
      </c>
      <c r="CU253" s="338">
        <v>0.76600000000000001</v>
      </c>
      <c r="CV253" s="338">
        <v>0.76600000000000001</v>
      </c>
      <c r="CW253" s="339">
        <f t="shared" si="23"/>
        <v>0.7636666666666666</v>
      </c>
      <c r="CX253" s="340">
        <v>8.3333333333333332E-3</v>
      </c>
      <c r="CY253" s="318">
        <v>4.1666666666666666E-3</v>
      </c>
      <c r="CZ253" s="318">
        <v>6.9444444444444441E-3</v>
      </c>
      <c r="DA253" s="319" t="s">
        <v>2061</v>
      </c>
      <c r="DB253" s="319" t="s">
        <v>2062</v>
      </c>
      <c r="DC253" s="319" t="s">
        <v>2063</v>
      </c>
      <c r="DD253" s="319" t="s">
        <v>2064</v>
      </c>
      <c r="DE253" s="319" t="s">
        <v>2065</v>
      </c>
      <c r="DF253" s="319" t="s">
        <v>2066</v>
      </c>
      <c r="DG253" s="341"/>
      <c r="DH253" s="337"/>
      <c r="DI253" s="337">
        <v>0.68100000000000005</v>
      </c>
      <c r="DJ253" s="337">
        <v>0.7636666666666666</v>
      </c>
    </row>
    <row r="254" spans="1:114" s="261" customFormat="1" ht="15.75" customHeight="1">
      <c r="A254" s="262">
        <v>254</v>
      </c>
      <c r="B254" s="263" t="s">
        <v>1802</v>
      </c>
      <c r="C254" s="248">
        <v>2922272</v>
      </c>
      <c r="D254" s="248">
        <v>1</v>
      </c>
      <c r="E254" s="249">
        <v>29662</v>
      </c>
      <c r="F254" s="44">
        <f t="shared" si="20"/>
        <v>40</v>
      </c>
      <c r="G254" s="264">
        <v>1</v>
      </c>
      <c r="H254" s="248">
        <v>36.5</v>
      </c>
      <c r="I254" s="265">
        <v>93</v>
      </c>
      <c r="J254" s="250">
        <v>0</v>
      </c>
      <c r="K254" s="250">
        <v>0</v>
      </c>
      <c r="L254" s="250">
        <v>0</v>
      </c>
      <c r="M254" s="250">
        <v>0</v>
      </c>
      <c r="N254" s="250">
        <v>0</v>
      </c>
      <c r="O254" s="250">
        <v>0</v>
      </c>
      <c r="P254" s="250">
        <v>0</v>
      </c>
      <c r="Q254" s="250">
        <v>0</v>
      </c>
      <c r="R254" s="250">
        <v>0</v>
      </c>
      <c r="S254" s="250">
        <v>0</v>
      </c>
      <c r="T254" s="250">
        <v>0</v>
      </c>
      <c r="U254" s="250">
        <v>0</v>
      </c>
      <c r="V254" s="250">
        <v>0</v>
      </c>
      <c r="W254" s="250">
        <v>0</v>
      </c>
      <c r="X254" s="250">
        <v>0</v>
      </c>
      <c r="Y254" s="251"/>
      <c r="Z254" s="250">
        <v>0</v>
      </c>
      <c r="AA254" s="250">
        <v>0</v>
      </c>
      <c r="AB254" s="250">
        <v>0</v>
      </c>
      <c r="AC254" s="251"/>
      <c r="AD254" s="251"/>
      <c r="AE254" s="252"/>
      <c r="AF254" s="253">
        <v>44322</v>
      </c>
      <c r="AG254" s="254">
        <v>0</v>
      </c>
      <c r="AH254" s="254">
        <v>0</v>
      </c>
      <c r="AI254" s="254">
        <v>0</v>
      </c>
      <c r="AJ254" s="254">
        <v>0</v>
      </c>
      <c r="AK254" s="254">
        <v>0</v>
      </c>
      <c r="AL254" s="253">
        <v>44337</v>
      </c>
      <c r="AM254" s="254">
        <v>15</v>
      </c>
      <c r="AN254" s="255">
        <v>0</v>
      </c>
      <c r="AO254" s="255">
        <v>1</v>
      </c>
      <c r="AP254" s="255"/>
      <c r="AQ254" s="255">
        <v>1</v>
      </c>
      <c r="AR254" s="255">
        <v>1</v>
      </c>
      <c r="AS254" s="255">
        <v>1</v>
      </c>
      <c r="AT254" s="255">
        <v>0</v>
      </c>
      <c r="AU254" s="255">
        <v>0</v>
      </c>
      <c r="AV254" s="255">
        <v>0</v>
      </c>
      <c r="AW254" s="255">
        <v>0</v>
      </c>
      <c r="AX254" s="255">
        <v>1</v>
      </c>
      <c r="AY254" s="256">
        <v>44323</v>
      </c>
      <c r="AZ254" s="257">
        <v>0.72</v>
      </c>
      <c r="BA254" s="267"/>
      <c r="BB254" s="257">
        <v>49.9</v>
      </c>
      <c r="BC254" s="268"/>
      <c r="BD254" s="248">
        <v>12.9</v>
      </c>
      <c r="BE254" s="248">
        <v>12.53</v>
      </c>
      <c r="BF254" s="248">
        <v>80.5</v>
      </c>
      <c r="BG254" s="248">
        <v>13.1</v>
      </c>
      <c r="BH254" s="248">
        <v>219</v>
      </c>
      <c r="BI254" s="259"/>
      <c r="BJ254" s="255">
        <v>1</v>
      </c>
      <c r="BK254" s="255">
        <v>1</v>
      </c>
      <c r="BL254" s="255">
        <v>0</v>
      </c>
      <c r="BM254" s="255">
        <v>0</v>
      </c>
      <c r="BN254" s="255">
        <v>0</v>
      </c>
      <c r="BO254" s="255">
        <v>0</v>
      </c>
      <c r="BP254" s="255"/>
      <c r="BQ254" s="260"/>
      <c r="BR254" s="336">
        <v>5.0901228070175453</v>
      </c>
      <c r="BS254" s="337">
        <v>5.21</v>
      </c>
      <c r="BT254" s="337">
        <v>0.11987719298245469</v>
      </c>
      <c r="BU254" s="337">
        <v>2.3550943175120431</v>
      </c>
      <c r="BV254" s="337">
        <v>23</v>
      </c>
      <c r="BW254" s="337">
        <v>77231</v>
      </c>
      <c r="BX254" s="337">
        <v>18753</v>
      </c>
      <c r="BY254" s="337">
        <v>1045.0333805381347</v>
      </c>
      <c r="BZ254" s="337">
        <v>1.2558493667744059E-4</v>
      </c>
      <c r="CA254" s="337">
        <v>19.496833333333328</v>
      </c>
      <c r="CB254" s="337">
        <v>20.007499999999993</v>
      </c>
      <c r="CC254" s="337">
        <v>-0.5106666666666666</v>
      </c>
      <c r="CD254" s="337">
        <v>237.17257222844748</v>
      </c>
      <c r="CE254" s="337">
        <v>243.41633185894941</v>
      </c>
      <c r="CF254" s="337">
        <v>-6.2437596305019065</v>
      </c>
      <c r="CG254" s="337">
        <v>307.16980183569706</v>
      </c>
      <c r="CH254" s="337">
        <v>315.19086604773389</v>
      </c>
      <c r="CI254" s="337">
        <v>-8.021064212036892</v>
      </c>
      <c r="CJ254" s="337">
        <v>2.4816733112512989E-2</v>
      </c>
      <c r="CK254" s="320">
        <v>6287</v>
      </c>
      <c r="CL254" s="338">
        <v>7.03</v>
      </c>
      <c r="CM254" s="338">
        <v>6.51</v>
      </c>
      <c r="CN254" s="338">
        <v>6.84</v>
      </c>
      <c r="CO254" s="339">
        <f t="shared" si="21"/>
        <v>6.793333333333333</v>
      </c>
      <c r="CP254" s="338">
        <v>0.41699999999999998</v>
      </c>
      <c r="CQ254" s="338">
        <v>0.42</v>
      </c>
      <c r="CR254" s="338">
        <v>0.502</v>
      </c>
      <c r="CS254" s="339">
        <f t="shared" si="22"/>
        <v>0.4463333333333333</v>
      </c>
      <c r="CT254" s="338">
        <v>0.57499999999999996</v>
      </c>
      <c r="CU254" s="338">
        <v>0.51200000000000001</v>
      </c>
      <c r="CV254" s="338">
        <v>0.59099999999999997</v>
      </c>
      <c r="CW254" s="339">
        <f t="shared" si="23"/>
        <v>0.55933333333333335</v>
      </c>
      <c r="CX254" s="340">
        <v>4.8611111111111112E-3</v>
      </c>
      <c r="CY254" s="318">
        <v>5.5555555555555558E-3</v>
      </c>
      <c r="CZ254" s="318">
        <v>1.3888888888888888E-2</v>
      </c>
      <c r="DA254" s="319" t="s">
        <v>2067</v>
      </c>
      <c r="DB254" s="319" t="s">
        <v>2068</v>
      </c>
      <c r="DC254" s="319" t="s">
        <v>2069</v>
      </c>
      <c r="DD254" s="319" t="s">
        <v>2070</v>
      </c>
      <c r="DE254" s="319" t="s">
        <v>2071</v>
      </c>
      <c r="DF254" s="319" t="s">
        <v>2072</v>
      </c>
      <c r="DG254" s="341"/>
      <c r="DH254" s="337">
        <v>2.3550943175120431</v>
      </c>
      <c r="DI254" s="337">
        <v>0.4463333333333333</v>
      </c>
      <c r="DJ254" s="337">
        <v>0.55933333333333335</v>
      </c>
    </row>
    <row r="255" spans="1:114" s="261" customFormat="1" ht="15.75" customHeight="1">
      <c r="A255" s="262">
        <v>255</v>
      </c>
      <c r="B255" s="263" t="s">
        <v>1803</v>
      </c>
      <c r="C255" s="248">
        <v>2923925</v>
      </c>
      <c r="D255" s="248">
        <v>1</v>
      </c>
      <c r="E255" s="249">
        <v>24584</v>
      </c>
      <c r="F255" s="44">
        <f t="shared" si="20"/>
        <v>54</v>
      </c>
      <c r="G255" s="264">
        <v>1</v>
      </c>
      <c r="H255" s="248">
        <v>36</v>
      </c>
      <c r="I255" s="265">
        <v>95</v>
      </c>
      <c r="J255" s="250">
        <v>0</v>
      </c>
      <c r="K255" s="250">
        <v>1</v>
      </c>
      <c r="L255" s="250">
        <v>0</v>
      </c>
      <c r="M255" s="250">
        <v>0</v>
      </c>
      <c r="N255" s="250">
        <v>0</v>
      </c>
      <c r="O255" s="250">
        <v>0</v>
      </c>
      <c r="P255" s="250">
        <v>0</v>
      </c>
      <c r="Q255" s="250">
        <v>0</v>
      </c>
      <c r="R255" s="250">
        <v>0</v>
      </c>
      <c r="S255" s="250">
        <v>0</v>
      </c>
      <c r="T255" s="250">
        <v>0</v>
      </c>
      <c r="U255" s="250">
        <v>0</v>
      </c>
      <c r="V255" s="250">
        <v>0</v>
      </c>
      <c r="W255" s="250">
        <v>0</v>
      </c>
      <c r="X255" s="250">
        <v>1</v>
      </c>
      <c r="Y255" s="251"/>
      <c r="Z255" s="250">
        <v>0</v>
      </c>
      <c r="AA255" s="250">
        <v>0</v>
      </c>
      <c r="AB255" s="250">
        <v>0</v>
      </c>
      <c r="AC255" s="251"/>
      <c r="AD255" s="251"/>
      <c r="AE255" s="252"/>
      <c r="AF255" s="253">
        <v>44323</v>
      </c>
      <c r="AG255" s="254">
        <v>0</v>
      </c>
      <c r="AH255" s="254">
        <v>0</v>
      </c>
      <c r="AI255" s="254">
        <v>0</v>
      </c>
      <c r="AJ255" s="254">
        <v>0</v>
      </c>
      <c r="AK255" s="254">
        <v>0</v>
      </c>
      <c r="AL255" s="253">
        <v>44331</v>
      </c>
      <c r="AM255" s="254">
        <v>8</v>
      </c>
      <c r="AN255" s="255">
        <v>1</v>
      </c>
      <c r="AO255" s="255">
        <v>1</v>
      </c>
      <c r="AP255" s="255"/>
      <c r="AQ255" s="255">
        <v>1</v>
      </c>
      <c r="AR255" s="255">
        <v>1</v>
      </c>
      <c r="AS255" s="255">
        <v>1</v>
      </c>
      <c r="AT255" s="255">
        <v>0</v>
      </c>
      <c r="AU255" s="255">
        <v>0</v>
      </c>
      <c r="AV255" s="255">
        <v>0</v>
      </c>
      <c r="AW255" s="255">
        <v>0</v>
      </c>
      <c r="AX255" s="255">
        <v>1</v>
      </c>
      <c r="AY255" s="256">
        <v>44324</v>
      </c>
      <c r="AZ255" s="257">
        <v>0.79</v>
      </c>
      <c r="BA255" s="257">
        <v>10208</v>
      </c>
      <c r="BB255" s="257">
        <v>76.099999999999994</v>
      </c>
      <c r="BC255" s="258">
        <v>7.0000000000000001E-3</v>
      </c>
      <c r="BD255" s="248">
        <v>13.1</v>
      </c>
      <c r="BE255" s="248">
        <v>11.96</v>
      </c>
      <c r="BF255" s="248">
        <v>77</v>
      </c>
      <c r="BG255" s="248">
        <v>15</v>
      </c>
      <c r="BH255" s="248">
        <v>494</v>
      </c>
      <c r="BI255" s="259"/>
      <c r="BJ255" s="255">
        <v>0</v>
      </c>
      <c r="BK255" s="255">
        <v>0</v>
      </c>
      <c r="BL255" s="255">
        <v>0</v>
      </c>
      <c r="BM255" s="255">
        <v>0</v>
      </c>
      <c r="BN255" s="255">
        <v>0</v>
      </c>
      <c r="BO255" s="255">
        <v>0</v>
      </c>
      <c r="BP255" s="255"/>
      <c r="BQ255" s="260"/>
      <c r="BR255" s="336">
        <v>5.222366666666665</v>
      </c>
      <c r="BS255" s="337">
        <v>5.3769999999999998</v>
      </c>
      <c r="BT255" s="337">
        <v>0.15463333333333473</v>
      </c>
      <c r="BU255" s="337">
        <v>2.9609819302870624</v>
      </c>
      <c r="BV255" s="337">
        <v>89</v>
      </c>
      <c r="BW255" s="337">
        <v>52398</v>
      </c>
      <c r="BX255" s="337">
        <v>34235</v>
      </c>
      <c r="BY255" s="337">
        <v>1128.934786766112</v>
      </c>
      <c r="BZ255" s="337">
        <v>8.6489905952594198E-5</v>
      </c>
      <c r="CA255" s="337">
        <v>11.910666666666666</v>
      </c>
      <c r="CB255" s="337">
        <v>16.604333333333336</v>
      </c>
      <c r="CC255" s="337">
        <v>-4.6936666666666671</v>
      </c>
      <c r="CD255" s="337">
        <v>153.06459220592606</v>
      </c>
      <c r="CE255" s="337">
        <v>213.36821948376158</v>
      </c>
      <c r="CF255" s="337">
        <v>-60.303627277835496</v>
      </c>
      <c r="CG255" s="337">
        <v>182.4349437206821</v>
      </c>
      <c r="CH255" s="337">
        <v>254.3365436869293</v>
      </c>
      <c r="CI255" s="337">
        <v>-71.901599966247247</v>
      </c>
      <c r="CJ255" s="337">
        <v>0.2203960553511663</v>
      </c>
      <c r="CK255" s="320">
        <v>7362.5</v>
      </c>
      <c r="CL255" s="338">
        <v>6.72</v>
      </c>
      <c r="CM255" s="338">
        <v>6.63</v>
      </c>
      <c r="CN255" s="338">
        <v>7.04</v>
      </c>
      <c r="CO255" s="339">
        <f t="shared" si="21"/>
        <v>6.7966666666666669</v>
      </c>
      <c r="CP255" s="338">
        <v>0.65600000000000003</v>
      </c>
      <c r="CQ255" s="338">
        <v>0.67200000000000004</v>
      </c>
      <c r="CR255" s="338">
        <v>0.84799999999999998</v>
      </c>
      <c r="CS255" s="339">
        <f t="shared" si="22"/>
        <v>0.72533333333333339</v>
      </c>
      <c r="CT255" s="338">
        <v>0.90100000000000002</v>
      </c>
      <c r="CU255" s="338">
        <v>0.89200000000000002</v>
      </c>
      <c r="CV255" s="338">
        <v>0.90400000000000003</v>
      </c>
      <c r="CW255" s="339">
        <f t="shared" si="23"/>
        <v>0.89900000000000002</v>
      </c>
      <c r="CX255" s="340">
        <v>3.472222222222222E-3</v>
      </c>
      <c r="CY255" s="318">
        <v>1.1805555555555555E-2</v>
      </c>
      <c r="CZ255" s="318">
        <v>1.3194444444444444E-2</v>
      </c>
      <c r="DA255" s="319" t="s">
        <v>2073</v>
      </c>
      <c r="DB255" s="319" t="s">
        <v>2074</v>
      </c>
      <c r="DC255" s="319" t="s">
        <v>2075</v>
      </c>
      <c r="DD255" s="319" t="s">
        <v>2076</v>
      </c>
      <c r="DE255" s="319" t="s">
        <v>2077</v>
      </c>
      <c r="DF255" s="319" t="s">
        <v>2078</v>
      </c>
      <c r="DG255" s="341"/>
      <c r="DH255" s="337">
        <v>2.9609819302870624</v>
      </c>
      <c r="DI255" s="337">
        <v>0.72533333333333339</v>
      </c>
      <c r="DJ255" s="337">
        <v>0.89900000000000002</v>
      </c>
    </row>
    <row r="256" spans="1:114" s="261" customFormat="1" ht="15.75" customHeight="1">
      <c r="A256" s="262">
        <v>256</v>
      </c>
      <c r="B256" s="263" t="s">
        <v>1804</v>
      </c>
      <c r="C256" s="248">
        <v>2924030</v>
      </c>
      <c r="D256" s="248">
        <v>1</v>
      </c>
      <c r="E256" s="249">
        <v>29640</v>
      </c>
      <c r="F256" s="44">
        <f t="shared" si="20"/>
        <v>40</v>
      </c>
      <c r="G256" s="264">
        <v>1</v>
      </c>
      <c r="H256" s="248">
        <v>36.9</v>
      </c>
      <c r="I256" s="265">
        <v>90</v>
      </c>
      <c r="J256" s="250">
        <v>0</v>
      </c>
      <c r="K256" s="250">
        <v>0</v>
      </c>
      <c r="L256" s="250">
        <v>0</v>
      </c>
      <c r="M256" s="250">
        <v>0</v>
      </c>
      <c r="N256" s="250">
        <v>0</v>
      </c>
      <c r="O256" s="250">
        <v>0</v>
      </c>
      <c r="P256" s="250">
        <v>0</v>
      </c>
      <c r="Q256" s="250">
        <v>0</v>
      </c>
      <c r="R256" s="250">
        <v>0</v>
      </c>
      <c r="S256" s="250">
        <v>0</v>
      </c>
      <c r="T256" s="250">
        <v>0</v>
      </c>
      <c r="U256" s="250">
        <v>0</v>
      </c>
      <c r="V256" s="250">
        <v>0</v>
      </c>
      <c r="W256" s="250">
        <v>0</v>
      </c>
      <c r="X256" s="250">
        <v>0</v>
      </c>
      <c r="Y256" s="250">
        <v>0</v>
      </c>
      <c r="Z256" s="250">
        <v>0</v>
      </c>
      <c r="AA256" s="250">
        <v>0</v>
      </c>
      <c r="AB256" s="250">
        <v>0</v>
      </c>
      <c r="AC256" s="255">
        <v>88</v>
      </c>
      <c r="AD256" s="255">
        <v>1.72</v>
      </c>
      <c r="AE256" s="277">
        <v>29.74</v>
      </c>
      <c r="AF256" s="253">
        <v>44324</v>
      </c>
      <c r="AG256" s="254">
        <v>1</v>
      </c>
      <c r="AH256" s="254">
        <v>0</v>
      </c>
      <c r="AI256" s="254">
        <v>5</v>
      </c>
      <c r="AJ256" s="254">
        <v>0</v>
      </c>
      <c r="AK256" s="254">
        <v>1</v>
      </c>
      <c r="AL256" s="253">
        <v>44333</v>
      </c>
      <c r="AM256" s="254">
        <v>9</v>
      </c>
      <c r="AN256" s="255">
        <v>1</v>
      </c>
      <c r="AO256" s="255">
        <v>1</v>
      </c>
      <c r="AP256" s="255"/>
      <c r="AQ256" s="255">
        <v>1</v>
      </c>
      <c r="AR256" s="255">
        <v>1</v>
      </c>
      <c r="AS256" s="255">
        <v>1</v>
      </c>
      <c r="AT256" s="255">
        <v>0</v>
      </c>
      <c r="AU256" s="255">
        <v>0</v>
      </c>
      <c r="AV256" s="255">
        <v>0</v>
      </c>
      <c r="AW256" s="255">
        <v>0</v>
      </c>
      <c r="AX256" s="255">
        <v>1</v>
      </c>
      <c r="AY256" s="256">
        <v>44324</v>
      </c>
      <c r="AZ256" s="257">
        <v>0.94</v>
      </c>
      <c r="BA256" s="257">
        <v>450</v>
      </c>
      <c r="BB256" s="257">
        <v>84.6</v>
      </c>
      <c r="BC256" s="258">
        <v>7.0000000000000001E-3</v>
      </c>
      <c r="BD256" s="248">
        <v>14.8</v>
      </c>
      <c r="BE256" s="248">
        <v>8.24</v>
      </c>
      <c r="BF256" s="248">
        <v>86.3</v>
      </c>
      <c r="BG256" s="248">
        <v>9.1999999999999993</v>
      </c>
      <c r="BH256" s="248">
        <v>202</v>
      </c>
      <c r="BI256" s="259"/>
      <c r="BJ256" s="255">
        <v>0</v>
      </c>
      <c r="BK256" s="255">
        <v>0</v>
      </c>
      <c r="BL256" s="255">
        <v>0</v>
      </c>
      <c r="BM256" s="255">
        <v>0</v>
      </c>
      <c r="BN256" s="255">
        <v>0</v>
      </c>
      <c r="BO256" s="255">
        <v>0</v>
      </c>
      <c r="BP256" s="255"/>
      <c r="BQ256" s="260"/>
      <c r="BR256" s="336">
        <v>5.366766666666666</v>
      </c>
      <c r="BS256" s="337">
        <v>5.694</v>
      </c>
      <c r="BT256" s="337">
        <v>0.32723333333333393</v>
      </c>
      <c r="BU256" s="337">
        <v>6.0974019117656315</v>
      </c>
      <c r="BV256" s="337">
        <v>56</v>
      </c>
      <c r="BW256" s="337">
        <v>40280</v>
      </c>
      <c r="BX256" s="337">
        <v>19755</v>
      </c>
      <c r="BY256" s="337">
        <v>626.63185378590072</v>
      </c>
      <c r="BZ256" s="337">
        <v>3.0865107121061158E-4</v>
      </c>
      <c r="CA256" s="337">
        <v>7.6768333333333327</v>
      </c>
      <c r="CB256" s="337">
        <v>8.7004999999999999</v>
      </c>
      <c r="CC256" s="337">
        <v>-1.0236666666666665</v>
      </c>
      <c r="CD256" s="337">
        <v>103.87779373953703</v>
      </c>
      <c r="CE256" s="337">
        <v>117.72587225742697</v>
      </c>
      <c r="CF256" s="337">
        <v>-13.84807851789</v>
      </c>
      <c r="CG256" s="337">
        <v>114.62003834630855</v>
      </c>
      <c r="CH256" s="337">
        <v>129.90500642061835</v>
      </c>
      <c r="CI256" s="337">
        <v>-15.284968074309825</v>
      </c>
      <c r="CJ256" s="337">
        <v>0.10527564404830007</v>
      </c>
      <c r="CK256" s="320">
        <v>6382.5</v>
      </c>
      <c r="CL256" s="338">
        <v>7.1</v>
      </c>
      <c r="CM256" s="338">
        <v>7.02</v>
      </c>
      <c r="CN256" s="338">
        <v>6.9</v>
      </c>
      <c r="CO256" s="339">
        <f t="shared" si="21"/>
        <v>7.0066666666666668</v>
      </c>
      <c r="CP256" s="338">
        <v>0.53100000000000003</v>
      </c>
      <c r="CQ256" s="338">
        <v>0.48199999999999998</v>
      </c>
      <c r="CR256" s="338">
        <v>0.47699999999999998</v>
      </c>
      <c r="CS256" s="339">
        <f t="shared" si="22"/>
        <v>0.49666666666666659</v>
      </c>
      <c r="CT256" s="338">
        <v>0.64200000000000002</v>
      </c>
      <c r="CU256" s="338">
        <v>0.64300000000000002</v>
      </c>
      <c r="CV256" s="338">
        <v>0.64200000000000002</v>
      </c>
      <c r="CW256" s="339">
        <f t="shared" si="23"/>
        <v>0.64233333333333331</v>
      </c>
      <c r="CX256" s="340">
        <v>2.0833333333333333E-3</v>
      </c>
      <c r="CY256" s="318">
        <v>6.9444444444444441E-3</v>
      </c>
      <c r="CZ256" s="318">
        <v>1.0416666666666666E-2</v>
      </c>
      <c r="DA256" s="319" t="s">
        <v>2079</v>
      </c>
      <c r="DB256" s="319" t="s">
        <v>2080</v>
      </c>
      <c r="DC256" s="319" t="s">
        <v>2081</v>
      </c>
      <c r="DD256" s="319" t="s">
        <v>2082</v>
      </c>
      <c r="DE256" s="319" t="s">
        <v>2083</v>
      </c>
      <c r="DF256" s="319" t="s">
        <v>2084</v>
      </c>
      <c r="DG256" s="341"/>
      <c r="DH256" s="337">
        <v>6.0974019117656315</v>
      </c>
      <c r="DI256" s="337">
        <v>0.49666666666666659</v>
      </c>
      <c r="DJ256" s="337">
        <v>0.64233333333333331</v>
      </c>
    </row>
    <row r="257" spans="1:114" s="261" customFormat="1" ht="15.75" customHeight="1">
      <c r="A257" s="278">
        <v>257</v>
      </c>
      <c r="B257" s="279" t="s">
        <v>1805</v>
      </c>
      <c r="C257" s="280">
        <v>2923938</v>
      </c>
      <c r="D257" s="280">
        <v>2</v>
      </c>
      <c r="E257" s="281">
        <v>24083</v>
      </c>
      <c r="F257" s="44">
        <f t="shared" si="20"/>
        <v>55</v>
      </c>
      <c r="G257" s="282">
        <v>1</v>
      </c>
      <c r="H257" s="280">
        <v>36.299999999999997</v>
      </c>
      <c r="I257" s="283">
        <v>98</v>
      </c>
      <c r="J257" s="284">
        <v>0</v>
      </c>
      <c r="K257" s="284">
        <v>0</v>
      </c>
      <c r="L257" s="284">
        <v>0</v>
      </c>
      <c r="M257" s="284">
        <v>1</v>
      </c>
      <c r="N257" s="284">
        <v>0</v>
      </c>
      <c r="O257" s="284">
        <v>0</v>
      </c>
      <c r="P257" s="284">
        <v>1</v>
      </c>
      <c r="Q257" s="284">
        <v>0</v>
      </c>
      <c r="R257" s="284">
        <v>0</v>
      </c>
      <c r="S257" s="284">
        <v>0</v>
      </c>
      <c r="T257" s="284">
        <v>0</v>
      </c>
      <c r="U257" s="284">
        <v>0</v>
      </c>
      <c r="V257" s="284">
        <v>0</v>
      </c>
      <c r="W257" s="284">
        <v>0</v>
      </c>
      <c r="X257" s="284">
        <v>1</v>
      </c>
      <c r="Y257" s="284">
        <v>1</v>
      </c>
      <c r="Z257" s="284">
        <v>1</v>
      </c>
      <c r="AA257" s="284">
        <v>0</v>
      </c>
      <c r="AB257" s="284">
        <v>0</v>
      </c>
      <c r="AC257" s="285">
        <v>89</v>
      </c>
      <c r="AD257" s="285">
        <v>1.65</v>
      </c>
      <c r="AE257" s="286">
        <v>32.69</v>
      </c>
      <c r="AF257" s="287">
        <v>44324</v>
      </c>
      <c r="AG257" s="288">
        <v>1</v>
      </c>
      <c r="AH257" s="288">
        <v>0</v>
      </c>
      <c r="AI257" s="288">
        <v>3</v>
      </c>
      <c r="AJ257" s="288">
        <v>0</v>
      </c>
      <c r="AK257" s="288">
        <v>1</v>
      </c>
      <c r="AL257" s="287">
        <v>44328</v>
      </c>
      <c r="AM257" s="288">
        <v>5</v>
      </c>
      <c r="AN257" s="285">
        <v>1</v>
      </c>
      <c r="AO257" s="285">
        <v>1</v>
      </c>
      <c r="AP257" s="285"/>
      <c r="AQ257" s="285">
        <v>1</v>
      </c>
      <c r="AR257" s="285">
        <v>1</v>
      </c>
      <c r="AS257" s="285">
        <v>1</v>
      </c>
      <c r="AT257" s="285">
        <v>0</v>
      </c>
      <c r="AU257" s="285">
        <v>0</v>
      </c>
      <c r="AV257" s="285">
        <v>0</v>
      </c>
      <c r="AW257" s="285">
        <v>0</v>
      </c>
      <c r="AX257" s="285">
        <v>1</v>
      </c>
      <c r="AY257" s="289">
        <v>44324</v>
      </c>
      <c r="AZ257" s="290">
        <v>0.95</v>
      </c>
      <c r="BA257" s="290">
        <v>914</v>
      </c>
      <c r="BB257" s="291"/>
      <c r="BC257" s="292"/>
      <c r="BD257" s="280">
        <v>12.2</v>
      </c>
      <c r="BE257" s="280">
        <v>8.16</v>
      </c>
      <c r="BF257" s="280">
        <v>74.5</v>
      </c>
      <c r="BG257" s="280">
        <v>16.7</v>
      </c>
      <c r="BH257" s="280">
        <v>341</v>
      </c>
      <c r="BI257" s="293"/>
      <c r="BJ257" s="285">
        <v>0</v>
      </c>
      <c r="BK257" s="285">
        <v>0</v>
      </c>
      <c r="BL257" s="285">
        <v>0</v>
      </c>
      <c r="BM257" s="285">
        <v>0</v>
      </c>
      <c r="BN257" s="285">
        <v>0</v>
      </c>
      <c r="BO257" s="285">
        <v>0</v>
      </c>
      <c r="BP257" s="285"/>
      <c r="BQ257" s="294"/>
      <c r="BR257" s="336"/>
      <c r="BS257" s="337"/>
      <c r="BT257" s="337"/>
      <c r="BU257" s="337"/>
      <c r="BV257" s="337"/>
      <c r="BW257" s="337"/>
      <c r="BX257" s="337"/>
      <c r="BY257" s="337"/>
      <c r="BZ257" s="337"/>
      <c r="CA257" s="337"/>
      <c r="CB257" s="337"/>
      <c r="CC257" s="337"/>
      <c r="CD257" s="337"/>
      <c r="CE257" s="337"/>
      <c r="CF257" s="337"/>
      <c r="CG257" s="337"/>
      <c r="CH257" s="337"/>
      <c r="CI257" s="337"/>
      <c r="CJ257" s="337"/>
      <c r="CK257" s="320"/>
      <c r="CL257" s="338">
        <v>8.02</v>
      </c>
      <c r="CM257" s="338">
        <v>7.99</v>
      </c>
      <c r="CN257" s="338">
        <v>7.95</v>
      </c>
      <c r="CO257" s="339">
        <f t="shared" si="21"/>
        <v>7.9866666666666655</v>
      </c>
      <c r="CP257" s="338">
        <v>0.88800000000000001</v>
      </c>
      <c r="CQ257" s="338">
        <v>0.86899999999999999</v>
      </c>
      <c r="CR257" s="338">
        <v>0.88900000000000001</v>
      </c>
      <c r="CS257" s="339">
        <f t="shared" si="22"/>
        <v>0.88200000000000001</v>
      </c>
      <c r="CT257" s="338">
        <v>1.0129999999999999</v>
      </c>
      <c r="CU257" s="338">
        <v>1.012</v>
      </c>
      <c r="CV257" s="338">
        <v>1.0169999999999999</v>
      </c>
      <c r="CW257" s="339">
        <f t="shared" si="23"/>
        <v>1.014</v>
      </c>
      <c r="CX257" s="340">
        <v>2.0833333333333333E-3</v>
      </c>
      <c r="CY257" s="318">
        <v>7.6388888888888886E-3</v>
      </c>
      <c r="CZ257" s="318">
        <v>1.2499999999999999E-2</v>
      </c>
      <c r="DA257" s="319" t="s">
        <v>2085</v>
      </c>
      <c r="DB257" s="319" t="s">
        <v>2086</v>
      </c>
      <c r="DC257" s="319" t="s">
        <v>2087</v>
      </c>
      <c r="DD257" s="319" t="s">
        <v>2088</v>
      </c>
      <c r="DE257" s="319" t="s">
        <v>2089</v>
      </c>
      <c r="DF257" s="319" t="s">
        <v>2090</v>
      </c>
      <c r="DG257" s="341"/>
      <c r="DH257" s="337"/>
      <c r="DI257" s="337">
        <v>0.88200000000000001</v>
      </c>
      <c r="DJ257" s="337">
        <v>1.014</v>
      </c>
    </row>
    <row r="258" spans="1:114" s="261" customFormat="1" ht="15.75" customHeight="1">
      <c r="A258" s="262">
        <v>258</v>
      </c>
      <c r="B258" s="263" t="s">
        <v>1806</v>
      </c>
      <c r="C258" s="248">
        <v>2923940</v>
      </c>
      <c r="D258" s="248">
        <v>2</v>
      </c>
      <c r="E258" s="249">
        <v>21430</v>
      </c>
      <c r="F258" s="44">
        <f t="shared" si="20"/>
        <v>62</v>
      </c>
      <c r="G258" s="264">
        <v>1</v>
      </c>
      <c r="H258" s="248">
        <v>36.4</v>
      </c>
      <c r="I258" s="265">
        <v>100</v>
      </c>
      <c r="J258" s="250">
        <v>0</v>
      </c>
      <c r="K258" s="250">
        <v>1</v>
      </c>
      <c r="L258" s="250">
        <v>0</v>
      </c>
      <c r="M258" s="250">
        <v>0</v>
      </c>
      <c r="N258" s="250">
        <v>0</v>
      </c>
      <c r="O258" s="250">
        <v>0</v>
      </c>
      <c r="P258" s="250">
        <v>0</v>
      </c>
      <c r="Q258" s="250">
        <v>0</v>
      </c>
      <c r="R258" s="250">
        <v>0</v>
      </c>
      <c r="S258" s="250">
        <v>0</v>
      </c>
      <c r="T258" s="250">
        <v>0</v>
      </c>
      <c r="U258" s="250">
        <v>0</v>
      </c>
      <c r="V258" s="250">
        <v>0</v>
      </c>
      <c r="W258" s="250">
        <v>0</v>
      </c>
      <c r="X258" s="250">
        <v>1</v>
      </c>
      <c r="Y258" s="250">
        <v>1</v>
      </c>
      <c r="Z258" s="250">
        <v>1</v>
      </c>
      <c r="AA258" s="250">
        <v>0</v>
      </c>
      <c r="AB258" s="250">
        <v>0</v>
      </c>
      <c r="AC258" s="255">
        <v>80</v>
      </c>
      <c r="AD258" s="255">
        <v>1.6</v>
      </c>
      <c r="AE258" s="277">
        <v>31.25</v>
      </c>
      <c r="AF258" s="253">
        <v>44324</v>
      </c>
      <c r="AG258" s="254">
        <v>1</v>
      </c>
      <c r="AH258" s="254">
        <v>0</v>
      </c>
      <c r="AI258" s="254">
        <v>4</v>
      </c>
      <c r="AJ258" s="254">
        <v>0</v>
      </c>
      <c r="AK258" s="254">
        <v>1</v>
      </c>
      <c r="AL258" s="253">
        <v>44331</v>
      </c>
      <c r="AM258" s="254">
        <v>7</v>
      </c>
      <c r="AN258" s="255">
        <v>1</v>
      </c>
      <c r="AO258" s="255">
        <v>1</v>
      </c>
      <c r="AP258" s="255"/>
      <c r="AQ258" s="255">
        <v>1</v>
      </c>
      <c r="AR258" s="255">
        <v>1</v>
      </c>
      <c r="AS258" s="255">
        <v>1</v>
      </c>
      <c r="AT258" s="255">
        <v>0</v>
      </c>
      <c r="AU258" s="255">
        <v>0</v>
      </c>
      <c r="AV258" s="255">
        <v>0</v>
      </c>
      <c r="AW258" s="255">
        <v>0</v>
      </c>
      <c r="AX258" s="255">
        <v>1</v>
      </c>
      <c r="AY258" s="256">
        <v>44324</v>
      </c>
      <c r="AZ258" s="257">
        <v>0.55000000000000004</v>
      </c>
      <c r="BA258" s="257">
        <v>696</v>
      </c>
      <c r="BB258" s="257">
        <v>302.39999999999998</v>
      </c>
      <c r="BC258" s="258">
        <v>7.0000000000000001E-3</v>
      </c>
      <c r="BD258" s="248">
        <v>12.2</v>
      </c>
      <c r="BE258" s="248">
        <v>11.45</v>
      </c>
      <c r="BF258" s="248">
        <v>84.6</v>
      </c>
      <c r="BG258" s="248">
        <v>11.3</v>
      </c>
      <c r="BH258" s="248">
        <v>359</v>
      </c>
      <c r="BI258" s="259"/>
      <c r="BJ258" s="255">
        <v>0</v>
      </c>
      <c r="BK258" s="255">
        <v>0</v>
      </c>
      <c r="BL258" s="255">
        <v>0</v>
      </c>
      <c r="BM258" s="255">
        <v>0</v>
      </c>
      <c r="BN258" s="255">
        <v>0</v>
      </c>
      <c r="BO258" s="255">
        <v>0</v>
      </c>
      <c r="BP258" s="255"/>
      <c r="BQ258" s="260"/>
      <c r="BR258" s="336">
        <v>4.5094705882352937</v>
      </c>
      <c r="BS258" s="337">
        <v>4.6050000000000004</v>
      </c>
      <c r="BT258" s="337">
        <v>9.5529411764706751E-2</v>
      </c>
      <c r="BU258" s="337">
        <v>2.1184174482461944</v>
      </c>
      <c r="BV258" s="337">
        <v>116</v>
      </c>
      <c r="BW258" s="337">
        <v>89914</v>
      </c>
      <c r="BX258" s="337">
        <v>64846</v>
      </c>
      <c r="BY258" s="337">
        <v>1150.9433962264152</v>
      </c>
      <c r="BZ258" s="337">
        <v>3.2668436730811373E-5</v>
      </c>
      <c r="CA258" s="337">
        <v>24.380499999999994</v>
      </c>
      <c r="CB258" s="337">
        <v>26.045999999999992</v>
      </c>
      <c r="CC258" s="337">
        <v>-1.6655000000000002</v>
      </c>
      <c r="CD258" s="337">
        <v>233.32314820765677</v>
      </c>
      <c r="CE258" s="337">
        <v>249.30467309464743</v>
      </c>
      <c r="CF258" s="337">
        <v>-15.981524886990579</v>
      </c>
      <c r="CG258" s="337">
        <v>432.76051298106461</v>
      </c>
      <c r="CH258" s="337">
        <v>462.33340319935951</v>
      </c>
      <c r="CI258" s="337">
        <v>-29.572890218294791</v>
      </c>
      <c r="CJ258" s="337">
        <v>6.0118950731101649E-2</v>
      </c>
      <c r="CK258" s="320">
        <v>7778.9</v>
      </c>
      <c r="CL258" s="338">
        <v>8.5399999999999991</v>
      </c>
      <c r="CM258" s="338">
        <v>8.6999999999999993</v>
      </c>
      <c r="CN258" s="338">
        <v>8.4600000000000009</v>
      </c>
      <c r="CO258" s="339">
        <f t="shared" si="21"/>
        <v>8.5666666666666664</v>
      </c>
      <c r="CP258" s="338">
        <v>0.68</v>
      </c>
      <c r="CQ258" s="338">
        <v>0.77200000000000002</v>
      </c>
      <c r="CR258" s="338">
        <v>0.79</v>
      </c>
      <c r="CS258" s="339">
        <f t="shared" si="22"/>
        <v>0.74733333333333329</v>
      </c>
      <c r="CT258" s="338">
        <v>0.84799999999999998</v>
      </c>
      <c r="CU258" s="338">
        <v>0.90300000000000002</v>
      </c>
      <c r="CV258" s="338">
        <v>0.9</v>
      </c>
      <c r="CW258" s="339">
        <f t="shared" si="23"/>
        <v>0.8836666666666666</v>
      </c>
      <c r="CX258" s="340">
        <v>2.7777777777777779E-3</v>
      </c>
      <c r="CY258" s="318">
        <v>6.2499999999999995E-3</v>
      </c>
      <c r="CZ258" s="318">
        <v>9.0277777777777787E-3</v>
      </c>
      <c r="DA258" s="319" t="s">
        <v>2091</v>
      </c>
      <c r="DB258" s="319" t="s">
        <v>2092</v>
      </c>
      <c r="DC258" s="319" t="s">
        <v>2093</v>
      </c>
      <c r="DD258" s="319" t="s">
        <v>2094</v>
      </c>
      <c r="DE258" s="319" t="s">
        <v>2095</v>
      </c>
      <c r="DF258" s="319" t="s">
        <v>2096</v>
      </c>
      <c r="DG258" s="341"/>
      <c r="DH258" s="337">
        <v>2.1184174482461944</v>
      </c>
      <c r="DI258" s="337">
        <v>0.74733333333333329</v>
      </c>
      <c r="DJ258" s="337">
        <v>0.8836666666666666</v>
      </c>
    </row>
    <row r="259" spans="1:114" s="261" customFormat="1" ht="15.75" customHeight="1">
      <c r="A259" s="262">
        <v>259</v>
      </c>
      <c r="B259" s="247" t="s">
        <v>1807</v>
      </c>
      <c r="C259" s="248">
        <v>2927479</v>
      </c>
      <c r="D259" s="248">
        <v>2</v>
      </c>
      <c r="E259" s="249">
        <v>47451</v>
      </c>
      <c r="F259" s="44">
        <f t="shared" si="20"/>
        <v>-9</v>
      </c>
      <c r="G259" s="264">
        <v>1</v>
      </c>
      <c r="H259" s="248">
        <v>36</v>
      </c>
      <c r="I259" s="265">
        <v>100</v>
      </c>
      <c r="J259" s="250">
        <v>0</v>
      </c>
      <c r="K259" s="250">
        <v>0</v>
      </c>
      <c r="L259" s="250">
        <v>0</v>
      </c>
      <c r="M259" s="250">
        <v>0</v>
      </c>
      <c r="N259" s="250">
        <v>0</v>
      </c>
      <c r="O259" s="250">
        <v>0</v>
      </c>
      <c r="P259" s="250">
        <v>0</v>
      </c>
      <c r="Q259" s="250">
        <v>0</v>
      </c>
      <c r="R259" s="250">
        <v>0</v>
      </c>
      <c r="S259" s="250">
        <v>0</v>
      </c>
      <c r="T259" s="250">
        <v>0</v>
      </c>
      <c r="U259" s="250">
        <v>0</v>
      </c>
      <c r="V259" s="250">
        <v>0</v>
      </c>
      <c r="W259" s="250">
        <v>0</v>
      </c>
      <c r="X259" s="250">
        <v>1</v>
      </c>
      <c r="Y259" s="250">
        <v>0</v>
      </c>
      <c r="Z259" s="250">
        <v>1</v>
      </c>
      <c r="AA259" s="250">
        <v>0</v>
      </c>
      <c r="AB259" s="250">
        <v>0</v>
      </c>
      <c r="AC259" s="255">
        <v>65</v>
      </c>
      <c r="AD259" s="255">
        <v>1.7</v>
      </c>
      <c r="AE259" s="277">
        <v>22.49</v>
      </c>
      <c r="AF259" s="253">
        <v>44327</v>
      </c>
      <c r="AG259" s="254">
        <v>0</v>
      </c>
      <c r="AH259" s="254"/>
      <c r="AI259" s="254">
        <v>0</v>
      </c>
      <c r="AJ259" s="254">
        <v>0</v>
      </c>
      <c r="AK259" s="254">
        <v>0</v>
      </c>
      <c r="AL259" s="253">
        <v>44335</v>
      </c>
      <c r="AM259" s="254">
        <v>8</v>
      </c>
      <c r="AN259" s="255">
        <v>1</v>
      </c>
      <c r="AO259" s="255">
        <v>1</v>
      </c>
      <c r="AP259" s="255"/>
      <c r="AQ259" s="255">
        <v>1</v>
      </c>
      <c r="AR259" s="255">
        <v>1</v>
      </c>
      <c r="AS259" s="255">
        <v>1</v>
      </c>
      <c r="AT259" s="255">
        <v>0</v>
      </c>
      <c r="AU259" s="255">
        <v>0</v>
      </c>
      <c r="AV259" s="255">
        <v>0</v>
      </c>
      <c r="AW259" s="255">
        <v>0</v>
      </c>
      <c r="AX259" s="255">
        <v>0</v>
      </c>
      <c r="AY259" s="256">
        <v>44327</v>
      </c>
      <c r="AZ259" s="257">
        <v>0.87</v>
      </c>
      <c r="BA259" s="257">
        <v>2536</v>
      </c>
      <c r="BB259" s="257" t="s">
        <v>1808</v>
      </c>
      <c r="BC259" s="258">
        <v>3.6999999999999998E-2</v>
      </c>
      <c r="BD259" s="248">
        <v>8.8000000000000007</v>
      </c>
      <c r="BE259" s="248">
        <v>57.27</v>
      </c>
      <c r="BF259" s="248">
        <v>96</v>
      </c>
      <c r="BG259" s="248">
        <v>2</v>
      </c>
      <c r="BH259" s="248">
        <v>333</v>
      </c>
      <c r="BI259" s="259"/>
      <c r="BJ259" s="255">
        <v>0</v>
      </c>
      <c r="BK259" s="255">
        <v>0</v>
      </c>
      <c r="BL259" s="255">
        <v>0</v>
      </c>
      <c r="BM259" s="255">
        <v>0</v>
      </c>
      <c r="BN259" s="255">
        <v>0</v>
      </c>
      <c r="BO259" s="255">
        <v>0</v>
      </c>
      <c r="BP259" s="255"/>
      <c r="BQ259" s="260"/>
      <c r="BR259" s="336"/>
      <c r="BS259" s="337"/>
      <c r="BT259" s="337"/>
      <c r="BU259" s="337"/>
      <c r="BV259" s="337"/>
      <c r="BW259" s="337"/>
      <c r="BX259" s="337"/>
      <c r="BY259" s="337"/>
      <c r="BZ259" s="337"/>
      <c r="CA259" s="337"/>
      <c r="CB259" s="337"/>
      <c r="CC259" s="337"/>
      <c r="CD259" s="337"/>
      <c r="CE259" s="337"/>
      <c r="CF259" s="337"/>
      <c r="CG259" s="337"/>
      <c r="CH259" s="337"/>
      <c r="CI259" s="337"/>
      <c r="CJ259" s="337"/>
      <c r="CK259" s="320"/>
      <c r="CL259" s="338"/>
      <c r="CM259" s="338"/>
      <c r="CN259" s="338"/>
      <c r="CO259" s="339"/>
      <c r="CP259" s="338"/>
      <c r="CQ259" s="338"/>
      <c r="CR259" s="338"/>
      <c r="CS259" s="339"/>
      <c r="CT259" s="338"/>
      <c r="CU259" s="338"/>
      <c r="CV259" s="338"/>
      <c r="CW259" s="339"/>
      <c r="CX259" s="340"/>
      <c r="CY259" s="318"/>
      <c r="CZ259" s="318"/>
      <c r="DA259" s="319"/>
      <c r="DB259" s="319"/>
      <c r="DC259" s="319"/>
      <c r="DD259" s="319"/>
      <c r="DE259" s="319"/>
      <c r="DF259" s="319"/>
      <c r="DG259" s="341"/>
      <c r="DH259" s="337"/>
      <c r="DI259" s="337"/>
      <c r="DJ259" s="337"/>
    </row>
    <row r="260" spans="1:114" s="261" customFormat="1" ht="15.75" customHeight="1">
      <c r="A260" s="262">
        <v>260</v>
      </c>
      <c r="B260" s="247" t="s">
        <v>1809</v>
      </c>
      <c r="C260" s="248">
        <v>2924220</v>
      </c>
      <c r="D260" s="248">
        <v>2</v>
      </c>
      <c r="E260" s="249">
        <v>23577</v>
      </c>
      <c r="F260" s="44">
        <f t="shared" si="20"/>
        <v>56</v>
      </c>
      <c r="G260" s="264">
        <v>1</v>
      </c>
      <c r="H260" s="248">
        <v>36.799999999999997</v>
      </c>
      <c r="I260" s="265">
        <v>96</v>
      </c>
      <c r="J260" s="250">
        <v>0</v>
      </c>
      <c r="K260" s="250">
        <v>1</v>
      </c>
      <c r="L260" s="250">
        <v>0</v>
      </c>
      <c r="M260" s="250">
        <v>0</v>
      </c>
      <c r="N260" s="250">
        <v>0</v>
      </c>
      <c r="O260" s="250">
        <v>0</v>
      </c>
      <c r="P260" s="250">
        <v>0</v>
      </c>
      <c r="Q260" s="250">
        <v>0</v>
      </c>
      <c r="R260" s="250">
        <v>0</v>
      </c>
      <c r="S260" s="250">
        <v>0</v>
      </c>
      <c r="T260" s="250">
        <v>0</v>
      </c>
      <c r="U260" s="250">
        <v>0</v>
      </c>
      <c r="V260" s="250">
        <v>0</v>
      </c>
      <c r="W260" s="250">
        <v>0</v>
      </c>
      <c r="X260" s="250">
        <v>1</v>
      </c>
      <c r="Y260" s="250">
        <v>0</v>
      </c>
      <c r="Z260" s="250">
        <v>1</v>
      </c>
      <c r="AA260" s="250">
        <v>0</v>
      </c>
      <c r="AB260" s="250">
        <v>0</v>
      </c>
      <c r="AC260" s="255">
        <v>81</v>
      </c>
      <c r="AD260" s="255">
        <v>1.7</v>
      </c>
      <c r="AE260" s="277">
        <v>28</v>
      </c>
      <c r="AF260" s="253">
        <v>44325</v>
      </c>
      <c r="AG260" s="254">
        <v>0</v>
      </c>
      <c r="AH260" s="254">
        <v>0</v>
      </c>
      <c r="AI260" s="254">
        <v>0</v>
      </c>
      <c r="AJ260" s="254">
        <v>0</v>
      </c>
      <c r="AK260" s="254">
        <v>0</v>
      </c>
      <c r="AL260" s="253">
        <v>44336</v>
      </c>
      <c r="AM260" s="254">
        <v>11</v>
      </c>
      <c r="AN260" s="255">
        <v>1</v>
      </c>
      <c r="AO260" s="255">
        <v>1</v>
      </c>
      <c r="AP260" s="255"/>
      <c r="AQ260" s="255">
        <v>1</v>
      </c>
      <c r="AR260" s="255">
        <v>1</v>
      </c>
      <c r="AS260" s="255">
        <v>1</v>
      </c>
      <c r="AT260" s="255">
        <v>0</v>
      </c>
      <c r="AU260" s="255">
        <v>0</v>
      </c>
      <c r="AV260" s="255">
        <v>0</v>
      </c>
      <c r="AW260" s="255">
        <v>0</v>
      </c>
      <c r="AX260" s="255">
        <v>1</v>
      </c>
      <c r="AY260" s="256">
        <v>44325</v>
      </c>
      <c r="AZ260" s="257">
        <v>0.61</v>
      </c>
      <c r="BA260" s="257">
        <v>686</v>
      </c>
      <c r="BB260" s="267"/>
      <c r="BC260" s="258">
        <v>7.0000000000000001E-3</v>
      </c>
      <c r="BD260" s="248">
        <v>12</v>
      </c>
      <c r="BE260" s="248">
        <v>5.85</v>
      </c>
      <c r="BF260" s="248">
        <v>89.7</v>
      </c>
      <c r="BG260" s="248">
        <v>6.7</v>
      </c>
      <c r="BH260" s="248">
        <v>277</v>
      </c>
      <c r="BI260" s="259"/>
      <c r="BJ260" s="255">
        <v>0</v>
      </c>
      <c r="BK260" s="255">
        <v>0</v>
      </c>
      <c r="BL260" s="255">
        <v>0</v>
      </c>
      <c r="BM260" s="255">
        <v>0</v>
      </c>
      <c r="BN260" s="255">
        <v>0</v>
      </c>
      <c r="BO260" s="255">
        <v>0</v>
      </c>
      <c r="BP260" s="255"/>
      <c r="BQ260" s="260"/>
      <c r="BR260" s="336">
        <v>4.249761904761904</v>
      </c>
      <c r="BS260" s="337">
        <v>4.3109999999999999</v>
      </c>
      <c r="BT260" s="337">
        <v>6.123809523809598E-2</v>
      </c>
      <c r="BU260" s="337">
        <v>1.4409770855510291</v>
      </c>
      <c r="BV260" s="337">
        <v>39</v>
      </c>
      <c r="BW260" s="337">
        <v>59200</v>
      </c>
      <c r="BX260" s="337">
        <v>18271</v>
      </c>
      <c r="BY260" s="337">
        <v>778.87530562347183</v>
      </c>
      <c r="BZ260" s="337">
        <v>7.8866897572712444E-5</v>
      </c>
      <c r="CA260" s="337">
        <v>17.46766666666667</v>
      </c>
      <c r="CB260" s="337">
        <v>18.777499999999996</v>
      </c>
      <c r="CC260" s="337">
        <v>-1.3098333333333332</v>
      </c>
      <c r="CD260" s="337">
        <v>150.32508208702538</v>
      </c>
      <c r="CE260" s="337">
        <v>161.53365171811748</v>
      </c>
      <c r="CF260" s="337">
        <v>-11.208569631092089</v>
      </c>
      <c r="CG260" s="337">
        <v>329.67646923774549</v>
      </c>
      <c r="CH260" s="337">
        <v>354.4054453801682</v>
      </c>
      <c r="CI260" s="337">
        <v>-24.728976142422557</v>
      </c>
      <c r="CJ260" s="337">
        <v>6.5224824596806175E-2</v>
      </c>
      <c r="CK260" s="320">
        <v>2767.4</v>
      </c>
      <c r="CL260" s="338">
        <v>7.56</v>
      </c>
      <c r="CM260" s="338">
        <v>7.75</v>
      </c>
      <c r="CN260" s="338">
        <v>7.72</v>
      </c>
      <c r="CO260" s="339">
        <f t="shared" si="21"/>
        <v>7.6766666666666659</v>
      </c>
      <c r="CP260" s="338">
        <v>0.57199999999999995</v>
      </c>
      <c r="CQ260" s="338">
        <v>0.59699999999999998</v>
      </c>
      <c r="CR260" s="338">
        <v>0.69899999999999995</v>
      </c>
      <c r="CS260" s="339">
        <f t="shared" si="22"/>
        <v>0.62266666666666659</v>
      </c>
      <c r="CT260" s="338">
        <v>0.7</v>
      </c>
      <c r="CU260" s="338">
        <v>0.69899999999999995</v>
      </c>
      <c r="CV260" s="338">
        <v>0.58399999999999996</v>
      </c>
      <c r="CW260" s="339">
        <f t="shared" si="23"/>
        <v>0.66100000000000003</v>
      </c>
      <c r="CX260" s="340">
        <v>1.3888888888888889E-3</v>
      </c>
      <c r="CY260" s="318">
        <v>6.9444444444444441E-3</v>
      </c>
      <c r="CZ260" s="318">
        <v>1.1111111111111112E-2</v>
      </c>
      <c r="DA260" s="319" t="s">
        <v>2097</v>
      </c>
      <c r="DB260" s="319" t="s">
        <v>2098</v>
      </c>
      <c r="DC260" s="319" t="s">
        <v>2099</v>
      </c>
      <c r="DD260" s="319" t="s">
        <v>2100</v>
      </c>
      <c r="DE260" s="319" t="s">
        <v>2101</v>
      </c>
      <c r="DF260" s="319" t="s">
        <v>2102</v>
      </c>
      <c r="DG260" s="341"/>
      <c r="DH260" s="337">
        <v>6.123809523809598E-2</v>
      </c>
      <c r="DI260" s="337">
        <v>0.62266666666666659</v>
      </c>
      <c r="DJ260" s="337">
        <v>0.66100000000000003</v>
      </c>
    </row>
    <row r="261" spans="1:114" s="261" customFormat="1" ht="15.75" customHeight="1">
      <c r="A261" s="262">
        <v>261</v>
      </c>
      <c r="B261" s="247" t="s">
        <v>1810</v>
      </c>
      <c r="C261" s="248">
        <v>2925024</v>
      </c>
      <c r="D261" s="248">
        <v>1</v>
      </c>
      <c r="E261" s="249">
        <v>36202</v>
      </c>
      <c r="F261" s="44">
        <f t="shared" si="20"/>
        <v>22</v>
      </c>
      <c r="G261" s="264">
        <v>1</v>
      </c>
      <c r="H261" s="248">
        <v>36.700000000000003</v>
      </c>
      <c r="I261" s="265">
        <v>99</v>
      </c>
      <c r="J261" s="250">
        <v>0</v>
      </c>
      <c r="K261" s="250">
        <v>0</v>
      </c>
      <c r="L261" s="250">
        <v>0</v>
      </c>
      <c r="M261" s="250">
        <v>0</v>
      </c>
      <c r="N261" s="250">
        <v>0</v>
      </c>
      <c r="O261" s="250">
        <v>0</v>
      </c>
      <c r="P261" s="250">
        <v>0</v>
      </c>
      <c r="Q261" s="250">
        <v>0</v>
      </c>
      <c r="R261" s="250">
        <v>0</v>
      </c>
      <c r="S261" s="250">
        <v>0</v>
      </c>
      <c r="T261" s="250">
        <v>0</v>
      </c>
      <c r="U261" s="250">
        <v>0</v>
      </c>
      <c r="V261" s="250">
        <v>0</v>
      </c>
      <c r="W261" s="250">
        <v>0</v>
      </c>
      <c r="X261" s="250">
        <v>1</v>
      </c>
      <c r="Y261" s="250">
        <v>1</v>
      </c>
      <c r="Z261" s="250">
        <v>0</v>
      </c>
      <c r="AA261" s="250">
        <v>0</v>
      </c>
      <c r="AB261" s="250">
        <v>0</v>
      </c>
      <c r="AC261" s="255">
        <v>145</v>
      </c>
      <c r="AD261" s="255">
        <v>1.72</v>
      </c>
      <c r="AE261" s="277">
        <v>49.01</v>
      </c>
      <c r="AF261" s="253">
        <v>44326</v>
      </c>
      <c r="AG261" s="254">
        <v>1</v>
      </c>
      <c r="AH261" s="254">
        <v>0</v>
      </c>
      <c r="AI261" s="254">
        <v>8</v>
      </c>
      <c r="AJ261" s="254">
        <v>0</v>
      </c>
      <c r="AK261" s="254">
        <v>1</v>
      </c>
      <c r="AL261" s="253">
        <v>44338</v>
      </c>
      <c r="AM261" s="254">
        <v>12</v>
      </c>
      <c r="AN261" s="255">
        <v>1</v>
      </c>
      <c r="AO261" s="255">
        <v>1</v>
      </c>
      <c r="AP261" s="255"/>
      <c r="AQ261" s="255">
        <v>1</v>
      </c>
      <c r="AR261" s="255">
        <v>1</v>
      </c>
      <c r="AS261" s="255">
        <v>1</v>
      </c>
      <c r="AT261" s="255">
        <v>0</v>
      </c>
      <c r="AU261" s="255">
        <v>0</v>
      </c>
      <c r="AV261" s="255">
        <v>0</v>
      </c>
      <c r="AW261" s="255">
        <v>0</v>
      </c>
      <c r="AX261" s="255">
        <v>1</v>
      </c>
      <c r="AY261" s="256">
        <v>44326</v>
      </c>
      <c r="AZ261" s="257">
        <v>0.61</v>
      </c>
      <c r="BA261" s="257">
        <v>384</v>
      </c>
      <c r="BB261" s="257">
        <v>120.3</v>
      </c>
      <c r="BC261" s="258">
        <v>2.5000000000000001E-2</v>
      </c>
      <c r="BD261" s="248">
        <v>15.8</v>
      </c>
      <c r="BE261" s="248">
        <v>6.3</v>
      </c>
      <c r="BF261" s="248">
        <v>84.1</v>
      </c>
      <c r="BG261" s="248">
        <v>11.1</v>
      </c>
      <c r="BH261" s="248">
        <v>247</v>
      </c>
      <c r="BI261" s="259"/>
      <c r="BJ261" s="255">
        <v>0</v>
      </c>
      <c r="BK261" s="255">
        <v>0</v>
      </c>
      <c r="BL261" s="255">
        <v>0</v>
      </c>
      <c r="BM261" s="255">
        <v>0</v>
      </c>
      <c r="BN261" s="255">
        <v>0</v>
      </c>
      <c r="BO261" s="255">
        <v>0</v>
      </c>
      <c r="BP261" s="255"/>
      <c r="BQ261" s="260"/>
      <c r="BR261" s="336">
        <v>4.2540166666666659</v>
      </c>
      <c r="BS261" s="337">
        <v>4.5289999999999999</v>
      </c>
      <c r="BT261" s="337">
        <v>0.27498333333333402</v>
      </c>
      <c r="BU261" s="337">
        <v>6.4640868825933309</v>
      </c>
      <c r="BV261" s="337">
        <v>53</v>
      </c>
      <c r="BW261" s="337">
        <v>75200</v>
      </c>
      <c r="BX261" s="337">
        <v>41564</v>
      </c>
      <c r="BY261" s="337">
        <v>1191.7814841672712</v>
      </c>
      <c r="BZ261" s="337">
        <v>1.5552128963991268E-4</v>
      </c>
      <c r="CA261" s="337">
        <v>23.543333333333337</v>
      </c>
      <c r="CB261" s="337">
        <v>26.067333333333345</v>
      </c>
      <c r="CC261" s="337">
        <v>-2.5240000000000009</v>
      </c>
      <c r="CD261" s="337">
        <v>200.65333470975037</v>
      </c>
      <c r="CE261" s="337">
        <v>222.17692613494856</v>
      </c>
      <c r="CF261" s="337">
        <v>-21.523591425197999</v>
      </c>
      <c r="CG261" s="337">
        <v>442.78162740694944</v>
      </c>
      <c r="CH261" s="337">
        <v>490.23723331536564</v>
      </c>
      <c r="CI261" s="337">
        <v>-47.45560590841626</v>
      </c>
      <c r="CJ261" s="337">
        <v>8.8257835043746513E-2</v>
      </c>
      <c r="CK261" s="320">
        <v>8631</v>
      </c>
      <c r="CL261" s="338">
        <v>8.27</v>
      </c>
      <c r="CM261" s="338">
        <v>8.59</v>
      </c>
      <c r="CN261" s="338">
        <v>8.49</v>
      </c>
      <c r="CO261" s="339">
        <f t="shared" si="21"/>
        <v>8.4500000000000011</v>
      </c>
      <c r="CP261" s="338">
        <v>0.51900000000000002</v>
      </c>
      <c r="CQ261" s="338">
        <v>0.54700000000000004</v>
      </c>
      <c r="CR261" s="338">
        <v>0.55800000000000005</v>
      </c>
      <c r="CS261" s="339">
        <f t="shared" si="22"/>
        <v>0.54133333333333333</v>
      </c>
      <c r="CT261" s="338">
        <v>0.63800000000000001</v>
      </c>
      <c r="CU261" s="338">
        <v>0.64100000000000001</v>
      </c>
      <c r="CV261" s="338">
        <v>0.76500000000000001</v>
      </c>
      <c r="CW261" s="339">
        <f t="shared" si="23"/>
        <v>0.68133333333333335</v>
      </c>
      <c r="CX261" s="340">
        <v>2.7777777777777779E-3</v>
      </c>
      <c r="CY261" s="318">
        <v>5.5555555555555558E-3</v>
      </c>
      <c r="CZ261" s="318">
        <v>8.3333333333333332E-3</v>
      </c>
      <c r="DA261" s="319" t="s">
        <v>2103</v>
      </c>
      <c r="DB261" s="319" t="s">
        <v>2104</v>
      </c>
      <c r="DC261" s="319" t="s">
        <v>2105</v>
      </c>
      <c r="DD261" s="319" t="s">
        <v>2106</v>
      </c>
      <c r="DE261" s="319" t="s">
        <v>2107</v>
      </c>
      <c r="DF261" s="319" t="s">
        <v>2108</v>
      </c>
      <c r="DG261" s="341"/>
      <c r="DH261" s="337">
        <v>0.27498333333333402</v>
      </c>
      <c r="DI261" s="337">
        <v>0.54133333333333333</v>
      </c>
      <c r="DJ261" s="337">
        <v>0.68133333333333335</v>
      </c>
    </row>
    <row r="262" spans="1:114" s="261" customFormat="1" ht="15.75" customHeight="1">
      <c r="A262" s="262">
        <v>262</v>
      </c>
      <c r="B262" s="247" t="s">
        <v>1811</v>
      </c>
      <c r="C262" s="248">
        <v>2924297</v>
      </c>
      <c r="D262" s="248">
        <v>1</v>
      </c>
      <c r="E262" s="249">
        <v>22496</v>
      </c>
      <c r="F262" s="44">
        <f t="shared" si="20"/>
        <v>59</v>
      </c>
      <c r="G262" s="264">
        <v>1</v>
      </c>
      <c r="H262" s="248">
        <v>36.9</v>
      </c>
      <c r="I262" s="265">
        <v>90</v>
      </c>
      <c r="J262" s="250">
        <v>0</v>
      </c>
      <c r="K262" s="250">
        <v>1</v>
      </c>
      <c r="L262" s="250">
        <v>0</v>
      </c>
      <c r="M262" s="250">
        <v>0</v>
      </c>
      <c r="N262" s="250">
        <v>0</v>
      </c>
      <c r="O262" s="250">
        <v>0</v>
      </c>
      <c r="P262" s="250">
        <v>0</v>
      </c>
      <c r="Q262" s="250">
        <v>0</v>
      </c>
      <c r="R262" s="250">
        <v>0</v>
      </c>
      <c r="S262" s="250">
        <v>0</v>
      </c>
      <c r="T262" s="250">
        <v>0</v>
      </c>
      <c r="U262" s="250">
        <v>0</v>
      </c>
      <c r="V262" s="250">
        <v>0</v>
      </c>
      <c r="W262" s="250">
        <v>0</v>
      </c>
      <c r="X262" s="250">
        <v>1</v>
      </c>
      <c r="Y262" s="250">
        <v>0</v>
      </c>
      <c r="Z262" s="250">
        <v>1</v>
      </c>
      <c r="AA262" s="250">
        <v>0</v>
      </c>
      <c r="AB262" s="250">
        <v>0</v>
      </c>
      <c r="AC262" s="255">
        <v>60</v>
      </c>
      <c r="AD262" s="255">
        <v>1.6</v>
      </c>
      <c r="AE262" s="277">
        <v>23.43</v>
      </c>
      <c r="AF262" s="253">
        <v>44326</v>
      </c>
      <c r="AG262" s="254">
        <v>0</v>
      </c>
      <c r="AH262" s="254">
        <v>0</v>
      </c>
      <c r="AI262" s="254">
        <v>0</v>
      </c>
      <c r="AJ262" s="254">
        <v>0</v>
      </c>
      <c r="AK262" s="254">
        <v>0</v>
      </c>
      <c r="AL262" s="253">
        <v>44340</v>
      </c>
      <c r="AM262" s="254">
        <v>14</v>
      </c>
      <c r="AN262" s="255">
        <v>1</v>
      </c>
      <c r="AO262" s="255">
        <v>1</v>
      </c>
      <c r="AP262" s="255"/>
      <c r="AQ262" s="255">
        <v>1</v>
      </c>
      <c r="AR262" s="255">
        <v>1</v>
      </c>
      <c r="AS262" s="255">
        <v>1</v>
      </c>
      <c r="AT262" s="255">
        <v>0</v>
      </c>
      <c r="AU262" s="255">
        <v>0</v>
      </c>
      <c r="AV262" s="255">
        <v>0</v>
      </c>
      <c r="AW262" s="255">
        <v>0</v>
      </c>
      <c r="AX262" s="255">
        <v>1</v>
      </c>
      <c r="AY262" s="256">
        <v>44326</v>
      </c>
      <c r="AZ262" s="257">
        <v>0.74</v>
      </c>
      <c r="BA262" s="257">
        <v>6223</v>
      </c>
      <c r="BB262" s="257">
        <v>52.4</v>
      </c>
      <c r="BC262" s="258">
        <v>1.2E-2</v>
      </c>
      <c r="BD262" s="248">
        <v>14.7</v>
      </c>
      <c r="BE262" s="248">
        <v>13.57</v>
      </c>
      <c r="BF262" s="248">
        <v>80</v>
      </c>
      <c r="BG262" s="248">
        <v>12</v>
      </c>
      <c r="BH262" s="248">
        <v>339</v>
      </c>
      <c r="BI262" s="259"/>
      <c r="BJ262" s="255">
        <v>0</v>
      </c>
      <c r="BK262" s="255">
        <v>0</v>
      </c>
      <c r="BL262" s="255">
        <v>0</v>
      </c>
      <c r="BM262" s="255">
        <v>0</v>
      </c>
      <c r="BN262" s="255">
        <v>0</v>
      </c>
      <c r="BO262" s="255">
        <v>0</v>
      </c>
      <c r="BP262" s="255"/>
      <c r="BQ262" s="260"/>
      <c r="BR262" s="336">
        <v>5.0009649122807023</v>
      </c>
      <c r="BS262" s="337">
        <v>5.2539999999999996</v>
      </c>
      <c r="BT262" s="337">
        <v>0.25303508771929728</v>
      </c>
      <c r="BU262" s="337">
        <v>5.0597253161670359</v>
      </c>
      <c r="BV262" s="337">
        <v>46</v>
      </c>
      <c r="BW262" s="337">
        <v>56177</v>
      </c>
      <c r="BX262" s="337">
        <v>28809</v>
      </c>
      <c r="BY262" s="337">
        <v>1117.2223318208721</v>
      </c>
      <c r="BZ262" s="337">
        <v>1.7563002242934625E-4</v>
      </c>
      <c r="CA262" s="337">
        <v>11.108999999999998</v>
      </c>
      <c r="CB262" s="337">
        <v>12.32716666666667</v>
      </c>
      <c r="CC262" s="337">
        <v>-1.2181666666666664</v>
      </c>
      <c r="CD262" s="337">
        <v>130.74534777834805</v>
      </c>
      <c r="CE262" s="337">
        <v>145.0514971756624</v>
      </c>
      <c r="CF262" s="337">
        <v>-14.306149397314412</v>
      </c>
      <c r="CG262" s="337">
        <v>177.80170659285048</v>
      </c>
      <c r="CH262" s="337">
        <v>197.32034238113934</v>
      </c>
      <c r="CI262" s="337">
        <v>-19.518635788288769</v>
      </c>
      <c r="CJ262" s="337">
        <v>9.0014424311840258E-2</v>
      </c>
      <c r="CK262" s="320">
        <v>10253.6</v>
      </c>
      <c r="CL262" s="338">
        <v>6.87</v>
      </c>
      <c r="CM262" s="338">
        <v>7.05</v>
      </c>
      <c r="CN262" s="338">
        <v>7.05</v>
      </c>
      <c r="CO262" s="339">
        <f t="shared" si="21"/>
        <v>6.9899999999999993</v>
      </c>
      <c r="CP262" s="338">
        <v>0.53900000000000003</v>
      </c>
      <c r="CQ262" s="338">
        <v>0.56000000000000005</v>
      </c>
      <c r="CR262" s="338">
        <v>0.54800000000000004</v>
      </c>
      <c r="CS262" s="339">
        <f t="shared" si="22"/>
        <v>0.54900000000000004</v>
      </c>
      <c r="CT262" s="338">
        <v>0.69899999999999995</v>
      </c>
      <c r="CU262" s="338">
        <v>0.69899999999999995</v>
      </c>
      <c r="CV262" s="338">
        <v>0.69899999999999995</v>
      </c>
      <c r="CW262" s="339">
        <f t="shared" si="23"/>
        <v>0.69899999999999995</v>
      </c>
      <c r="CX262" s="340">
        <v>3.472222222222222E-3</v>
      </c>
      <c r="CY262" s="318">
        <v>6.2499999999999995E-3</v>
      </c>
      <c r="CZ262" s="318">
        <v>9.7222222222222224E-3</v>
      </c>
      <c r="DA262" s="319" t="s">
        <v>2109</v>
      </c>
      <c r="DB262" s="319" t="s">
        <v>2110</v>
      </c>
      <c r="DC262" s="319" t="s">
        <v>2111</v>
      </c>
      <c r="DD262" s="319" t="s">
        <v>2112</v>
      </c>
      <c r="DE262" s="319" t="s">
        <v>2113</v>
      </c>
      <c r="DF262" s="319" t="s">
        <v>2114</v>
      </c>
      <c r="DG262" s="341"/>
      <c r="DH262" s="337">
        <v>0.25303508771929728</v>
      </c>
      <c r="DI262" s="337">
        <v>0.54900000000000004</v>
      </c>
      <c r="DJ262" s="337">
        <v>0.69899999999999995</v>
      </c>
    </row>
    <row r="263" spans="1:114" s="261" customFormat="1" ht="15.75" customHeight="1">
      <c r="A263" s="262">
        <v>263</v>
      </c>
      <c r="B263" s="247" t="s">
        <v>1812</v>
      </c>
      <c r="C263" s="248">
        <v>2927678</v>
      </c>
      <c r="D263" s="248">
        <v>2</v>
      </c>
      <c r="E263" s="249">
        <v>20792</v>
      </c>
      <c r="F263" s="44">
        <f t="shared" si="20"/>
        <v>64</v>
      </c>
      <c r="G263" s="264">
        <v>1</v>
      </c>
      <c r="H263" s="248">
        <v>35.9</v>
      </c>
      <c r="I263" s="265">
        <v>97</v>
      </c>
      <c r="J263" s="250">
        <v>0</v>
      </c>
      <c r="K263" s="250">
        <v>1</v>
      </c>
      <c r="L263" s="250">
        <v>0</v>
      </c>
      <c r="M263" s="250">
        <v>0</v>
      </c>
      <c r="N263" s="250">
        <v>0</v>
      </c>
      <c r="O263" s="250">
        <v>0</v>
      </c>
      <c r="P263" s="250">
        <v>0</v>
      </c>
      <c r="Q263" s="250">
        <v>0</v>
      </c>
      <c r="R263" s="250">
        <v>0</v>
      </c>
      <c r="S263" s="250">
        <v>0</v>
      </c>
      <c r="T263" s="250">
        <v>0</v>
      </c>
      <c r="U263" s="250">
        <v>0</v>
      </c>
      <c r="V263" s="250">
        <v>0</v>
      </c>
      <c r="W263" s="250">
        <v>0</v>
      </c>
      <c r="X263" s="250">
        <v>1</v>
      </c>
      <c r="Y263" s="250">
        <v>1</v>
      </c>
      <c r="Z263" s="250">
        <v>1</v>
      </c>
      <c r="AA263" s="250">
        <v>0</v>
      </c>
      <c r="AB263" s="250">
        <v>0</v>
      </c>
      <c r="AC263" s="255">
        <v>80</v>
      </c>
      <c r="AD263" s="255">
        <v>1.55</v>
      </c>
      <c r="AE263" s="277">
        <v>33.29</v>
      </c>
      <c r="AF263" s="253">
        <v>44327</v>
      </c>
      <c r="AG263" s="254">
        <v>0</v>
      </c>
      <c r="AH263" s="254">
        <v>0</v>
      </c>
      <c r="AI263" s="254">
        <v>0</v>
      </c>
      <c r="AJ263" s="254">
        <v>0</v>
      </c>
      <c r="AK263" s="254">
        <v>0</v>
      </c>
      <c r="AL263" s="253">
        <v>44331</v>
      </c>
      <c r="AM263" s="254">
        <v>4</v>
      </c>
      <c r="AN263" s="255">
        <v>1</v>
      </c>
      <c r="AO263" s="255">
        <v>1</v>
      </c>
      <c r="AP263" s="255"/>
      <c r="AQ263" s="255">
        <v>1</v>
      </c>
      <c r="AR263" s="255">
        <v>1</v>
      </c>
      <c r="AS263" s="255">
        <v>1</v>
      </c>
      <c r="AT263" s="255">
        <v>0</v>
      </c>
      <c r="AU263" s="255">
        <v>0</v>
      </c>
      <c r="AV263" s="255">
        <v>0</v>
      </c>
      <c r="AW263" s="255">
        <v>0</v>
      </c>
      <c r="AX263" s="255">
        <v>1</v>
      </c>
      <c r="AY263" s="256">
        <v>44327</v>
      </c>
      <c r="AZ263" s="257">
        <v>0.63</v>
      </c>
      <c r="BA263" s="257">
        <v>2086</v>
      </c>
      <c r="BB263" s="257">
        <v>90.3</v>
      </c>
      <c r="BC263" s="268"/>
      <c r="BD263" s="248">
        <v>13.6</v>
      </c>
      <c r="BE263" s="248">
        <v>5.34</v>
      </c>
      <c r="BF263" s="248">
        <v>91</v>
      </c>
      <c r="BG263" s="248">
        <v>5</v>
      </c>
      <c r="BH263" s="248">
        <v>238</v>
      </c>
      <c r="BI263" s="259"/>
      <c r="BJ263" s="255">
        <v>0</v>
      </c>
      <c r="BK263" s="255">
        <v>0</v>
      </c>
      <c r="BL263" s="255">
        <v>0</v>
      </c>
      <c r="BM263" s="255">
        <v>0</v>
      </c>
      <c r="BN263" s="255">
        <v>0</v>
      </c>
      <c r="BO263" s="255">
        <v>0</v>
      </c>
      <c r="BP263" s="255"/>
      <c r="BQ263" s="260"/>
      <c r="BR263" s="336">
        <v>3.8626999999999998</v>
      </c>
      <c r="BS263" s="337">
        <v>4.0990000000000002</v>
      </c>
      <c r="BT263" s="337">
        <v>0.2363000000000004</v>
      </c>
      <c r="BU263" s="337">
        <v>6.1174825898982679</v>
      </c>
      <c r="BV263" s="337">
        <v>50</v>
      </c>
      <c r="BW263" s="337">
        <v>31043</v>
      </c>
      <c r="BX263" s="337">
        <v>18253</v>
      </c>
      <c r="BY263" s="337">
        <v>813.09128100230112</v>
      </c>
      <c r="BZ263" s="337">
        <v>3.3514943241649419E-4</v>
      </c>
      <c r="CA263" s="337">
        <v>4.2168333333333328</v>
      </c>
      <c r="CB263" s="337">
        <v>6.7408333333333319</v>
      </c>
      <c r="CC263" s="337">
        <v>-2.5239999999999991</v>
      </c>
      <c r="CD263" s="337">
        <v>29.60694361794101</v>
      </c>
      <c r="CE263" s="337">
        <v>47.3512975346015</v>
      </c>
      <c r="CF263" s="337">
        <v>-17.744353916660501</v>
      </c>
      <c r="CG263" s="337">
        <v>87.405129509049317</v>
      </c>
      <c r="CH263" s="337">
        <v>139.6872629339482</v>
      </c>
      <c r="CI263" s="337">
        <v>-52.282133424898838</v>
      </c>
      <c r="CJ263" s="337">
        <v>0.2723461885933538</v>
      </c>
      <c r="CK263" s="320">
        <v>6586.3</v>
      </c>
      <c r="CL263" s="338">
        <v>8.35</v>
      </c>
      <c r="CM263" s="338">
        <v>8.18</v>
      </c>
      <c r="CN263" s="338">
        <v>8.4</v>
      </c>
      <c r="CO263" s="339">
        <f t="shared" si="21"/>
        <v>8.31</v>
      </c>
      <c r="CP263" s="338">
        <v>0.49299999999999999</v>
      </c>
      <c r="CQ263" s="338">
        <v>0.47499999999999998</v>
      </c>
      <c r="CR263" s="338">
        <v>0.48799999999999999</v>
      </c>
      <c r="CS263" s="339">
        <f t="shared" si="22"/>
        <v>0.48533333333333334</v>
      </c>
      <c r="CT263" s="338">
        <v>0.68400000000000005</v>
      </c>
      <c r="CU263" s="338">
        <v>0.627</v>
      </c>
      <c r="CV263" s="338">
        <v>0.68700000000000006</v>
      </c>
      <c r="CW263" s="339">
        <f t="shared" si="23"/>
        <v>0.66600000000000004</v>
      </c>
      <c r="CX263" s="340">
        <v>2.0833333333333333E-3</v>
      </c>
      <c r="CY263" s="318">
        <v>5.5555555555555558E-3</v>
      </c>
      <c r="CZ263" s="318">
        <v>6.9444444444444441E-3</v>
      </c>
      <c r="DA263" s="319" t="s">
        <v>2115</v>
      </c>
      <c r="DB263" s="319" t="s">
        <v>2116</v>
      </c>
      <c r="DC263" s="319" t="s">
        <v>2117</v>
      </c>
      <c r="DD263" s="319" t="s">
        <v>2118</v>
      </c>
      <c r="DE263" s="319" t="s">
        <v>2119</v>
      </c>
      <c r="DF263" s="319" t="s">
        <v>2120</v>
      </c>
      <c r="DG263" s="341"/>
      <c r="DH263" s="337">
        <v>0.2363000000000004</v>
      </c>
      <c r="DI263" s="337">
        <v>0.48533333333333334</v>
      </c>
      <c r="DJ263" s="337">
        <v>0.66600000000000004</v>
      </c>
    </row>
    <row r="264" spans="1:114" s="261" customFormat="1" ht="15.75" customHeight="1">
      <c r="A264" s="262">
        <v>264</v>
      </c>
      <c r="B264" s="247" t="s">
        <v>1813</v>
      </c>
      <c r="C264" s="248">
        <v>2928069</v>
      </c>
      <c r="D264" s="248">
        <v>1</v>
      </c>
      <c r="E264" s="249">
        <v>20725</v>
      </c>
      <c r="F264" s="44">
        <f t="shared" si="20"/>
        <v>64</v>
      </c>
      <c r="G264" s="264">
        <v>1</v>
      </c>
      <c r="H264" s="248">
        <v>36</v>
      </c>
      <c r="I264" s="265">
        <v>98</v>
      </c>
      <c r="J264" s="250">
        <v>0</v>
      </c>
      <c r="K264" s="250">
        <v>0</v>
      </c>
      <c r="L264" s="250">
        <v>0</v>
      </c>
      <c r="M264" s="250">
        <v>0</v>
      </c>
      <c r="N264" s="250">
        <v>0</v>
      </c>
      <c r="O264" s="250">
        <v>0</v>
      </c>
      <c r="P264" s="250">
        <v>0</v>
      </c>
      <c r="Q264" s="250">
        <v>0</v>
      </c>
      <c r="R264" s="250">
        <v>0</v>
      </c>
      <c r="S264" s="250">
        <v>0</v>
      </c>
      <c r="T264" s="250">
        <v>0</v>
      </c>
      <c r="U264" s="250">
        <v>0</v>
      </c>
      <c r="V264" s="250">
        <v>0</v>
      </c>
      <c r="W264" s="250">
        <v>0</v>
      </c>
      <c r="X264" s="250">
        <v>0</v>
      </c>
      <c r="Y264" s="250">
        <v>0</v>
      </c>
      <c r="Z264" s="250">
        <v>0</v>
      </c>
      <c r="AA264" s="250">
        <v>0</v>
      </c>
      <c r="AB264" s="250">
        <v>0</v>
      </c>
      <c r="AC264" s="251"/>
      <c r="AD264" s="251"/>
      <c r="AE264" s="252"/>
      <c r="AF264" s="253">
        <v>44327</v>
      </c>
      <c r="AG264" s="254">
        <v>0</v>
      </c>
      <c r="AH264" s="254">
        <v>0</v>
      </c>
      <c r="AI264" s="254">
        <v>0</v>
      </c>
      <c r="AJ264" s="254">
        <v>0</v>
      </c>
      <c r="AK264" s="254">
        <v>0</v>
      </c>
      <c r="AL264" s="253">
        <v>44333</v>
      </c>
      <c r="AM264" s="254">
        <v>6</v>
      </c>
      <c r="AN264" s="255">
        <v>1</v>
      </c>
      <c r="AO264" s="255">
        <v>1</v>
      </c>
      <c r="AP264" s="255"/>
      <c r="AQ264" s="255">
        <v>1</v>
      </c>
      <c r="AR264" s="255">
        <v>1</v>
      </c>
      <c r="AS264" s="255">
        <v>1</v>
      </c>
      <c r="AT264" s="255">
        <v>0</v>
      </c>
      <c r="AU264" s="255">
        <v>0</v>
      </c>
      <c r="AV264" s="255">
        <v>0</v>
      </c>
      <c r="AW264" s="255">
        <v>0</v>
      </c>
      <c r="AX264" s="255">
        <v>1</v>
      </c>
      <c r="AY264" s="256">
        <v>44327</v>
      </c>
      <c r="AZ264" s="257">
        <v>0.97</v>
      </c>
      <c r="BA264" s="257">
        <v>592</v>
      </c>
      <c r="BB264" s="257">
        <v>276.2</v>
      </c>
      <c r="BC264" s="258">
        <v>7.0000000000000001E-3</v>
      </c>
      <c r="BD264" s="248">
        <v>13</v>
      </c>
      <c r="BE264" s="248">
        <v>2.48</v>
      </c>
      <c r="BF264" s="248">
        <v>74.2</v>
      </c>
      <c r="BG264" s="248">
        <v>21</v>
      </c>
      <c r="BH264" s="248">
        <v>216</v>
      </c>
      <c r="BI264" s="259"/>
      <c r="BJ264" s="255">
        <v>0</v>
      </c>
      <c r="BK264" s="255">
        <v>0</v>
      </c>
      <c r="BL264" s="255">
        <v>0</v>
      </c>
      <c r="BM264" s="255">
        <v>0</v>
      </c>
      <c r="BN264" s="255">
        <v>0</v>
      </c>
      <c r="BO264" s="255">
        <v>0</v>
      </c>
      <c r="BP264" s="255"/>
      <c r="BQ264" s="260"/>
      <c r="BR264" s="336"/>
      <c r="BS264" s="337"/>
      <c r="BT264" s="337"/>
      <c r="BU264" s="337"/>
      <c r="BV264" s="337"/>
      <c r="BW264" s="337"/>
      <c r="BX264" s="337"/>
      <c r="BY264" s="337"/>
      <c r="BZ264" s="337"/>
      <c r="CA264" s="337"/>
      <c r="CB264" s="337"/>
      <c r="CC264" s="337"/>
      <c r="CD264" s="337"/>
      <c r="CE264" s="337"/>
      <c r="CF264" s="337"/>
      <c r="CG264" s="337"/>
      <c r="CH264" s="337"/>
      <c r="CI264" s="337"/>
      <c r="CJ264" s="337"/>
      <c r="CK264" s="337"/>
      <c r="CL264" s="338">
        <v>5.74</v>
      </c>
      <c r="CM264" s="338">
        <v>5.49</v>
      </c>
      <c r="CN264" s="338">
        <v>5.12</v>
      </c>
      <c r="CO264" s="339">
        <f t="shared" si="21"/>
        <v>5.45</v>
      </c>
      <c r="CP264" s="338">
        <v>0.57899999999999996</v>
      </c>
      <c r="CQ264" s="338">
        <v>0.53</v>
      </c>
      <c r="CR264" s="338">
        <v>0.53700000000000003</v>
      </c>
      <c r="CS264" s="339">
        <f t="shared" si="22"/>
        <v>0.54866666666666664</v>
      </c>
      <c r="CT264" s="338">
        <v>0.7</v>
      </c>
      <c r="CU264" s="338">
        <v>0.628</v>
      </c>
      <c r="CV264" s="338">
        <v>0.69599999999999995</v>
      </c>
      <c r="CW264" s="339">
        <f t="shared" si="23"/>
        <v>0.67466666666666664</v>
      </c>
      <c r="CX264" s="340">
        <v>2.7777777777777779E-3</v>
      </c>
      <c r="CY264" s="318">
        <v>5.5555555555555558E-3</v>
      </c>
      <c r="CZ264" s="318">
        <v>9.0277777777777787E-3</v>
      </c>
      <c r="DA264" s="319" t="s">
        <v>2121</v>
      </c>
      <c r="DB264" s="319" t="s">
        <v>2122</v>
      </c>
      <c r="DC264" s="319" t="s">
        <v>2123</v>
      </c>
      <c r="DD264" s="319" t="s">
        <v>2124</v>
      </c>
      <c r="DE264" s="319" t="s">
        <v>2125</v>
      </c>
      <c r="DF264" s="319" t="s">
        <v>2126</v>
      </c>
      <c r="DG264" s="341"/>
      <c r="DH264" s="337"/>
      <c r="DI264" s="337">
        <v>0.54866666666666664</v>
      </c>
      <c r="DJ264" s="337">
        <v>0.67466666666666664</v>
      </c>
    </row>
    <row r="265" spans="1:114" ht="15" customHeight="1">
      <c r="CK265" s="478"/>
    </row>
    <row r="266" spans="1:114" ht="15" customHeight="1">
      <c r="CK266" s="478"/>
    </row>
    <row r="267" spans="1:114" ht="15" customHeight="1">
      <c r="CK267" s="478"/>
    </row>
    <row r="269" spans="1:114" ht="15" customHeight="1">
      <c r="CK269" s="480"/>
    </row>
    <row r="270" spans="1:114" ht="15" customHeight="1">
      <c r="CK270" s="480"/>
    </row>
    <row r="276" spans="89:89" ht="15" customHeight="1">
      <c r="CK276" s="478"/>
    </row>
    <row r="277" spans="89:89" ht="15" customHeight="1">
      <c r="CK277" s="478"/>
    </row>
    <row r="278" spans="89:89" ht="15" customHeight="1">
      <c r="CK278" s="478"/>
    </row>
    <row r="279" spans="89:89" ht="15" customHeight="1">
      <c r="CK279" s="478"/>
    </row>
    <row r="280" spans="89:89" ht="15" customHeight="1">
      <c r="CK280" s="478"/>
    </row>
    <row r="281" spans="89:89" ht="15" customHeight="1">
      <c r="CK281" s="478"/>
    </row>
    <row r="282" spans="89:89" ht="15" customHeight="1">
      <c r="CK282" s="478"/>
    </row>
    <row r="283" spans="89:89" ht="15" customHeight="1">
      <c r="CK283" s="478"/>
    </row>
    <row r="284" spans="89:89" ht="15" customHeight="1">
      <c r="CK284" s="478"/>
    </row>
    <row r="285" spans="89:89" ht="15" customHeight="1">
      <c r="CK285" s="478"/>
    </row>
    <row r="286" spans="89:89" ht="15" customHeight="1">
      <c r="CK286" s="478"/>
    </row>
    <row r="287" spans="89:89" ht="15" customHeight="1">
      <c r="CK287" s="478"/>
    </row>
    <row r="288" spans="89:89" ht="15" customHeight="1">
      <c r="CK288" s="478"/>
    </row>
    <row r="289" spans="89:89" ht="15" customHeight="1">
      <c r="CK289" s="478"/>
    </row>
    <row r="290" spans="89:89" ht="15" customHeight="1">
      <c r="CK290" s="478"/>
    </row>
    <row r="291" spans="89:89" ht="15" customHeight="1">
      <c r="CK291" s="478"/>
    </row>
    <row r="292" spans="89:89" ht="15" customHeight="1">
      <c r="CK292" s="478"/>
    </row>
    <row r="293" spans="89:89" ht="15" customHeight="1">
      <c r="CK293" s="478"/>
    </row>
    <row r="294" spans="89:89" ht="15" customHeight="1">
      <c r="CK294" s="478"/>
    </row>
    <row r="295" spans="89:89" ht="15" customHeight="1">
      <c r="CK295" s="478"/>
    </row>
    <row r="296" spans="89:89" ht="15" customHeight="1">
      <c r="CK296" s="478"/>
    </row>
    <row r="297" spans="89:89" ht="15" customHeight="1">
      <c r="CK297" s="478"/>
    </row>
    <row r="298" spans="89:89" ht="15" customHeight="1">
      <c r="CK298" s="478"/>
    </row>
    <row r="299" spans="89:89" ht="15" customHeight="1">
      <c r="CK299" s="478"/>
    </row>
    <row r="300" spans="89:89" ht="15" customHeight="1">
      <c r="CK300" s="478"/>
    </row>
    <row r="301" spans="89:89" ht="15" customHeight="1">
      <c r="CK301" s="478"/>
    </row>
    <row r="302" spans="89:89" ht="15" customHeight="1">
      <c r="CK302" s="478"/>
    </row>
    <row r="303" spans="89:89" ht="15" customHeight="1">
      <c r="CK303" s="478"/>
    </row>
    <row r="304" spans="89:89" ht="15" customHeight="1">
      <c r="CK304" s="478"/>
    </row>
    <row r="305" spans="89:89" ht="15" customHeight="1">
      <c r="CK305" s="478"/>
    </row>
    <row r="306" spans="89:89" ht="15" customHeight="1">
      <c r="CK306" s="478"/>
    </row>
    <row r="307" spans="89:89" ht="15" customHeight="1">
      <c r="CK307" s="478"/>
    </row>
    <row r="308" spans="89:89" ht="15" customHeight="1">
      <c r="CK308" s="478"/>
    </row>
    <row r="309" spans="89:89" ht="15" customHeight="1">
      <c r="CK309" s="478"/>
    </row>
    <row r="310" spans="89:89" ht="15" customHeight="1">
      <c r="CK310" s="478"/>
    </row>
    <row r="311" spans="89:89" ht="15" customHeight="1">
      <c r="CK311" s="478"/>
    </row>
    <row r="312" spans="89:89" ht="15" customHeight="1">
      <c r="CK312" s="478"/>
    </row>
    <row r="313" spans="89:89" ht="15" customHeight="1">
      <c r="CK313" s="478"/>
    </row>
    <row r="314" spans="89:89" ht="15" customHeight="1">
      <c r="CK314" s="478"/>
    </row>
    <row r="315" spans="89:89" ht="15" customHeight="1">
      <c r="CK315" s="478"/>
    </row>
    <row r="316" spans="89:89" ht="15" customHeight="1">
      <c r="CK316" s="478"/>
    </row>
    <row r="317" spans="89:89" ht="15" customHeight="1">
      <c r="CK317" s="478"/>
    </row>
    <row r="318" spans="89:89" ht="15" customHeight="1">
      <c r="CK318" s="478"/>
    </row>
    <row r="319" spans="89:89" ht="15" customHeight="1">
      <c r="CK319" s="478"/>
    </row>
    <row r="320" spans="89:89" ht="15" customHeight="1">
      <c r="CK320" s="478"/>
    </row>
    <row r="321" spans="89:89" ht="15" customHeight="1">
      <c r="CK321" s="478"/>
    </row>
    <row r="322" spans="89:89" ht="15" customHeight="1">
      <c r="CK322" s="478"/>
    </row>
    <row r="323" spans="89:89" ht="15" customHeight="1">
      <c r="CK323" s="478"/>
    </row>
    <row r="324" spans="89:89" ht="15" customHeight="1">
      <c r="CK324" s="478"/>
    </row>
    <row r="325" spans="89:89" ht="15" customHeight="1">
      <c r="CK325" s="478"/>
    </row>
    <row r="326" spans="89:89" ht="15" customHeight="1">
      <c r="CK326" s="478"/>
    </row>
    <row r="327" spans="89:89" ht="15" customHeight="1">
      <c r="CK327" s="478"/>
    </row>
    <row r="328" spans="89:89" ht="15" customHeight="1">
      <c r="CK328" s="478"/>
    </row>
    <row r="329" spans="89:89" ht="15" customHeight="1">
      <c r="CK329" s="478"/>
    </row>
    <row r="330" spans="89:89" ht="15" customHeight="1">
      <c r="CK330" s="478"/>
    </row>
    <row r="331" spans="89:89" ht="15" customHeight="1">
      <c r="CK331" s="478"/>
    </row>
    <row r="332" spans="89:89" ht="15" customHeight="1">
      <c r="CK332" s="478"/>
    </row>
    <row r="333" spans="89:89" ht="15" customHeight="1">
      <c r="CK333" s="478"/>
    </row>
    <row r="334" spans="89:89" ht="15" customHeight="1">
      <c r="CK334" s="478"/>
    </row>
    <row r="335" spans="89:89" ht="15" customHeight="1">
      <c r="CK335" s="478"/>
    </row>
    <row r="336" spans="89:89" ht="15" customHeight="1">
      <c r="CK336" s="478"/>
    </row>
    <row r="337" spans="89:89" ht="15" customHeight="1">
      <c r="CK337" s="478"/>
    </row>
    <row r="338" spans="89:89" ht="15" customHeight="1">
      <c r="CK338" s="478"/>
    </row>
    <row r="339" spans="89:89" ht="15" customHeight="1">
      <c r="CK339" s="478"/>
    </row>
    <row r="340" spans="89:89" ht="15" customHeight="1">
      <c r="CK340" s="478"/>
    </row>
    <row r="341" spans="89:89" ht="15" customHeight="1">
      <c r="CK341" s="478"/>
    </row>
    <row r="342" spans="89:89" ht="15" customHeight="1">
      <c r="CK342" s="478"/>
    </row>
    <row r="343" spans="89:89" ht="15" customHeight="1">
      <c r="CK343" s="478"/>
    </row>
    <row r="344" spans="89:89" ht="15" customHeight="1">
      <c r="CK344" s="478"/>
    </row>
    <row r="345" spans="89:89" ht="15" customHeight="1">
      <c r="CK345" s="478"/>
    </row>
  </sheetData>
  <mergeCells count="9">
    <mergeCell ref="BR1:CX1"/>
    <mergeCell ref="BJ1:BP1"/>
    <mergeCell ref="B1:F1"/>
    <mergeCell ref="H1:I1"/>
    <mergeCell ref="AC1:AE1"/>
    <mergeCell ref="AF1:AM1"/>
    <mergeCell ref="AN1:AR1"/>
    <mergeCell ref="AT1:AX1"/>
    <mergeCell ref="AY1:BH1"/>
  </mergeCells>
  <pageMargins left="0.7" right="0.7" top="0.75" bottom="0.75"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294"/>
  <sheetViews>
    <sheetView workbookViewId="0">
      <selection activeCell="D28" sqref="D28"/>
    </sheetView>
  </sheetViews>
  <sheetFormatPr defaultColWidth="14.42578125" defaultRowHeight="15" customHeight="1"/>
  <cols>
    <col min="1" max="1" width="10.28515625" customWidth="1"/>
    <col min="2" max="2" width="30.5703125" customWidth="1"/>
    <col min="3" max="3" width="11.28515625" customWidth="1"/>
    <col min="4" max="4" width="21.140625" customWidth="1"/>
    <col min="5" max="5" width="23.140625" customWidth="1"/>
    <col min="6" max="6" width="6.7109375" customWidth="1"/>
    <col min="7" max="7" width="32.5703125" customWidth="1"/>
    <col min="8" max="8" width="10.140625" customWidth="1"/>
    <col min="9" max="9" width="11.5703125" customWidth="1"/>
    <col min="10" max="10" width="48.28515625" customWidth="1"/>
    <col min="11" max="11" width="13.140625" customWidth="1"/>
    <col min="12" max="12" width="8.5703125" customWidth="1"/>
    <col min="13" max="21" width="32.140625" customWidth="1"/>
    <col min="22" max="22" width="27.28515625" customWidth="1"/>
    <col min="23" max="24" width="41.42578125" customWidth="1"/>
    <col min="25" max="25" width="12" customWidth="1"/>
    <col min="26" max="26" width="20.140625" customWidth="1"/>
    <col min="27" max="27" width="12.42578125" customWidth="1"/>
    <col min="28" max="28" width="12.85546875" customWidth="1"/>
    <col min="29" max="29" width="11.28515625" customWidth="1"/>
    <col min="30" max="30" width="10.5703125" customWidth="1"/>
    <col min="31" max="31" width="8.42578125" customWidth="1"/>
    <col min="32" max="32" width="19.85546875" customWidth="1"/>
    <col min="33" max="33" width="24.42578125" customWidth="1"/>
    <col min="34" max="34" width="43.42578125" customWidth="1"/>
    <col min="35" max="35" width="15" customWidth="1"/>
    <col min="36" max="36" width="24.5703125" customWidth="1"/>
    <col min="37" max="37" width="28.7109375" customWidth="1"/>
    <col min="38" max="38" width="35.42578125" customWidth="1"/>
    <col min="39" max="39" width="30" customWidth="1"/>
    <col min="40" max="40" width="32.42578125" customWidth="1"/>
    <col min="42" max="43" width="43.7109375" customWidth="1"/>
    <col min="44" max="44" width="31.28515625" customWidth="1"/>
    <col min="45" max="45" width="38.5703125" customWidth="1"/>
    <col min="46" max="46" width="31.42578125" customWidth="1"/>
    <col min="47" max="47" width="32" customWidth="1"/>
    <col min="48" max="48" width="27.140625" customWidth="1"/>
    <col min="49" max="49" width="28.85546875" customWidth="1"/>
    <col min="50" max="50" width="36.42578125" customWidth="1"/>
    <col min="51" max="51" width="11.5703125" customWidth="1"/>
    <col min="52" max="52" width="15.42578125" customWidth="1"/>
    <col min="53" max="55" width="24.85546875" customWidth="1"/>
    <col min="56" max="56" width="9.140625" customWidth="1"/>
    <col min="57" max="57" width="12.85546875" customWidth="1"/>
    <col min="58" max="58" width="11.42578125" customWidth="1"/>
    <col min="59" max="59" width="13.7109375" customWidth="1"/>
    <col min="60" max="60" width="14.140625" customWidth="1"/>
    <col min="61" max="61" width="126.5703125" hidden="1" customWidth="1"/>
    <col min="62" max="62" width="39.42578125" customWidth="1"/>
    <col min="63" max="63" width="21.42578125" customWidth="1"/>
    <col min="64" max="64" width="25.140625" customWidth="1"/>
    <col min="65" max="65" width="55" customWidth="1"/>
    <col min="66" max="66" width="24.85546875" customWidth="1"/>
    <col min="67" max="67" width="35.85546875" customWidth="1"/>
    <col min="68" max="68" width="11.140625" customWidth="1"/>
    <col min="89" max="89" width="17.5703125" style="479" customWidth="1"/>
    <col min="116" max="116" width="51.28515625" bestFit="1" customWidth="1"/>
  </cols>
  <sheetData>
    <row r="1" spans="1:117" ht="14.25" customHeight="1">
      <c r="A1" s="1"/>
      <c r="B1" s="563" t="s">
        <v>0</v>
      </c>
      <c r="C1" s="564"/>
      <c r="D1" s="564"/>
      <c r="E1" s="564"/>
      <c r="F1" s="565"/>
      <c r="G1" s="2" t="s">
        <v>1</v>
      </c>
      <c r="H1" s="566"/>
      <c r="I1" s="567"/>
      <c r="J1" s="3" t="s">
        <v>2</v>
      </c>
      <c r="K1" s="4"/>
      <c r="L1" s="4"/>
      <c r="M1" s="4"/>
      <c r="N1" s="4"/>
      <c r="O1" s="4"/>
      <c r="P1" s="4"/>
      <c r="Q1" s="4"/>
      <c r="R1" s="4"/>
      <c r="S1" s="4"/>
      <c r="T1" s="4"/>
      <c r="U1" s="4"/>
      <c r="V1" s="4"/>
      <c r="W1" s="4"/>
      <c r="X1" s="4"/>
      <c r="Y1" s="4"/>
      <c r="Z1" s="4"/>
      <c r="AA1" s="4"/>
      <c r="AB1" s="4"/>
      <c r="AC1" s="568" t="s">
        <v>3</v>
      </c>
      <c r="AD1" s="564"/>
      <c r="AE1" s="569"/>
      <c r="AF1" s="563" t="s">
        <v>4</v>
      </c>
      <c r="AG1" s="564"/>
      <c r="AH1" s="564"/>
      <c r="AI1" s="564"/>
      <c r="AJ1" s="564"/>
      <c r="AK1" s="564"/>
      <c r="AL1" s="564"/>
      <c r="AM1" s="569"/>
      <c r="AN1" s="570" t="s">
        <v>5</v>
      </c>
      <c r="AO1" s="571"/>
      <c r="AP1" s="571"/>
      <c r="AQ1" s="571"/>
      <c r="AR1" s="572"/>
      <c r="AS1" s="5"/>
      <c r="AT1" s="573" t="s">
        <v>6</v>
      </c>
      <c r="AU1" s="571"/>
      <c r="AV1" s="571"/>
      <c r="AW1" s="571"/>
      <c r="AX1" s="572"/>
      <c r="AY1" s="574" t="s">
        <v>7</v>
      </c>
      <c r="AZ1" s="564"/>
      <c r="BA1" s="564"/>
      <c r="BB1" s="564"/>
      <c r="BC1" s="564"/>
      <c r="BD1" s="564"/>
      <c r="BE1" s="564"/>
      <c r="BF1" s="564"/>
      <c r="BG1" s="564"/>
      <c r="BH1" s="569"/>
      <c r="BI1" s="6"/>
      <c r="BJ1" s="560"/>
      <c r="BK1" s="561"/>
      <c r="BL1" s="561"/>
      <c r="BM1" s="561"/>
      <c r="BN1" s="561"/>
      <c r="BO1" s="561"/>
      <c r="BP1" s="562"/>
      <c r="BR1" s="557" t="s">
        <v>8</v>
      </c>
      <c r="BS1" s="558"/>
      <c r="BT1" s="558"/>
      <c r="BU1" s="558"/>
      <c r="BV1" s="558"/>
      <c r="BW1" s="558"/>
      <c r="BX1" s="558"/>
      <c r="BY1" s="558"/>
      <c r="BZ1" s="558"/>
      <c r="CA1" s="558"/>
      <c r="CB1" s="558"/>
      <c r="CC1" s="558"/>
      <c r="CD1" s="558"/>
      <c r="CE1" s="558"/>
      <c r="CF1" s="558"/>
      <c r="CG1" s="558"/>
      <c r="CH1" s="558"/>
      <c r="CI1" s="558"/>
      <c r="CJ1" s="558"/>
      <c r="CK1" s="558"/>
      <c r="CL1" s="558"/>
      <c r="CM1" s="558"/>
      <c r="CN1" s="558"/>
      <c r="CO1" s="558"/>
      <c r="CP1" s="558"/>
      <c r="CQ1" s="558"/>
      <c r="CR1" s="558"/>
      <c r="CS1" s="558"/>
      <c r="CT1" s="558"/>
      <c r="CU1" s="558"/>
      <c r="CV1" s="558"/>
      <c r="CW1" s="558"/>
      <c r="CX1" s="559"/>
      <c r="CY1" s="310"/>
      <c r="CZ1" s="310"/>
      <c r="DA1" s="310"/>
      <c r="DB1" s="310"/>
      <c r="DC1" s="310"/>
      <c r="DD1" s="310"/>
      <c r="DE1" s="310"/>
      <c r="DF1" s="310"/>
      <c r="DG1" s="310"/>
      <c r="DH1" s="310"/>
      <c r="DI1" s="310"/>
      <c r="DJ1" s="310"/>
      <c r="DK1" s="310"/>
      <c r="DL1" s="310"/>
      <c r="DM1" s="310"/>
    </row>
    <row r="2" spans="1:117" ht="18" customHeight="1" thickBot="1">
      <c r="A2" s="8" t="s">
        <v>9</v>
      </c>
      <c r="B2" s="9" t="s">
        <v>10</v>
      </c>
      <c r="C2" s="10" t="s">
        <v>11</v>
      </c>
      <c r="D2" s="10" t="s">
        <v>12</v>
      </c>
      <c r="E2" s="11" t="s">
        <v>13</v>
      </c>
      <c r="F2" s="10" t="s">
        <v>14</v>
      </c>
      <c r="G2" s="12" t="s">
        <v>15</v>
      </c>
      <c r="H2" s="13" t="s">
        <v>16</v>
      </c>
      <c r="I2" s="14" t="s">
        <v>17</v>
      </c>
      <c r="J2" s="15" t="s">
        <v>18</v>
      </c>
      <c r="K2" s="16" t="s">
        <v>19</v>
      </c>
      <c r="L2" s="16" t="s">
        <v>20</v>
      </c>
      <c r="M2" s="16" t="s">
        <v>21</v>
      </c>
      <c r="N2" s="16" t="s">
        <v>22</v>
      </c>
      <c r="O2" s="16" t="s">
        <v>23</v>
      </c>
      <c r="P2" s="16" t="s">
        <v>24</v>
      </c>
      <c r="Q2" s="16" t="s">
        <v>25</v>
      </c>
      <c r="R2" s="16" t="s">
        <v>26</v>
      </c>
      <c r="S2" s="16" t="s">
        <v>27</v>
      </c>
      <c r="T2" s="16" t="s">
        <v>28</v>
      </c>
      <c r="U2" s="16" t="s">
        <v>29</v>
      </c>
      <c r="V2" s="15" t="s">
        <v>30</v>
      </c>
      <c r="W2" s="15" t="s">
        <v>31</v>
      </c>
      <c r="X2" s="16" t="s">
        <v>32</v>
      </c>
      <c r="Y2" s="16" t="s">
        <v>33</v>
      </c>
      <c r="Z2" s="16" t="s">
        <v>34</v>
      </c>
      <c r="AA2" s="17" t="s">
        <v>35</v>
      </c>
      <c r="AB2" s="18" t="s">
        <v>36</v>
      </c>
      <c r="AC2" s="19" t="s">
        <v>37</v>
      </c>
      <c r="AD2" s="10" t="s">
        <v>38</v>
      </c>
      <c r="AE2" s="20" t="s">
        <v>39</v>
      </c>
      <c r="AF2" s="21" t="s">
        <v>40</v>
      </c>
      <c r="AG2" s="8" t="s">
        <v>41</v>
      </c>
      <c r="AH2" s="10" t="s">
        <v>42</v>
      </c>
      <c r="AI2" s="22" t="s">
        <v>43</v>
      </c>
      <c r="AJ2" s="19" t="s">
        <v>44</v>
      </c>
      <c r="AK2" s="23" t="s">
        <v>45</v>
      </c>
      <c r="AL2" s="24" t="s">
        <v>46</v>
      </c>
      <c r="AM2" s="22" t="s">
        <v>47</v>
      </c>
      <c r="AN2" s="25" t="s">
        <v>48</v>
      </c>
      <c r="AO2" s="23" t="s">
        <v>49</v>
      </c>
      <c r="AP2" s="26" t="s">
        <v>50</v>
      </c>
      <c r="AQ2" s="27" t="s">
        <v>51</v>
      </c>
      <c r="AR2" s="28" t="s">
        <v>52</v>
      </c>
      <c r="AS2" s="8" t="s">
        <v>53</v>
      </c>
      <c r="AT2" s="27" t="s">
        <v>54</v>
      </c>
      <c r="AU2" s="27" t="s">
        <v>55</v>
      </c>
      <c r="AV2" s="27" t="s">
        <v>56</v>
      </c>
      <c r="AW2" s="27" t="s">
        <v>57</v>
      </c>
      <c r="AX2" s="22" t="s">
        <v>58</v>
      </c>
      <c r="AY2" s="29" t="s">
        <v>59</v>
      </c>
      <c r="AZ2" s="30" t="s">
        <v>60</v>
      </c>
      <c r="BA2" s="28" t="s">
        <v>61</v>
      </c>
      <c r="BB2" s="28" t="s">
        <v>62</v>
      </c>
      <c r="BC2" s="31" t="s">
        <v>63</v>
      </c>
      <c r="BD2" s="32" t="s">
        <v>64</v>
      </c>
      <c r="BE2" s="33" t="s">
        <v>65</v>
      </c>
      <c r="BF2" s="28" t="s">
        <v>66</v>
      </c>
      <c r="BG2" s="28" t="s">
        <v>67</v>
      </c>
      <c r="BH2" s="34" t="s">
        <v>68</v>
      </c>
      <c r="BI2" s="14" t="s">
        <v>69</v>
      </c>
      <c r="BJ2" s="22" t="s">
        <v>70</v>
      </c>
      <c r="BK2" s="22" t="s">
        <v>71</v>
      </c>
      <c r="BL2" s="22" t="s">
        <v>72</v>
      </c>
      <c r="BM2" s="22" t="s">
        <v>73</v>
      </c>
      <c r="BN2" s="35" t="s">
        <v>74</v>
      </c>
      <c r="BO2" s="22" t="s">
        <v>75</v>
      </c>
      <c r="BP2" s="36" t="s">
        <v>76</v>
      </c>
      <c r="BR2" s="311" t="s">
        <v>77</v>
      </c>
      <c r="BS2" s="311" t="s">
        <v>78</v>
      </c>
      <c r="BT2" s="311" t="s">
        <v>79</v>
      </c>
      <c r="BU2" s="311" t="s">
        <v>80</v>
      </c>
      <c r="BV2" s="311" t="s">
        <v>81</v>
      </c>
      <c r="BW2" s="311" t="s">
        <v>82</v>
      </c>
      <c r="BX2" s="311" t="s">
        <v>83</v>
      </c>
      <c r="BY2" s="311" t="s">
        <v>84</v>
      </c>
      <c r="BZ2" s="311" t="s">
        <v>85</v>
      </c>
      <c r="CA2" s="311" t="s">
        <v>86</v>
      </c>
      <c r="CB2" s="311" t="s">
        <v>87</v>
      </c>
      <c r="CC2" s="311" t="s">
        <v>88</v>
      </c>
      <c r="CD2" s="311" t="s">
        <v>89</v>
      </c>
      <c r="CE2" s="311" t="s">
        <v>90</v>
      </c>
      <c r="CF2" s="311" t="s">
        <v>91</v>
      </c>
      <c r="CG2" s="311" t="s">
        <v>92</v>
      </c>
      <c r="CH2" s="311" t="s">
        <v>93</v>
      </c>
      <c r="CI2" s="311" t="s">
        <v>94</v>
      </c>
      <c r="CJ2" s="312" t="s">
        <v>95</v>
      </c>
      <c r="CK2" s="312" t="s">
        <v>2153</v>
      </c>
      <c r="CL2" s="313" t="s">
        <v>96</v>
      </c>
      <c r="CM2" s="311" t="s">
        <v>97</v>
      </c>
      <c r="CN2" s="311" t="s">
        <v>98</v>
      </c>
      <c r="CO2" s="311" t="s">
        <v>99</v>
      </c>
      <c r="CP2" s="311" t="s">
        <v>100</v>
      </c>
      <c r="CQ2" s="311" t="s">
        <v>101</v>
      </c>
      <c r="CR2" s="311" t="s">
        <v>102</v>
      </c>
      <c r="CS2" s="311" t="s">
        <v>103</v>
      </c>
      <c r="CT2" s="311" t="s">
        <v>104</v>
      </c>
      <c r="CU2" s="311" t="s">
        <v>105</v>
      </c>
      <c r="CV2" s="311" t="s">
        <v>106</v>
      </c>
      <c r="CW2" s="311" t="s">
        <v>107</v>
      </c>
      <c r="CX2" s="311" t="s">
        <v>108</v>
      </c>
      <c r="CY2" s="311" t="s">
        <v>109</v>
      </c>
      <c r="CZ2" s="311" t="s">
        <v>110</v>
      </c>
      <c r="DA2" s="311" t="s">
        <v>111</v>
      </c>
      <c r="DB2" s="311" t="s">
        <v>112</v>
      </c>
      <c r="DC2" s="311" t="s">
        <v>113</v>
      </c>
      <c r="DD2" s="311" t="s">
        <v>114</v>
      </c>
      <c r="DE2" s="311" t="s">
        <v>115</v>
      </c>
      <c r="DF2" s="311" t="s">
        <v>116</v>
      </c>
      <c r="DG2" s="310"/>
      <c r="DH2" s="311" t="s">
        <v>80</v>
      </c>
      <c r="DI2" s="311" t="s">
        <v>2151</v>
      </c>
      <c r="DJ2" s="311" t="s">
        <v>2154</v>
      </c>
      <c r="DK2" s="311" t="s">
        <v>103</v>
      </c>
      <c r="DL2" s="311" t="s">
        <v>2152</v>
      </c>
      <c r="DM2" s="311" t="s">
        <v>107</v>
      </c>
    </row>
    <row r="3" spans="1:117" ht="15.75">
      <c r="A3" s="41">
        <v>1</v>
      </c>
      <c r="B3" s="42" t="s">
        <v>117</v>
      </c>
      <c r="C3" s="42">
        <v>2570687</v>
      </c>
      <c r="D3" s="245">
        <v>2</v>
      </c>
      <c r="E3" s="43">
        <v>19615</v>
      </c>
      <c r="F3" s="44">
        <f t="shared" ref="F3:F36" si="0">INT((AF3-E3)/365.25)</f>
        <v>66</v>
      </c>
      <c r="G3" s="45">
        <v>1</v>
      </c>
      <c r="H3" s="46">
        <v>35.700000000000003</v>
      </c>
      <c r="I3" s="47">
        <v>98</v>
      </c>
      <c r="J3" s="48">
        <v>0</v>
      </c>
      <c r="K3" s="49">
        <v>0</v>
      </c>
      <c r="L3" s="49">
        <v>0</v>
      </c>
      <c r="M3" s="49">
        <v>0</v>
      </c>
      <c r="N3" s="48">
        <v>0</v>
      </c>
      <c r="O3" s="48">
        <v>0</v>
      </c>
      <c r="P3" s="48">
        <v>0</v>
      </c>
      <c r="Q3" s="48">
        <v>0</v>
      </c>
      <c r="R3" s="48">
        <v>0</v>
      </c>
      <c r="S3" s="48">
        <v>1</v>
      </c>
      <c r="T3" s="48">
        <v>0</v>
      </c>
      <c r="U3" s="48">
        <v>1</v>
      </c>
      <c r="V3" s="48">
        <v>0</v>
      </c>
      <c r="W3" s="48">
        <v>0</v>
      </c>
      <c r="X3" s="50">
        <v>1</v>
      </c>
      <c r="Y3" s="49">
        <v>0</v>
      </c>
      <c r="Z3" s="51">
        <v>1</v>
      </c>
      <c r="AA3" s="52">
        <v>0</v>
      </c>
      <c r="AB3" s="49">
        <v>0</v>
      </c>
      <c r="AC3" s="53">
        <v>67.5</v>
      </c>
      <c r="AD3" s="54">
        <v>1.66</v>
      </c>
      <c r="AE3" s="55">
        <f t="shared" ref="AE3:AE33" si="1">AC3/AD3^2</f>
        <v>24.495572652054001</v>
      </c>
      <c r="AF3" s="56">
        <v>44006</v>
      </c>
      <c r="AG3" s="57">
        <v>0</v>
      </c>
      <c r="AH3" s="57">
        <v>0</v>
      </c>
      <c r="AI3" s="58">
        <v>0</v>
      </c>
      <c r="AJ3" s="59">
        <v>0</v>
      </c>
      <c r="AK3" s="59">
        <v>0</v>
      </c>
      <c r="AL3" s="60">
        <v>44009</v>
      </c>
      <c r="AM3" s="58">
        <f t="shared" ref="AM3:AM168" si="2">AL3-AF3</f>
        <v>3</v>
      </c>
      <c r="AN3" s="61">
        <v>1</v>
      </c>
      <c r="AO3" s="61"/>
      <c r="AP3" s="62"/>
      <c r="AQ3" s="63">
        <v>1</v>
      </c>
      <c r="AR3" s="64">
        <v>1</v>
      </c>
      <c r="AS3" s="65">
        <v>1</v>
      </c>
      <c r="AT3" s="64">
        <v>0</v>
      </c>
      <c r="AU3" s="64">
        <v>0</v>
      </c>
      <c r="AV3" s="64">
        <v>1</v>
      </c>
      <c r="AW3" s="63">
        <v>0</v>
      </c>
      <c r="AX3" s="64"/>
      <c r="AY3" s="66">
        <v>44004</v>
      </c>
      <c r="AZ3" s="51">
        <v>0.84</v>
      </c>
      <c r="BA3" s="51">
        <v>1213</v>
      </c>
      <c r="BB3" s="51">
        <v>24.4</v>
      </c>
      <c r="BC3" s="67">
        <v>4.0000000000000001E-3</v>
      </c>
      <c r="BD3" s="51">
        <v>9.6</v>
      </c>
      <c r="BE3" s="51">
        <v>7180</v>
      </c>
      <c r="BF3" s="51">
        <v>66</v>
      </c>
      <c r="BG3" s="51">
        <v>16</v>
      </c>
      <c r="BH3" s="68">
        <v>395</v>
      </c>
      <c r="BI3" s="69"/>
      <c r="BJ3" s="64">
        <v>0</v>
      </c>
      <c r="BK3" s="64">
        <v>0</v>
      </c>
      <c r="BL3" s="64">
        <v>0</v>
      </c>
      <c r="BM3" s="64">
        <v>0</v>
      </c>
      <c r="BN3" s="70">
        <v>0</v>
      </c>
      <c r="BO3" s="64">
        <v>0</v>
      </c>
      <c r="BP3" s="71"/>
      <c r="BR3" s="314"/>
      <c r="BS3" s="315"/>
      <c r="BT3" s="315"/>
      <c r="BU3" s="315"/>
      <c r="BV3" s="315"/>
      <c r="BW3" s="315"/>
      <c r="BX3" s="315"/>
      <c r="BY3" s="315"/>
      <c r="BZ3" s="315"/>
      <c r="CA3" s="315"/>
      <c r="CB3" s="315"/>
      <c r="CC3" s="315"/>
      <c r="CD3" s="315"/>
      <c r="CE3" s="315"/>
      <c r="CF3" s="315"/>
      <c r="CG3" s="315"/>
      <c r="CH3" s="315"/>
      <c r="CI3" s="315"/>
      <c r="CJ3" s="315"/>
      <c r="CK3" s="320"/>
      <c r="CL3" s="316">
        <v>6.81</v>
      </c>
      <c r="CM3" s="316">
        <v>6.83</v>
      </c>
      <c r="CN3" s="316">
        <v>6.79</v>
      </c>
      <c r="CO3" s="316">
        <f>AVERAGE(CL3:CN3)</f>
        <v>6.81</v>
      </c>
      <c r="CP3" s="315">
        <v>0.79400000000000004</v>
      </c>
      <c r="CQ3" s="316">
        <v>0.82799999999999996</v>
      </c>
      <c r="CR3" s="316">
        <v>0.83499999999999996</v>
      </c>
      <c r="CS3" s="316">
        <f>AVERAGE(CP3:CR3)</f>
        <v>0.81899999999999995</v>
      </c>
      <c r="CT3" s="316">
        <v>0.96799999999999997</v>
      </c>
      <c r="CU3" s="316">
        <v>1.0289999999999999</v>
      </c>
      <c r="CV3" s="316">
        <v>0.96699999999999997</v>
      </c>
      <c r="CW3" s="316">
        <f>AVERAGE(CT3:CV3)</f>
        <v>0.98799999999999999</v>
      </c>
      <c r="CX3" s="317">
        <v>3.4722222222222222E-5</v>
      </c>
      <c r="CY3" s="318">
        <v>1.5046296296296297E-4</v>
      </c>
      <c r="CZ3" s="318" t="s">
        <v>118</v>
      </c>
      <c r="DA3" s="319"/>
      <c r="DB3" s="319"/>
      <c r="DC3" s="319"/>
      <c r="DD3" s="319"/>
      <c r="DE3" s="319"/>
      <c r="DF3" s="319"/>
      <c r="DG3" s="310"/>
      <c r="DH3" s="315"/>
      <c r="DI3" s="315"/>
      <c r="DJ3" s="315"/>
      <c r="DK3" s="320">
        <v>0.81899999999999995</v>
      </c>
      <c r="DL3" s="471">
        <v>0</v>
      </c>
      <c r="DM3" s="320">
        <v>0.98799999999999999</v>
      </c>
    </row>
    <row r="4" spans="1:117" ht="13.9" customHeight="1">
      <c r="A4" s="76">
        <v>2</v>
      </c>
      <c r="B4" s="46" t="s">
        <v>119</v>
      </c>
      <c r="C4" s="46" t="s">
        <v>120</v>
      </c>
      <c r="D4" s="46">
        <v>2</v>
      </c>
      <c r="E4" s="77">
        <v>19649</v>
      </c>
      <c r="F4" s="44">
        <f t="shared" si="0"/>
        <v>66</v>
      </c>
      <c r="G4" s="78">
        <v>1</v>
      </c>
      <c r="H4" s="46">
        <v>35.9</v>
      </c>
      <c r="I4" s="79">
        <v>96</v>
      </c>
      <c r="J4" s="49">
        <v>0</v>
      </c>
      <c r="K4" s="49">
        <v>0</v>
      </c>
      <c r="L4" s="49">
        <v>0</v>
      </c>
      <c r="M4" s="49">
        <v>0</v>
      </c>
      <c r="N4" s="49">
        <v>0</v>
      </c>
      <c r="O4" s="49">
        <v>0</v>
      </c>
      <c r="P4" s="49">
        <v>0</v>
      </c>
      <c r="Q4" s="49">
        <v>0</v>
      </c>
      <c r="R4" s="49">
        <v>1</v>
      </c>
      <c r="S4" s="49">
        <v>0</v>
      </c>
      <c r="T4" s="49">
        <v>0</v>
      </c>
      <c r="U4" s="49">
        <v>1</v>
      </c>
      <c r="V4" s="49">
        <v>0</v>
      </c>
      <c r="W4" s="49">
        <v>0</v>
      </c>
      <c r="X4" s="49">
        <v>1</v>
      </c>
      <c r="Y4" s="49">
        <v>0</v>
      </c>
      <c r="Z4" s="49">
        <v>0</v>
      </c>
      <c r="AA4" s="80">
        <v>0</v>
      </c>
      <c r="AB4" s="49">
        <v>0</v>
      </c>
      <c r="AC4" s="81">
        <v>68</v>
      </c>
      <c r="AD4" s="82">
        <v>1.53</v>
      </c>
      <c r="AE4" s="83">
        <f t="shared" si="1"/>
        <v>29.048656499636891</v>
      </c>
      <c r="AF4" s="56">
        <v>44005</v>
      </c>
      <c r="AG4" s="58">
        <v>0</v>
      </c>
      <c r="AH4" s="58">
        <v>0</v>
      </c>
      <c r="AI4" s="58">
        <v>0</v>
      </c>
      <c r="AJ4" s="84">
        <v>0</v>
      </c>
      <c r="AK4" s="84">
        <v>0</v>
      </c>
      <c r="AL4" s="60">
        <v>44011</v>
      </c>
      <c r="AM4" s="58">
        <f t="shared" si="2"/>
        <v>6</v>
      </c>
      <c r="AN4" s="61">
        <v>1</v>
      </c>
      <c r="AO4" s="61"/>
      <c r="AP4" s="62"/>
      <c r="AQ4" s="63">
        <v>1</v>
      </c>
      <c r="AR4" s="51">
        <v>1</v>
      </c>
      <c r="AS4" s="63">
        <v>0</v>
      </c>
      <c r="AT4" s="64">
        <v>1</v>
      </c>
      <c r="AU4" s="64">
        <v>1</v>
      </c>
      <c r="AV4" s="64">
        <v>1</v>
      </c>
      <c r="AW4" s="63">
        <v>1</v>
      </c>
      <c r="AX4" s="64"/>
      <c r="AY4" s="66">
        <v>44005</v>
      </c>
      <c r="AZ4" s="46">
        <v>0.85</v>
      </c>
      <c r="BA4" s="46">
        <v>1221</v>
      </c>
      <c r="BB4" s="46">
        <v>103.7</v>
      </c>
      <c r="BC4" s="67">
        <v>1.7000000000000001E-2</v>
      </c>
      <c r="BD4" s="46">
        <v>11.5</v>
      </c>
      <c r="BE4" s="46">
        <v>6.14</v>
      </c>
      <c r="BF4" s="46">
        <v>66.8</v>
      </c>
      <c r="BG4" s="46">
        <v>18.2</v>
      </c>
      <c r="BH4" s="85">
        <v>300</v>
      </c>
      <c r="BI4" s="86"/>
      <c r="BJ4" s="64">
        <v>0</v>
      </c>
      <c r="BK4" s="64">
        <v>0</v>
      </c>
      <c r="BL4" s="64">
        <v>0</v>
      </c>
      <c r="BM4" s="64">
        <v>0</v>
      </c>
      <c r="BN4" s="70">
        <v>0</v>
      </c>
      <c r="BO4" s="64">
        <v>0</v>
      </c>
      <c r="BP4" s="71"/>
      <c r="BR4" s="321">
        <v>4.3716166666666663</v>
      </c>
      <c r="BS4" s="316">
        <v>4.5590000000000002</v>
      </c>
      <c r="BT4" s="316">
        <v>0.1873833333333339</v>
      </c>
      <c r="BU4" s="316">
        <v>4.2863624059749199</v>
      </c>
      <c r="BV4" s="316">
        <v>153</v>
      </c>
      <c r="BW4" s="316">
        <v>17279</v>
      </c>
      <c r="BX4" s="316">
        <v>16776</v>
      </c>
      <c r="BY4" s="316">
        <v>880.83689966714212</v>
      </c>
      <c r="BZ4" s="316">
        <v>2.555056274424726E-4</v>
      </c>
      <c r="CA4" s="316">
        <v>3.2403333333333335</v>
      </c>
      <c r="CB4" s="316">
        <v>10.181166666666664</v>
      </c>
      <c r="CC4" s="316">
        <v>-6.9408333333333365</v>
      </c>
      <c r="CD4" s="316">
        <v>29.128043208538006</v>
      </c>
      <c r="CE4" s="316">
        <v>91.645623208017525</v>
      </c>
      <c r="CF4" s="316">
        <v>-62.517579999479494</v>
      </c>
      <c r="CG4" s="316">
        <v>59.366795852862516</v>
      </c>
      <c r="CH4" s="316">
        <v>186.39714380115274</v>
      </c>
      <c r="CI4" s="316">
        <v>-127.03034794829023</v>
      </c>
      <c r="CJ4" s="316">
        <v>0.40529421091701662</v>
      </c>
      <c r="CK4" s="320">
        <v>2872.8</v>
      </c>
      <c r="CL4" s="316">
        <v>6.96</v>
      </c>
      <c r="CM4" s="316">
        <v>6.89</v>
      </c>
      <c r="CN4" s="316">
        <v>6.85</v>
      </c>
      <c r="CO4" s="316">
        <f t="shared" ref="CO4:CO59" si="3">AVERAGE(CL4:CN4)</f>
        <v>6.8999999999999995</v>
      </c>
      <c r="CP4" s="315">
        <v>0.78500000000000003</v>
      </c>
      <c r="CQ4" s="316">
        <v>0.75600000000000001</v>
      </c>
      <c r="CR4" s="316">
        <v>0.77800000000000002</v>
      </c>
      <c r="CS4" s="316">
        <f t="shared" ref="CS4:CS59" si="4">AVERAGE(CP4:CR4)</f>
        <v>0.77300000000000002</v>
      </c>
      <c r="CT4" s="316">
        <v>0.90900000000000003</v>
      </c>
      <c r="CU4" s="316">
        <v>0.90800000000000003</v>
      </c>
      <c r="CV4" s="316">
        <v>0.90900000000000003</v>
      </c>
      <c r="CW4" s="316">
        <f t="shared" ref="CW4:CW59" si="5">AVERAGE(CT4:CV4)</f>
        <v>0.90866666666666662</v>
      </c>
      <c r="CX4" s="317">
        <v>1.0416666666666667E-4</v>
      </c>
      <c r="CY4" s="318">
        <v>2.3148148148148146E-4</v>
      </c>
      <c r="CZ4" s="318">
        <v>3.0092592592592595E-4</v>
      </c>
      <c r="DA4" s="319"/>
      <c r="DB4" s="319"/>
      <c r="DC4" s="319"/>
      <c r="DD4" s="319"/>
      <c r="DE4" s="319"/>
      <c r="DF4" s="319"/>
      <c r="DG4" s="310"/>
      <c r="DH4" s="316">
        <v>4.2863624059749199</v>
      </c>
      <c r="DI4" s="475">
        <v>0</v>
      </c>
      <c r="DJ4" s="483">
        <f>(DH4/CK4)*100</f>
        <v>0.14920504058670703</v>
      </c>
      <c r="DK4" s="320">
        <v>0.77300000000000002</v>
      </c>
      <c r="DL4" s="471">
        <v>0</v>
      </c>
      <c r="DM4" s="320">
        <v>0.90866666666666662</v>
      </c>
    </row>
    <row r="5" spans="1:117" ht="13.9" customHeight="1">
      <c r="A5" s="76">
        <v>3</v>
      </c>
      <c r="B5" s="46" t="s">
        <v>121</v>
      </c>
      <c r="C5" s="46" t="s">
        <v>122</v>
      </c>
      <c r="D5" s="46">
        <v>1</v>
      </c>
      <c r="E5" s="77">
        <v>28928</v>
      </c>
      <c r="F5" s="44">
        <f t="shared" si="0"/>
        <v>41</v>
      </c>
      <c r="G5" s="78">
        <v>2</v>
      </c>
      <c r="H5" s="46">
        <v>36</v>
      </c>
      <c r="I5" s="79">
        <v>93</v>
      </c>
      <c r="J5" s="49">
        <v>0</v>
      </c>
      <c r="K5" s="49">
        <v>0</v>
      </c>
      <c r="L5" s="49">
        <v>0</v>
      </c>
      <c r="M5" s="49">
        <v>0</v>
      </c>
      <c r="N5" s="49">
        <v>0</v>
      </c>
      <c r="O5" s="49">
        <v>0</v>
      </c>
      <c r="P5" s="49">
        <v>0</v>
      </c>
      <c r="Q5" s="49">
        <v>0</v>
      </c>
      <c r="R5" s="49">
        <v>0</v>
      </c>
      <c r="S5" s="49">
        <v>0</v>
      </c>
      <c r="T5" s="49">
        <v>0</v>
      </c>
      <c r="U5" s="49">
        <v>0</v>
      </c>
      <c r="V5" s="49">
        <v>0</v>
      </c>
      <c r="W5" s="49">
        <v>0</v>
      </c>
      <c r="X5" s="49">
        <v>0</v>
      </c>
      <c r="Y5" s="49">
        <v>1</v>
      </c>
      <c r="Z5" s="49">
        <v>0</v>
      </c>
      <c r="AA5" s="80">
        <v>0</v>
      </c>
      <c r="AB5" s="49">
        <v>0</v>
      </c>
      <c r="AC5" s="81">
        <v>170</v>
      </c>
      <c r="AD5" s="82">
        <v>1.89</v>
      </c>
      <c r="AE5" s="83">
        <f t="shared" si="1"/>
        <v>47.591052882058179</v>
      </c>
      <c r="AF5" s="56">
        <v>44006</v>
      </c>
      <c r="AG5" s="58">
        <v>1</v>
      </c>
      <c r="AH5" s="58">
        <v>0</v>
      </c>
      <c r="AI5" s="51">
        <v>10</v>
      </c>
      <c r="AJ5" s="84">
        <v>0</v>
      </c>
      <c r="AK5" s="84">
        <v>1</v>
      </c>
      <c r="AL5" s="60">
        <v>44019</v>
      </c>
      <c r="AM5" s="58">
        <f t="shared" si="2"/>
        <v>13</v>
      </c>
      <c r="AN5" s="61">
        <v>1</v>
      </c>
      <c r="AO5" s="61"/>
      <c r="AP5" s="62"/>
      <c r="AQ5" s="63">
        <v>1</v>
      </c>
      <c r="AR5" s="64">
        <v>1</v>
      </c>
      <c r="AS5" s="63">
        <v>1</v>
      </c>
      <c r="AT5" s="64">
        <v>1</v>
      </c>
      <c r="AU5" s="64">
        <v>1</v>
      </c>
      <c r="AV5" s="64">
        <v>1</v>
      </c>
      <c r="AW5" s="63">
        <v>0</v>
      </c>
      <c r="AX5" s="51">
        <v>1</v>
      </c>
      <c r="AY5" s="66">
        <v>44006</v>
      </c>
      <c r="AZ5" s="46">
        <v>0.84</v>
      </c>
      <c r="BA5" s="46">
        <v>377</v>
      </c>
      <c r="BB5" s="46">
        <v>56.2</v>
      </c>
      <c r="BC5" s="67">
        <v>4.0000000000000001E-3</v>
      </c>
      <c r="BD5" s="46">
        <v>15</v>
      </c>
      <c r="BE5" s="46">
        <v>13.61</v>
      </c>
      <c r="BF5" s="46">
        <v>76</v>
      </c>
      <c r="BG5" s="88">
        <v>11</v>
      </c>
      <c r="BH5" s="46">
        <v>149</v>
      </c>
      <c r="BI5" s="86"/>
      <c r="BJ5" s="64">
        <v>0</v>
      </c>
      <c r="BK5" s="64">
        <v>0</v>
      </c>
      <c r="BL5" s="64">
        <v>0</v>
      </c>
      <c r="BM5" s="64">
        <v>0</v>
      </c>
      <c r="BN5" s="70">
        <v>0</v>
      </c>
      <c r="BO5" s="64">
        <v>0</v>
      </c>
      <c r="BP5" s="71"/>
      <c r="BR5" s="321">
        <v>5.6208983050847428</v>
      </c>
      <c r="BS5" s="316">
        <v>6.02</v>
      </c>
      <c r="BT5" s="316">
        <v>0.39910169491525682</v>
      </c>
      <c r="BU5" s="316">
        <v>7.1003187258204594</v>
      </c>
      <c r="BV5" s="316">
        <v>106</v>
      </c>
      <c r="BW5" s="316">
        <v>7535</v>
      </c>
      <c r="BX5" s="316">
        <v>5346</v>
      </c>
      <c r="BY5" s="316">
        <v>-5.73417980749538</v>
      </c>
      <c r="BZ5" s="316">
        <v>1.3281553920352525E-3</v>
      </c>
      <c r="CA5" s="316">
        <v>-3.5913333333333344</v>
      </c>
      <c r="CB5" s="316">
        <v>2.6913333333333331</v>
      </c>
      <c r="CC5" s="316">
        <v>-6.2826666666666604</v>
      </c>
      <c r="CD5" s="316">
        <v>-53.224369533325955</v>
      </c>
      <c r="CE5" s="316">
        <v>40.372199350532043</v>
      </c>
      <c r="CF5" s="316">
        <v>-93.596568883857941</v>
      </c>
      <c r="CG5" s="316">
        <v>-51.211048905067969</v>
      </c>
      <c r="CH5" s="316">
        <v>38.447983642392231</v>
      </c>
      <c r="CI5" s="316">
        <v>-89.6590325474602</v>
      </c>
      <c r="CJ5" s="316">
        <v>0.69987605061839109</v>
      </c>
      <c r="CK5" s="320">
        <v>232.7</v>
      </c>
      <c r="CL5" s="316">
        <v>7.76</v>
      </c>
      <c r="CM5" s="316">
        <v>7.7</v>
      </c>
      <c r="CN5" s="316">
        <v>7.51</v>
      </c>
      <c r="CO5" s="316">
        <f t="shared" si="3"/>
        <v>7.6566666666666663</v>
      </c>
      <c r="CP5" s="315">
        <v>0.52500000000000002</v>
      </c>
      <c r="CQ5" s="316">
        <v>0.747</v>
      </c>
      <c r="CR5" s="316">
        <v>0.66</v>
      </c>
      <c r="CS5" s="316">
        <f t="shared" si="4"/>
        <v>0.64400000000000002</v>
      </c>
      <c r="CT5" s="316">
        <v>0.89800000000000002</v>
      </c>
      <c r="CU5" s="316">
        <v>0.89700000000000002</v>
      </c>
      <c r="CV5" s="316">
        <v>0.82699999999999996</v>
      </c>
      <c r="CW5" s="316">
        <f t="shared" si="5"/>
        <v>0.874</v>
      </c>
      <c r="CX5" s="317">
        <v>4.6296296296296294E-5</v>
      </c>
      <c r="CY5" s="318" t="s">
        <v>123</v>
      </c>
      <c r="CZ5" s="318" t="s">
        <v>124</v>
      </c>
      <c r="DA5" s="319"/>
      <c r="DB5" s="319"/>
      <c r="DC5" s="319" t="s">
        <v>125</v>
      </c>
      <c r="DD5" s="319" t="s">
        <v>126</v>
      </c>
      <c r="DE5" s="319" t="s">
        <v>127</v>
      </c>
      <c r="DF5" s="319" t="s">
        <v>128</v>
      </c>
      <c r="DG5" s="310"/>
      <c r="DH5" s="316">
        <v>7.1003187258204594</v>
      </c>
      <c r="DI5" s="475">
        <v>0</v>
      </c>
      <c r="DJ5" s="483">
        <f t="shared" ref="DJ5:DJ68" si="6">(DH5/CK5)*100</f>
        <v>3.0512757738807306</v>
      </c>
      <c r="DK5" s="320">
        <v>0.64400000000000002</v>
      </c>
      <c r="DL5" s="471">
        <v>1</v>
      </c>
      <c r="DM5" s="320">
        <v>0.874</v>
      </c>
    </row>
    <row r="6" spans="1:117" ht="13.9" customHeight="1">
      <c r="A6" s="76">
        <v>4</v>
      </c>
      <c r="B6" s="46" t="s">
        <v>129</v>
      </c>
      <c r="C6" s="46" t="s">
        <v>130</v>
      </c>
      <c r="D6" s="46">
        <v>1</v>
      </c>
      <c r="E6" s="77">
        <v>15410</v>
      </c>
      <c r="F6" s="44">
        <f t="shared" si="0"/>
        <v>78</v>
      </c>
      <c r="G6" s="78">
        <v>1</v>
      </c>
      <c r="H6" s="46">
        <v>37.4</v>
      </c>
      <c r="I6" s="79">
        <v>94</v>
      </c>
      <c r="J6" s="49">
        <v>0</v>
      </c>
      <c r="K6" s="51">
        <v>0</v>
      </c>
      <c r="L6" s="49">
        <v>0</v>
      </c>
      <c r="M6" s="51">
        <v>1</v>
      </c>
      <c r="N6" s="51">
        <v>1</v>
      </c>
      <c r="O6" s="49">
        <v>0</v>
      </c>
      <c r="P6" s="49">
        <v>0</v>
      </c>
      <c r="Q6" s="49">
        <v>0</v>
      </c>
      <c r="R6" s="49">
        <v>0</v>
      </c>
      <c r="S6" s="49">
        <v>0</v>
      </c>
      <c r="T6" s="49">
        <v>0</v>
      </c>
      <c r="U6" s="49">
        <v>0</v>
      </c>
      <c r="V6" s="49">
        <v>0</v>
      </c>
      <c r="W6" s="49">
        <v>0</v>
      </c>
      <c r="X6" s="49">
        <v>1</v>
      </c>
      <c r="Y6" s="49">
        <v>0</v>
      </c>
      <c r="Z6" s="49">
        <v>1</v>
      </c>
      <c r="AA6" s="80">
        <v>0</v>
      </c>
      <c r="AB6" s="49">
        <v>0</v>
      </c>
      <c r="AC6" s="81">
        <v>87</v>
      </c>
      <c r="AD6" s="82">
        <v>1.76</v>
      </c>
      <c r="AE6" s="83">
        <f t="shared" si="1"/>
        <v>28.086260330578511</v>
      </c>
      <c r="AF6" s="56">
        <v>44007</v>
      </c>
      <c r="AG6" s="58">
        <v>1</v>
      </c>
      <c r="AH6" s="58">
        <v>0</v>
      </c>
      <c r="AI6" s="58">
        <v>0</v>
      </c>
      <c r="AJ6" s="84">
        <v>0</v>
      </c>
      <c r="AK6" s="84">
        <v>1</v>
      </c>
      <c r="AL6" s="60">
        <v>44015</v>
      </c>
      <c r="AM6" s="58">
        <f t="shared" si="2"/>
        <v>8</v>
      </c>
      <c r="AN6" s="61">
        <v>1</v>
      </c>
      <c r="AO6" s="61"/>
      <c r="AP6" s="89"/>
      <c r="AQ6" s="63">
        <v>1</v>
      </c>
      <c r="AR6" s="64">
        <v>1</v>
      </c>
      <c r="AS6" s="63">
        <v>1</v>
      </c>
      <c r="AT6" s="64">
        <v>1</v>
      </c>
      <c r="AU6" s="64">
        <v>1</v>
      </c>
      <c r="AV6" s="64">
        <v>1</v>
      </c>
      <c r="AW6" s="63">
        <v>0</v>
      </c>
      <c r="AX6" s="64"/>
      <c r="AY6" s="66">
        <v>44007</v>
      </c>
      <c r="AZ6" s="51">
        <v>2.87</v>
      </c>
      <c r="BA6" s="51">
        <v>1772</v>
      </c>
      <c r="BB6" s="46">
        <v>70.7</v>
      </c>
      <c r="BC6" s="67">
        <v>5.6000000000000001E-2</v>
      </c>
      <c r="BD6" s="46">
        <v>9.1</v>
      </c>
      <c r="BE6" s="51">
        <v>4.6500000000000004</v>
      </c>
      <c r="BF6" s="51">
        <v>54.9</v>
      </c>
      <c r="BG6" s="51">
        <v>38.9</v>
      </c>
      <c r="BH6" s="46">
        <v>259</v>
      </c>
      <c r="BI6" s="86"/>
      <c r="BJ6" s="90">
        <v>1</v>
      </c>
      <c r="BK6" s="90">
        <v>1</v>
      </c>
      <c r="BL6" s="90">
        <v>0</v>
      </c>
      <c r="BM6" s="90">
        <v>0</v>
      </c>
      <c r="BN6" s="91">
        <v>0</v>
      </c>
      <c r="BO6" s="90">
        <v>0</v>
      </c>
      <c r="BP6" s="92" t="s">
        <v>131</v>
      </c>
      <c r="BR6" s="321">
        <v>6.2771785714285704</v>
      </c>
      <c r="BS6" s="316">
        <v>6.7149999999999999</v>
      </c>
      <c r="BT6" s="316">
        <v>0.43782142857142947</v>
      </c>
      <c r="BU6" s="316">
        <v>6.974812387275918</v>
      </c>
      <c r="BV6" s="316">
        <v>177</v>
      </c>
      <c r="BW6" s="316">
        <v>8066</v>
      </c>
      <c r="BX6" s="316">
        <v>7919</v>
      </c>
      <c r="BY6" s="316">
        <v>100.14047135945063</v>
      </c>
      <c r="BZ6" s="316">
        <v>8.8076933795629728E-4</v>
      </c>
      <c r="CA6" s="316">
        <v>-3.4253333333333331</v>
      </c>
      <c r="CB6" s="316">
        <v>4.9461666666666657</v>
      </c>
      <c r="CC6" s="316">
        <v>-8.3715000000000028</v>
      </c>
      <c r="CD6" s="316">
        <v>-63.2769408409806</v>
      </c>
      <c r="CE6" s="316">
        <v>92.166337643006784</v>
      </c>
      <c r="CF6" s="316">
        <v>-155.44327848398743</v>
      </c>
      <c r="CG6" s="316">
        <v>-43.775521186362745</v>
      </c>
      <c r="CH6" s="316">
        <v>62.819050958297218</v>
      </c>
      <c r="CI6" s="316">
        <v>-106.59457214465999</v>
      </c>
      <c r="CJ6" s="316">
        <v>0.62919716957991978</v>
      </c>
      <c r="CK6" s="320">
        <v>494.1</v>
      </c>
      <c r="CL6" s="316">
        <v>8.23</v>
      </c>
      <c r="CM6" s="316">
        <v>8.2100000000000009</v>
      </c>
      <c r="CN6" s="316">
        <v>8.25</v>
      </c>
      <c r="CO6" s="316">
        <f t="shared" si="3"/>
        <v>8.23</v>
      </c>
      <c r="CP6" s="315">
        <v>0.70299999999999996</v>
      </c>
      <c r="CQ6" s="316">
        <v>0.71099999999999997</v>
      </c>
      <c r="CR6" s="316">
        <v>0.75600000000000001</v>
      </c>
      <c r="CS6" s="316">
        <f t="shared" si="4"/>
        <v>0.72333333333333327</v>
      </c>
      <c r="CT6" s="316">
        <v>0.84499999999999997</v>
      </c>
      <c r="CU6" s="316">
        <v>0.83</v>
      </c>
      <c r="CV6" s="316">
        <v>0.86</v>
      </c>
      <c r="CW6" s="316">
        <f t="shared" si="5"/>
        <v>0.84499999999999986</v>
      </c>
      <c r="CX6" s="317">
        <v>4.6296296296296294E-5</v>
      </c>
      <c r="CY6" s="318" t="s">
        <v>132</v>
      </c>
      <c r="CZ6" s="318" t="s">
        <v>133</v>
      </c>
      <c r="DA6" s="319" t="s">
        <v>134</v>
      </c>
      <c r="DB6" s="319" t="s">
        <v>135</v>
      </c>
      <c r="DC6" s="319" t="s">
        <v>136</v>
      </c>
      <c r="DD6" s="319" t="s">
        <v>137</v>
      </c>
      <c r="DE6" s="319" t="s">
        <v>138</v>
      </c>
      <c r="DF6" s="319" t="s">
        <v>139</v>
      </c>
      <c r="DG6" s="310"/>
      <c r="DH6" s="316">
        <v>6.974812387275918</v>
      </c>
      <c r="DI6" s="475">
        <v>0</v>
      </c>
      <c r="DJ6" s="483">
        <f t="shared" si="6"/>
        <v>1.4116195886006715</v>
      </c>
      <c r="DK6" s="320">
        <v>0.72333333333333327</v>
      </c>
      <c r="DL6" s="471">
        <v>0</v>
      </c>
      <c r="DM6" s="320">
        <v>0.84499999999999986</v>
      </c>
    </row>
    <row r="7" spans="1:117" ht="13.9" customHeight="1">
      <c r="A7" s="76">
        <v>5</v>
      </c>
      <c r="B7" s="46" t="s">
        <v>140</v>
      </c>
      <c r="C7" s="46" t="s">
        <v>141</v>
      </c>
      <c r="D7" s="46">
        <v>2</v>
      </c>
      <c r="E7" s="77">
        <v>30888</v>
      </c>
      <c r="F7" s="44">
        <f t="shared" si="0"/>
        <v>35</v>
      </c>
      <c r="G7" s="78">
        <v>1</v>
      </c>
      <c r="H7" s="46">
        <v>37.200000000000003</v>
      </c>
      <c r="I7" s="79">
        <v>94</v>
      </c>
      <c r="J7" s="49">
        <v>0</v>
      </c>
      <c r="K7" s="49">
        <v>0</v>
      </c>
      <c r="L7" s="49">
        <v>0</v>
      </c>
      <c r="M7" s="49">
        <v>0</v>
      </c>
      <c r="N7" s="49">
        <v>0</v>
      </c>
      <c r="O7" s="49">
        <v>0</v>
      </c>
      <c r="P7" s="49">
        <v>0</v>
      </c>
      <c r="Q7" s="49">
        <v>0</v>
      </c>
      <c r="R7" s="49">
        <v>0</v>
      </c>
      <c r="S7" s="49">
        <v>0</v>
      </c>
      <c r="T7" s="49">
        <v>0</v>
      </c>
      <c r="U7" s="49">
        <v>0</v>
      </c>
      <c r="V7" s="49">
        <v>0</v>
      </c>
      <c r="W7" s="49">
        <v>0</v>
      </c>
      <c r="X7" s="49">
        <v>0</v>
      </c>
      <c r="Y7" s="49">
        <v>1</v>
      </c>
      <c r="Z7" s="49">
        <v>0</v>
      </c>
      <c r="AA7" s="80">
        <v>0</v>
      </c>
      <c r="AB7" s="49">
        <v>0</v>
      </c>
      <c r="AC7" s="81">
        <v>123</v>
      </c>
      <c r="AD7" s="82">
        <v>1.72</v>
      </c>
      <c r="AE7" s="83">
        <f t="shared" si="1"/>
        <v>41.576527852893463</v>
      </c>
      <c r="AF7" s="56">
        <v>44010</v>
      </c>
      <c r="AG7" s="58">
        <v>0</v>
      </c>
      <c r="AH7" s="58">
        <v>0</v>
      </c>
      <c r="AI7" s="58">
        <v>0</v>
      </c>
      <c r="AJ7" s="84">
        <v>0</v>
      </c>
      <c r="AK7" s="84">
        <v>0</v>
      </c>
      <c r="AL7" s="60">
        <v>44018</v>
      </c>
      <c r="AM7" s="58">
        <f t="shared" si="2"/>
        <v>8</v>
      </c>
      <c r="AN7" s="61">
        <v>1</v>
      </c>
      <c r="AO7" s="61"/>
      <c r="AP7" s="62"/>
      <c r="AQ7" s="63">
        <v>1</v>
      </c>
      <c r="AR7" s="64">
        <v>1</v>
      </c>
      <c r="AS7" s="63">
        <v>1</v>
      </c>
      <c r="AT7" s="64">
        <v>1</v>
      </c>
      <c r="AU7" s="64">
        <v>1</v>
      </c>
      <c r="AV7" s="64">
        <v>1</v>
      </c>
      <c r="AW7" s="63">
        <v>0</v>
      </c>
      <c r="AX7" s="64"/>
      <c r="AY7" s="66">
        <v>44010</v>
      </c>
      <c r="AZ7" s="46">
        <v>0.71</v>
      </c>
      <c r="BA7" s="46">
        <v>444</v>
      </c>
      <c r="BB7" s="46">
        <v>38.1</v>
      </c>
      <c r="BC7" s="67">
        <v>6.0000000000000001E-3</v>
      </c>
      <c r="BD7" s="51">
        <v>12.7</v>
      </c>
      <c r="BE7" s="51">
        <v>3.49</v>
      </c>
      <c r="BF7" s="51">
        <v>63</v>
      </c>
      <c r="BG7" s="51">
        <v>30</v>
      </c>
      <c r="BH7" s="51">
        <v>162</v>
      </c>
      <c r="BI7" s="86"/>
      <c r="BJ7" s="64">
        <v>0</v>
      </c>
      <c r="BK7" s="64">
        <v>0</v>
      </c>
      <c r="BL7" s="64">
        <v>0</v>
      </c>
      <c r="BM7" s="64">
        <v>0</v>
      </c>
      <c r="BN7" s="70">
        <v>0</v>
      </c>
      <c r="BO7" s="64">
        <v>0</v>
      </c>
      <c r="BP7" s="71"/>
      <c r="BR7" s="321">
        <v>4.1353818181818189</v>
      </c>
      <c r="BS7" s="316">
        <v>4.2859999999999996</v>
      </c>
      <c r="BT7" s="316">
        <v>0.15061818181818065</v>
      </c>
      <c r="BU7" s="316">
        <v>3.6421831995286507</v>
      </c>
      <c r="BV7" s="316">
        <v>74</v>
      </c>
      <c r="BW7" s="316">
        <v>50709</v>
      </c>
      <c r="BX7" s="316">
        <v>40290</v>
      </c>
      <c r="BY7" s="316">
        <v>1464.7342995169083</v>
      </c>
      <c r="BZ7" s="316">
        <v>9.039918589051007E-5</v>
      </c>
      <c r="CA7" s="316">
        <v>2.2153333333333332</v>
      </c>
      <c r="CB7" s="316">
        <v>4.6093333333333328</v>
      </c>
      <c r="CC7" s="316">
        <v>-2.3939999999999997</v>
      </c>
      <c r="CD7" s="316">
        <v>18.059085128360199</v>
      </c>
      <c r="CE7" s="316">
        <v>37.308827783929686</v>
      </c>
      <c r="CF7" s="316">
        <v>-19.249742655569484</v>
      </c>
      <c r="CG7" s="316">
        <v>42.610954806243534</v>
      </c>
      <c r="CH7" s="316">
        <v>88.983160358354041</v>
      </c>
      <c r="CI7" s="316">
        <v>-46.372205552110493</v>
      </c>
      <c r="CJ7" s="316">
        <v>0.34259598975030647</v>
      </c>
      <c r="CK7" s="320">
        <v>17617.400000000001</v>
      </c>
      <c r="CL7" s="316"/>
      <c r="CM7" s="316"/>
      <c r="CN7" s="316"/>
      <c r="CO7" s="316"/>
      <c r="CP7" s="315"/>
      <c r="CQ7" s="316"/>
      <c r="CR7" s="316"/>
      <c r="CS7" s="316"/>
      <c r="CT7" s="316"/>
      <c r="CU7" s="316"/>
      <c r="CV7" s="316"/>
      <c r="CW7" s="316"/>
      <c r="CX7" s="317"/>
      <c r="CY7" s="318"/>
      <c r="CZ7" s="318"/>
      <c r="DA7" s="319"/>
      <c r="DB7" s="319"/>
      <c r="DC7" s="319"/>
      <c r="DD7" s="319"/>
      <c r="DE7" s="319"/>
      <c r="DF7" s="319"/>
      <c r="DG7" s="310"/>
      <c r="DH7" s="316">
        <v>3.6421831995286507</v>
      </c>
      <c r="DI7" s="475">
        <v>1</v>
      </c>
      <c r="DJ7" s="483">
        <f t="shared" si="6"/>
        <v>2.0673783870086677E-2</v>
      </c>
      <c r="DK7" s="320"/>
      <c r="DL7" s="471"/>
      <c r="DM7" s="320"/>
    </row>
    <row r="8" spans="1:117" ht="13.9" customHeight="1">
      <c r="A8" s="76">
        <v>6</v>
      </c>
      <c r="B8" s="46" t="s">
        <v>142</v>
      </c>
      <c r="C8" s="46" t="s">
        <v>143</v>
      </c>
      <c r="D8" s="46">
        <v>1</v>
      </c>
      <c r="E8" s="77">
        <v>28380</v>
      </c>
      <c r="F8" s="44">
        <f t="shared" si="0"/>
        <v>42</v>
      </c>
      <c r="G8" s="78">
        <v>1</v>
      </c>
      <c r="H8" s="46">
        <v>38</v>
      </c>
      <c r="I8" s="79">
        <v>97</v>
      </c>
      <c r="J8" s="49">
        <v>0</v>
      </c>
      <c r="K8" s="49">
        <v>0</v>
      </c>
      <c r="L8" s="49">
        <v>0</v>
      </c>
      <c r="M8" s="49">
        <v>1</v>
      </c>
      <c r="N8" s="49">
        <v>0</v>
      </c>
      <c r="O8" s="49">
        <v>0</v>
      </c>
      <c r="P8" s="49">
        <v>1</v>
      </c>
      <c r="Q8" s="49">
        <v>0</v>
      </c>
      <c r="R8" s="49">
        <v>0</v>
      </c>
      <c r="S8" s="49">
        <v>0</v>
      </c>
      <c r="T8" s="49">
        <v>0</v>
      </c>
      <c r="U8" s="49">
        <v>0</v>
      </c>
      <c r="V8" s="49">
        <v>0</v>
      </c>
      <c r="W8" s="49">
        <v>0</v>
      </c>
      <c r="X8" s="49">
        <v>1</v>
      </c>
      <c r="Y8" s="49">
        <v>0</v>
      </c>
      <c r="Z8" s="49">
        <v>1</v>
      </c>
      <c r="AA8" s="80">
        <v>0</v>
      </c>
      <c r="AB8" s="49">
        <v>0</v>
      </c>
      <c r="AC8" s="81">
        <v>64</v>
      </c>
      <c r="AD8" s="82">
        <v>1.77</v>
      </c>
      <c r="AE8" s="83">
        <f t="shared" si="1"/>
        <v>20.428357113217785</v>
      </c>
      <c r="AF8" s="56">
        <v>44010</v>
      </c>
      <c r="AG8" s="58">
        <v>1</v>
      </c>
      <c r="AH8" s="58">
        <v>1</v>
      </c>
      <c r="AI8" s="58">
        <v>19</v>
      </c>
      <c r="AJ8" s="84">
        <v>0</v>
      </c>
      <c r="AK8" s="84">
        <v>1</v>
      </c>
      <c r="AL8" s="60">
        <v>44070</v>
      </c>
      <c r="AM8" s="58">
        <f t="shared" si="2"/>
        <v>60</v>
      </c>
      <c r="AN8" s="61">
        <v>1</v>
      </c>
      <c r="AO8" s="61"/>
      <c r="AP8" s="62"/>
      <c r="AQ8" s="63">
        <v>1</v>
      </c>
      <c r="AR8" s="64">
        <v>1</v>
      </c>
      <c r="AS8" s="63">
        <v>1</v>
      </c>
      <c r="AT8" s="64">
        <v>1</v>
      </c>
      <c r="AU8" s="64">
        <v>1</v>
      </c>
      <c r="AV8" s="64">
        <v>1</v>
      </c>
      <c r="AW8" s="63">
        <v>1</v>
      </c>
      <c r="AX8" s="64"/>
      <c r="AY8" s="66">
        <v>44008</v>
      </c>
      <c r="AZ8" s="51">
        <v>11.99</v>
      </c>
      <c r="BA8" s="51">
        <v>1909</v>
      </c>
      <c r="BB8" s="46">
        <v>175.1</v>
      </c>
      <c r="BC8" s="93">
        <v>4.2000000000000003E-2</v>
      </c>
      <c r="BD8" s="51">
        <v>6.8</v>
      </c>
      <c r="BE8" s="51">
        <v>5</v>
      </c>
      <c r="BF8" s="51">
        <v>82</v>
      </c>
      <c r="BG8" s="51">
        <v>14</v>
      </c>
      <c r="BH8" s="51">
        <v>178</v>
      </c>
      <c r="BI8" s="86"/>
      <c r="BJ8" s="64">
        <v>0</v>
      </c>
      <c r="BK8" s="64">
        <v>0</v>
      </c>
      <c r="BL8" s="64">
        <v>0</v>
      </c>
      <c r="BM8" s="64">
        <v>0</v>
      </c>
      <c r="BN8" s="70">
        <v>0</v>
      </c>
      <c r="BO8" s="64">
        <v>0</v>
      </c>
      <c r="BP8" s="71"/>
      <c r="BR8" s="321">
        <v>5.0995686274509797</v>
      </c>
      <c r="BS8" s="316">
        <v>5.4219999999999997</v>
      </c>
      <c r="BT8" s="316">
        <v>0.32243137254901999</v>
      </c>
      <c r="BU8" s="316">
        <v>6.3227185690446799</v>
      </c>
      <c r="BV8" s="316">
        <v>179</v>
      </c>
      <c r="BW8" s="316">
        <v>41307</v>
      </c>
      <c r="BX8" s="316">
        <v>41181</v>
      </c>
      <c r="BY8" s="316">
        <v>834.32042520880793</v>
      </c>
      <c r="BZ8" s="316">
        <v>1.5353484784353657E-4</v>
      </c>
      <c r="CA8" s="316">
        <v>4.7181666666666677</v>
      </c>
      <c r="CB8" s="316">
        <v>7.6209999999999996</v>
      </c>
      <c r="CC8" s="316">
        <v>-2.9028333333333332</v>
      </c>
      <c r="CD8" s="316">
        <v>57.700804730307134</v>
      </c>
      <c r="CE8" s="316">
        <v>93.438886658043785</v>
      </c>
      <c r="CF8" s="316">
        <v>-35.73808192773663</v>
      </c>
      <c r="CG8" s="316">
        <v>74.090616404855666</v>
      </c>
      <c r="CH8" s="316">
        <v>119.52213261501835</v>
      </c>
      <c r="CI8" s="316">
        <v>-45.431516210162727</v>
      </c>
      <c r="CJ8" s="316">
        <v>0.27541989239844789</v>
      </c>
      <c r="CK8" s="320">
        <v>2410.1999999999998</v>
      </c>
      <c r="CL8" s="316">
        <v>7.53</v>
      </c>
      <c r="CM8" s="316">
        <v>7.83</v>
      </c>
      <c r="CN8" s="316">
        <v>7.77</v>
      </c>
      <c r="CO8" s="316">
        <f t="shared" si="3"/>
        <v>7.71</v>
      </c>
      <c r="CP8" s="315">
        <v>0.60499999999999998</v>
      </c>
      <c r="CQ8" s="316">
        <v>0.55300000000000005</v>
      </c>
      <c r="CR8" s="316">
        <v>0.58299999999999996</v>
      </c>
      <c r="CS8" s="316">
        <f t="shared" si="4"/>
        <v>0.58033333333333326</v>
      </c>
      <c r="CT8" s="316">
        <v>0.68100000000000005</v>
      </c>
      <c r="CU8" s="316">
        <v>0.73199999999999998</v>
      </c>
      <c r="CV8" s="316">
        <v>0.755</v>
      </c>
      <c r="CW8" s="316">
        <f t="shared" si="5"/>
        <v>0.72266666666666668</v>
      </c>
      <c r="CX8" s="317">
        <v>1.5046296296296297E-4</v>
      </c>
      <c r="CY8" s="318">
        <v>4.6296296296296294E-5</v>
      </c>
      <c r="CZ8" s="318">
        <v>9.2592592592592588E-5</v>
      </c>
      <c r="DA8" s="319" t="s">
        <v>144</v>
      </c>
      <c r="DB8" s="319" t="s">
        <v>145</v>
      </c>
      <c r="DC8" s="319" t="s">
        <v>146</v>
      </c>
      <c r="DD8" s="319" t="s">
        <v>147</v>
      </c>
      <c r="DE8" s="319" t="s">
        <v>148</v>
      </c>
      <c r="DF8" s="319" t="s">
        <v>149</v>
      </c>
      <c r="DG8" s="310"/>
      <c r="DH8" s="316">
        <v>6.3227185690446799</v>
      </c>
      <c r="DI8" s="475">
        <v>0</v>
      </c>
      <c r="DJ8" s="483">
        <f t="shared" si="6"/>
        <v>0.26233169732987638</v>
      </c>
      <c r="DK8" s="320">
        <v>0.58033333333333326</v>
      </c>
      <c r="DL8" s="471">
        <v>1</v>
      </c>
      <c r="DM8" s="320">
        <v>0.72266666666666668</v>
      </c>
    </row>
    <row r="9" spans="1:117" ht="13.9" customHeight="1">
      <c r="A9" s="94">
        <v>8</v>
      </c>
      <c r="B9" s="51" t="s">
        <v>158</v>
      </c>
      <c r="C9" s="51" t="s">
        <v>159</v>
      </c>
      <c r="D9" s="51">
        <v>1</v>
      </c>
      <c r="E9" s="95">
        <v>18393</v>
      </c>
      <c r="F9" s="44">
        <f t="shared" si="0"/>
        <v>70</v>
      </c>
      <c r="G9" s="94">
        <v>1</v>
      </c>
      <c r="H9" s="51">
        <v>36.4</v>
      </c>
      <c r="I9" s="97">
        <v>93</v>
      </c>
      <c r="J9" s="51">
        <v>1</v>
      </c>
      <c r="K9" s="51">
        <v>0</v>
      </c>
      <c r="L9" s="51">
        <v>0</v>
      </c>
      <c r="M9" s="51">
        <v>0</v>
      </c>
      <c r="N9" s="51">
        <v>0</v>
      </c>
      <c r="O9" s="51">
        <v>0</v>
      </c>
      <c r="P9" s="51">
        <v>0</v>
      </c>
      <c r="Q9" s="51">
        <v>0</v>
      </c>
      <c r="R9" s="51">
        <v>0</v>
      </c>
      <c r="S9" s="51">
        <v>0</v>
      </c>
      <c r="T9" s="51">
        <v>0</v>
      </c>
      <c r="U9" s="51">
        <v>0</v>
      </c>
      <c r="V9" s="51">
        <v>0</v>
      </c>
      <c r="W9" s="51">
        <v>1</v>
      </c>
      <c r="X9" s="51">
        <v>1</v>
      </c>
      <c r="Y9" s="51">
        <v>1</v>
      </c>
      <c r="Z9" s="51">
        <v>1</v>
      </c>
      <c r="AA9" s="98">
        <v>0</v>
      </c>
      <c r="AB9" s="51">
        <v>0</v>
      </c>
      <c r="AC9" s="81"/>
      <c r="AD9" s="82"/>
      <c r="AE9" s="83"/>
      <c r="AF9" s="99">
        <v>44010</v>
      </c>
      <c r="AG9" s="51">
        <v>0</v>
      </c>
      <c r="AH9" s="51">
        <v>0</v>
      </c>
      <c r="AI9" s="51">
        <v>0</v>
      </c>
      <c r="AJ9" s="98">
        <v>0</v>
      </c>
      <c r="AK9" s="98">
        <v>0</v>
      </c>
      <c r="AL9" s="66">
        <v>44018</v>
      </c>
      <c r="AM9" s="51">
        <f t="shared" si="2"/>
        <v>8</v>
      </c>
      <c r="AN9" s="98">
        <v>1</v>
      </c>
      <c r="AO9" s="98"/>
      <c r="AP9" s="100" t="s">
        <v>160</v>
      </c>
      <c r="AQ9" s="63">
        <v>1</v>
      </c>
      <c r="AR9" s="51">
        <v>1</v>
      </c>
      <c r="AS9" s="94">
        <v>1</v>
      </c>
      <c r="AT9" s="51">
        <v>1</v>
      </c>
      <c r="AU9" s="51">
        <v>1</v>
      </c>
      <c r="AV9" s="51">
        <v>1</v>
      </c>
      <c r="AW9" s="94">
        <v>0</v>
      </c>
      <c r="AX9" s="51"/>
      <c r="AY9" s="66">
        <v>44010</v>
      </c>
      <c r="AZ9" s="51">
        <v>2.39</v>
      </c>
      <c r="BA9" s="51">
        <v>4012</v>
      </c>
      <c r="BB9" s="51">
        <v>29.2</v>
      </c>
      <c r="BC9" s="93">
        <v>0.02</v>
      </c>
      <c r="BD9" s="51">
        <v>8.9</v>
      </c>
      <c r="BE9" s="51">
        <v>10.39</v>
      </c>
      <c r="BF9" s="51">
        <v>75</v>
      </c>
      <c r="BG9" s="51">
        <v>13</v>
      </c>
      <c r="BH9" s="51">
        <v>379</v>
      </c>
      <c r="BI9" s="97"/>
      <c r="BJ9" s="51">
        <v>1</v>
      </c>
      <c r="BK9" s="51">
        <v>0</v>
      </c>
      <c r="BL9" s="51">
        <v>0</v>
      </c>
      <c r="BM9" s="51">
        <v>1</v>
      </c>
      <c r="BN9" s="97">
        <v>0</v>
      </c>
      <c r="BO9" s="51">
        <v>0</v>
      </c>
      <c r="BP9" s="101" t="s">
        <v>161</v>
      </c>
      <c r="BR9" s="321">
        <v>5.5329545454545457</v>
      </c>
      <c r="BS9" s="316"/>
      <c r="BT9" s="316"/>
      <c r="BU9" s="316"/>
      <c r="BV9" s="316"/>
      <c r="BW9" s="316"/>
      <c r="BX9" s="316"/>
      <c r="BY9" s="316"/>
      <c r="BZ9" s="316"/>
      <c r="CA9" s="316"/>
      <c r="CB9" s="316"/>
      <c r="CC9" s="316"/>
      <c r="CD9" s="316"/>
      <c r="CE9" s="316"/>
      <c r="CF9" s="316"/>
      <c r="CG9" s="316"/>
      <c r="CH9" s="316"/>
      <c r="CI9" s="316"/>
      <c r="CJ9" s="316"/>
      <c r="CK9" s="320"/>
      <c r="CL9" s="316">
        <v>8.5399999999999991</v>
      </c>
      <c r="CM9" s="316">
        <v>8.61</v>
      </c>
      <c r="CN9" s="316">
        <v>8.65</v>
      </c>
      <c r="CO9" s="316">
        <f t="shared" si="3"/>
        <v>8.6</v>
      </c>
      <c r="CP9" s="315">
        <v>0.85799999999999998</v>
      </c>
      <c r="CQ9" s="316">
        <v>0.76100000000000001</v>
      </c>
      <c r="CR9" s="316">
        <v>0.80300000000000005</v>
      </c>
      <c r="CS9" s="316">
        <f t="shared" si="4"/>
        <v>0.80733333333333335</v>
      </c>
      <c r="CT9" s="316">
        <v>0.97199999999999998</v>
      </c>
      <c r="CU9" s="316">
        <v>0.89900000000000002</v>
      </c>
      <c r="CV9" s="316">
        <v>0.90900000000000003</v>
      </c>
      <c r="CW9" s="316">
        <f t="shared" si="5"/>
        <v>0.92666666666666675</v>
      </c>
      <c r="CX9" s="317">
        <v>1.1574074074074073E-5</v>
      </c>
      <c r="CY9" s="318">
        <v>1.0416666666666667E-4</v>
      </c>
      <c r="CZ9" s="318">
        <v>5.7870370370370366E-5</v>
      </c>
      <c r="DA9" s="319" t="s">
        <v>162</v>
      </c>
      <c r="DB9" s="319" t="s">
        <v>163</v>
      </c>
      <c r="DC9" s="319" t="s">
        <v>164</v>
      </c>
      <c r="DD9" s="319" t="s">
        <v>165</v>
      </c>
      <c r="DE9" s="319" t="s">
        <v>166</v>
      </c>
      <c r="DF9" s="319" t="s">
        <v>167</v>
      </c>
      <c r="DG9" s="310"/>
      <c r="DH9" s="316"/>
      <c r="DI9" s="475"/>
      <c r="DJ9" s="483"/>
      <c r="DK9" s="320">
        <v>0.80733333333333335</v>
      </c>
      <c r="DL9" s="471">
        <v>0</v>
      </c>
      <c r="DM9" s="320">
        <v>0.92666666666666675</v>
      </c>
    </row>
    <row r="10" spans="1:117" ht="13.9" customHeight="1">
      <c r="A10" s="76">
        <v>9</v>
      </c>
      <c r="B10" s="46" t="s">
        <v>168</v>
      </c>
      <c r="C10" s="46" t="s">
        <v>169</v>
      </c>
      <c r="D10" s="46">
        <v>1</v>
      </c>
      <c r="E10" s="77">
        <v>26328</v>
      </c>
      <c r="F10" s="44">
        <f t="shared" si="0"/>
        <v>48</v>
      </c>
      <c r="G10" s="78">
        <v>2</v>
      </c>
      <c r="H10" s="46">
        <v>36.200000000000003</v>
      </c>
      <c r="I10" s="79">
        <v>94</v>
      </c>
      <c r="J10" s="49">
        <v>0</v>
      </c>
      <c r="K10" s="49">
        <v>0</v>
      </c>
      <c r="L10" s="49">
        <v>0</v>
      </c>
      <c r="M10" s="49">
        <v>0</v>
      </c>
      <c r="N10" s="49">
        <v>0</v>
      </c>
      <c r="O10" s="49">
        <v>0</v>
      </c>
      <c r="P10" s="49">
        <v>0</v>
      </c>
      <c r="Q10" s="49">
        <v>0</v>
      </c>
      <c r="R10" s="49">
        <v>0</v>
      </c>
      <c r="S10" s="49">
        <v>0</v>
      </c>
      <c r="T10" s="49">
        <v>0</v>
      </c>
      <c r="U10" s="49">
        <v>0</v>
      </c>
      <c r="V10" s="49">
        <v>0</v>
      </c>
      <c r="W10" s="49">
        <v>0</v>
      </c>
      <c r="X10" s="49">
        <v>1</v>
      </c>
      <c r="Y10" s="49">
        <v>1</v>
      </c>
      <c r="Z10" s="49">
        <v>1</v>
      </c>
      <c r="AA10" s="80">
        <v>0</v>
      </c>
      <c r="AB10" s="49">
        <v>0</v>
      </c>
      <c r="AC10" s="81">
        <v>150</v>
      </c>
      <c r="AD10" s="82">
        <v>1.8</v>
      </c>
      <c r="AE10" s="83">
        <f t="shared" si="1"/>
        <v>46.296296296296291</v>
      </c>
      <c r="AF10" s="56">
        <v>44008</v>
      </c>
      <c r="AG10" s="58">
        <v>0</v>
      </c>
      <c r="AH10" s="58">
        <v>0</v>
      </c>
      <c r="AI10" s="58">
        <v>0</v>
      </c>
      <c r="AJ10" s="84">
        <v>0</v>
      </c>
      <c r="AK10" s="84">
        <v>0</v>
      </c>
      <c r="AL10" s="60">
        <v>44016</v>
      </c>
      <c r="AM10" s="58">
        <f t="shared" si="2"/>
        <v>8</v>
      </c>
      <c r="AN10" s="61">
        <v>1</v>
      </c>
      <c r="AO10" s="61"/>
      <c r="AP10" s="100" t="s">
        <v>170</v>
      </c>
      <c r="AQ10" s="63">
        <v>1</v>
      </c>
      <c r="AR10" s="64">
        <v>1</v>
      </c>
      <c r="AS10" s="63">
        <v>1</v>
      </c>
      <c r="AT10" s="64">
        <v>0</v>
      </c>
      <c r="AU10" s="64">
        <v>0</v>
      </c>
      <c r="AV10" s="64">
        <v>0</v>
      </c>
      <c r="AW10" s="63">
        <v>0</v>
      </c>
      <c r="AX10" s="64"/>
      <c r="AY10" s="66">
        <v>44008</v>
      </c>
      <c r="AZ10" s="46">
        <v>1.34</v>
      </c>
      <c r="BA10" s="46">
        <v>190</v>
      </c>
      <c r="BB10" s="46">
        <v>8.9</v>
      </c>
      <c r="BC10" s="67">
        <v>7.0000000000000001E-3</v>
      </c>
      <c r="BD10" s="46">
        <v>15.2</v>
      </c>
      <c r="BE10" s="51">
        <v>6.46</v>
      </c>
      <c r="BF10" s="46">
        <v>59.3</v>
      </c>
      <c r="BG10" s="46">
        <v>30.5</v>
      </c>
      <c r="BH10" s="46">
        <v>218</v>
      </c>
      <c r="BI10" s="86"/>
      <c r="BJ10" s="64">
        <v>1</v>
      </c>
      <c r="BK10" s="64">
        <v>0</v>
      </c>
      <c r="BL10" s="64">
        <v>0</v>
      </c>
      <c r="BM10" s="64">
        <v>0</v>
      </c>
      <c r="BN10" s="70">
        <v>1</v>
      </c>
      <c r="BO10" s="64">
        <v>0</v>
      </c>
      <c r="BP10" s="71" t="s">
        <v>131</v>
      </c>
      <c r="BR10" s="321">
        <v>4.9659166666666668</v>
      </c>
      <c r="BS10" s="316"/>
      <c r="BT10" s="316"/>
      <c r="BU10" s="316"/>
      <c r="BV10" s="316"/>
      <c r="BW10" s="316"/>
      <c r="BX10" s="316"/>
      <c r="BY10" s="316"/>
      <c r="BZ10" s="316"/>
      <c r="CA10" s="316"/>
      <c r="CB10" s="316"/>
      <c r="CC10" s="316"/>
      <c r="CD10" s="316"/>
      <c r="CE10" s="316"/>
      <c r="CF10" s="316"/>
      <c r="CG10" s="316"/>
      <c r="CH10" s="316"/>
      <c r="CI10" s="316"/>
      <c r="CJ10" s="316"/>
      <c r="CK10" s="320"/>
      <c r="CL10" s="316"/>
      <c r="CM10" s="316"/>
      <c r="CN10" s="316"/>
      <c r="CO10" s="316"/>
      <c r="CP10" s="315"/>
      <c r="CQ10" s="316"/>
      <c r="CR10" s="316"/>
      <c r="CS10" s="316"/>
      <c r="CT10" s="316"/>
      <c r="CU10" s="316"/>
      <c r="CV10" s="316"/>
      <c r="CW10" s="316"/>
      <c r="CX10" s="317"/>
      <c r="CY10" s="318"/>
      <c r="CZ10" s="318"/>
      <c r="DA10" s="319"/>
      <c r="DB10" s="319"/>
      <c r="DC10" s="319"/>
      <c r="DD10" s="319"/>
      <c r="DE10" s="319"/>
      <c r="DF10" s="319"/>
      <c r="DG10" s="310"/>
      <c r="DH10" s="316"/>
      <c r="DI10" s="475"/>
      <c r="DJ10" s="483"/>
      <c r="DK10" s="320"/>
      <c r="DL10" s="471"/>
      <c r="DM10" s="320"/>
    </row>
    <row r="11" spans="1:117" ht="13.9" customHeight="1">
      <c r="A11" s="76">
        <v>10</v>
      </c>
      <c r="B11" s="46" t="s">
        <v>171</v>
      </c>
      <c r="C11" s="46" t="s">
        <v>172</v>
      </c>
      <c r="D11" s="46">
        <v>2</v>
      </c>
      <c r="E11" s="77">
        <v>22451</v>
      </c>
      <c r="F11" s="44">
        <f t="shared" si="0"/>
        <v>59</v>
      </c>
      <c r="G11" s="78">
        <v>1</v>
      </c>
      <c r="H11" s="46">
        <v>37.4</v>
      </c>
      <c r="I11" s="79">
        <v>93</v>
      </c>
      <c r="J11" s="49">
        <v>0</v>
      </c>
      <c r="K11" s="49">
        <v>0</v>
      </c>
      <c r="L11" s="49">
        <v>0</v>
      </c>
      <c r="M11" s="49">
        <v>0</v>
      </c>
      <c r="N11" s="49">
        <v>1</v>
      </c>
      <c r="O11" s="49">
        <v>0</v>
      </c>
      <c r="P11" s="49">
        <v>0</v>
      </c>
      <c r="Q11" s="49">
        <v>0</v>
      </c>
      <c r="R11" s="49">
        <v>0</v>
      </c>
      <c r="S11" s="49">
        <v>0</v>
      </c>
      <c r="T11" s="49">
        <v>0</v>
      </c>
      <c r="U11" s="49">
        <v>0</v>
      </c>
      <c r="V11" s="49">
        <v>0</v>
      </c>
      <c r="W11" s="49">
        <v>0</v>
      </c>
      <c r="X11" s="49">
        <v>1</v>
      </c>
      <c r="Y11" s="49">
        <v>1</v>
      </c>
      <c r="Z11" s="49">
        <v>1</v>
      </c>
      <c r="AA11" s="80">
        <v>0</v>
      </c>
      <c r="AB11" s="49">
        <v>0</v>
      </c>
      <c r="AC11" s="81"/>
      <c r="AD11" s="82"/>
      <c r="AE11" s="83"/>
      <c r="AF11" s="56">
        <v>44008</v>
      </c>
      <c r="AG11" s="58">
        <v>0</v>
      </c>
      <c r="AH11" s="58">
        <v>0</v>
      </c>
      <c r="AI11" s="58">
        <v>0</v>
      </c>
      <c r="AJ11" s="84">
        <v>0</v>
      </c>
      <c r="AK11" s="84">
        <v>0</v>
      </c>
      <c r="AL11" s="60">
        <v>44013</v>
      </c>
      <c r="AM11" s="58">
        <f t="shared" si="2"/>
        <v>5</v>
      </c>
      <c r="AN11" s="61">
        <v>1</v>
      </c>
      <c r="AO11" s="61"/>
      <c r="AP11" s="62"/>
      <c r="AQ11" s="63">
        <v>1</v>
      </c>
      <c r="AR11" s="64">
        <v>1</v>
      </c>
      <c r="AS11" s="63">
        <v>1</v>
      </c>
      <c r="AT11" s="64">
        <v>0</v>
      </c>
      <c r="AU11" s="64">
        <v>1</v>
      </c>
      <c r="AV11" s="64">
        <v>1</v>
      </c>
      <c r="AW11" s="63">
        <v>0</v>
      </c>
      <c r="AX11" s="64"/>
      <c r="AY11" s="66">
        <v>44008</v>
      </c>
      <c r="AZ11" s="46">
        <v>0.66</v>
      </c>
      <c r="BA11" s="46">
        <v>1534</v>
      </c>
      <c r="BB11" s="46">
        <v>71.5</v>
      </c>
      <c r="BC11" s="67">
        <v>5.8000000000000003E-2</v>
      </c>
      <c r="BD11" s="46">
        <v>10.4</v>
      </c>
      <c r="BE11" s="46">
        <v>2.62</v>
      </c>
      <c r="BF11" s="46">
        <v>66</v>
      </c>
      <c r="BG11" s="46">
        <v>25.6</v>
      </c>
      <c r="BH11" s="46">
        <v>168</v>
      </c>
      <c r="BI11" s="86"/>
      <c r="BJ11" s="64">
        <v>0</v>
      </c>
      <c r="BK11" s="64">
        <v>0</v>
      </c>
      <c r="BL11" s="64">
        <v>0</v>
      </c>
      <c r="BM11" s="64">
        <v>0</v>
      </c>
      <c r="BN11" s="70">
        <v>0</v>
      </c>
      <c r="BO11" s="64">
        <v>0</v>
      </c>
      <c r="BP11" s="71"/>
      <c r="BR11" s="321">
        <v>3.286280000000001</v>
      </c>
      <c r="BS11" s="316"/>
      <c r="BT11" s="316"/>
      <c r="BU11" s="316"/>
      <c r="BV11" s="316"/>
      <c r="BW11" s="316"/>
      <c r="BX11" s="316"/>
      <c r="BY11" s="316"/>
      <c r="BZ11" s="316"/>
      <c r="CA11" s="316">
        <v>1.1558333333333337</v>
      </c>
      <c r="CB11" s="316">
        <v>3.3624999999999998</v>
      </c>
      <c r="CC11" s="316">
        <v>-2.2066666666666666</v>
      </c>
      <c r="CD11" s="316">
        <v>6.4658907395260536</v>
      </c>
      <c r="CE11" s="316">
        <v>17.754833770134518</v>
      </c>
      <c r="CF11" s="316">
        <v>-11.288943030608467</v>
      </c>
      <c r="CG11" s="316">
        <v>30.121415210599274</v>
      </c>
      <c r="CH11" s="316">
        <v>83.68471240771197</v>
      </c>
      <c r="CI11" s="316">
        <v>-53.563297197112689</v>
      </c>
      <c r="CJ11" s="316">
        <v>0.39026647709745577</v>
      </c>
      <c r="CK11" s="320"/>
      <c r="CL11" s="316">
        <v>7.39</v>
      </c>
      <c r="CM11" s="316">
        <v>7.43</v>
      </c>
      <c r="CN11" s="316">
        <v>7.32</v>
      </c>
      <c r="CO11" s="316">
        <f t="shared" si="3"/>
        <v>7.38</v>
      </c>
      <c r="CP11" s="315">
        <v>0.86599999999999999</v>
      </c>
      <c r="CQ11" s="316">
        <v>0.89900000000000002</v>
      </c>
      <c r="CR11" s="316">
        <v>0.83899999999999997</v>
      </c>
      <c r="CS11" s="316">
        <f t="shared" si="4"/>
        <v>0.86799999999999999</v>
      </c>
      <c r="CT11" s="316">
        <v>0.98399999999999999</v>
      </c>
      <c r="CU11" s="316">
        <v>0.98</v>
      </c>
      <c r="CV11" s="316">
        <v>0.98199999999999998</v>
      </c>
      <c r="CW11" s="316">
        <f t="shared" si="5"/>
        <v>0.98199999999999987</v>
      </c>
      <c r="CX11" s="317">
        <v>3.4722222222222222E-5</v>
      </c>
      <c r="CY11" s="318">
        <v>1.9675925925925926E-4</v>
      </c>
      <c r="CZ11" s="318">
        <v>3.0092592592592595E-4</v>
      </c>
      <c r="DA11" s="319" t="s">
        <v>173</v>
      </c>
      <c r="DB11" s="319" t="s">
        <v>174</v>
      </c>
      <c r="DC11" s="319" t="s">
        <v>175</v>
      </c>
      <c r="DD11" s="319" t="s">
        <v>176</v>
      </c>
      <c r="DE11" s="319" t="s">
        <v>177</v>
      </c>
      <c r="DF11" s="319" t="s">
        <v>178</v>
      </c>
      <c r="DG11" s="310"/>
      <c r="DH11" s="316"/>
      <c r="DI11" s="475"/>
      <c r="DJ11" s="483"/>
      <c r="DK11" s="320">
        <v>0.86799999999999999</v>
      </c>
      <c r="DL11" s="471">
        <v>1</v>
      </c>
      <c r="DM11" s="320">
        <v>0.98199999999999987</v>
      </c>
    </row>
    <row r="12" spans="1:117" ht="13.9" customHeight="1">
      <c r="A12" s="76">
        <v>11</v>
      </c>
      <c r="B12" s="46" t="s">
        <v>179</v>
      </c>
      <c r="C12" s="46" t="s">
        <v>180</v>
      </c>
      <c r="D12" s="46">
        <v>1</v>
      </c>
      <c r="E12" s="77">
        <v>18453</v>
      </c>
      <c r="F12" s="44">
        <f t="shared" si="0"/>
        <v>69</v>
      </c>
      <c r="G12" s="78">
        <v>1</v>
      </c>
      <c r="H12" s="46">
        <v>36</v>
      </c>
      <c r="I12" s="79">
        <v>98</v>
      </c>
      <c r="J12" s="49">
        <v>0</v>
      </c>
      <c r="K12" s="49">
        <v>1</v>
      </c>
      <c r="L12" s="49">
        <v>1</v>
      </c>
      <c r="M12" s="49">
        <v>0</v>
      </c>
      <c r="N12" s="49">
        <v>1</v>
      </c>
      <c r="O12" s="49">
        <v>0</v>
      </c>
      <c r="P12" s="49">
        <v>0</v>
      </c>
      <c r="Q12" s="49">
        <v>0</v>
      </c>
      <c r="R12" s="49">
        <v>0</v>
      </c>
      <c r="S12" s="49">
        <v>0</v>
      </c>
      <c r="T12" s="49">
        <v>0</v>
      </c>
      <c r="U12" s="49">
        <v>1</v>
      </c>
      <c r="V12" s="49">
        <v>0</v>
      </c>
      <c r="W12" s="49">
        <v>0</v>
      </c>
      <c r="X12" s="49">
        <v>1</v>
      </c>
      <c r="Y12" s="49">
        <v>0</v>
      </c>
      <c r="Z12" s="49">
        <v>1</v>
      </c>
      <c r="AA12" s="80">
        <v>0</v>
      </c>
      <c r="AB12" s="49">
        <v>1</v>
      </c>
      <c r="AC12" s="81">
        <v>78</v>
      </c>
      <c r="AD12" s="82">
        <v>1.63</v>
      </c>
      <c r="AE12" s="83">
        <f t="shared" si="1"/>
        <v>29.357521924046825</v>
      </c>
      <c r="AF12" s="56">
        <v>44010</v>
      </c>
      <c r="AG12" s="58">
        <v>0</v>
      </c>
      <c r="AH12" s="58">
        <v>0</v>
      </c>
      <c r="AI12" s="58">
        <v>0</v>
      </c>
      <c r="AJ12" s="84">
        <v>0</v>
      </c>
      <c r="AK12" s="84">
        <v>0</v>
      </c>
      <c r="AL12" s="60">
        <v>44019</v>
      </c>
      <c r="AM12" s="58">
        <f t="shared" si="2"/>
        <v>9</v>
      </c>
      <c r="AN12" s="61">
        <v>1</v>
      </c>
      <c r="AO12" s="61"/>
      <c r="AP12" s="89" t="s">
        <v>181</v>
      </c>
      <c r="AQ12" s="63">
        <v>1</v>
      </c>
      <c r="AR12" s="64">
        <v>1</v>
      </c>
      <c r="AS12" s="63">
        <v>1</v>
      </c>
      <c r="AT12" s="64">
        <v>1</v>
      </c>
      <c r="AU12" s="64">
        <v>1</v>
      </c>
      <c r="AV12" s="64">
        <v>1</v>
      </c>
      <c r="AW12" s="63">
        <v>1</v>
      </c>
      <c r="AX12" s="64"/>
      <c r="AY12" s="66">
        <v>44010</v>
      </c>
      <c r="AZ12" s="46">
        <v>1.05</v>
      </c>
      <c r="BA12" s="46">
        <v>1289</v>
      </c>
      <c r="BB12" s="46">
        <v>99.2</v>
      </c>
      <c r="BC12" s="102"/>
      <c r="BD12" s="46">
        <v>8.6</v>
      </c>
      <c r="BE12" s="46">
        <v>9.02</v>
      </c>
      <c r="BF12" s="46">
        <v>84.5</v>
      </c>
      <c r="BG12" s="46">
        <v>9.4</v>
      </c>
      <c r="BH12" s="46">
        <v>163</v>
      </c>
      <c r="BI12" s="86"/>
      <c r="BJ12" s="90">
        <v>0</v>
      </c>
      <c r="BK12" s="90">
        <v>0</v>
      </c>
      <c r="BL12" s="90">
        <v>0</v>
      </c>
      <c r="BM12" s="90">
        <v>0</v>
      </c>
      <c r="BN12" s="91">
        <v>0</v>
      </c>
      <c r="BO12" s="90">
        <v>0</v>
      </c>
      <c r="BP12" s="92" t="s">
        <v>131</v>
      </c>
      <c r="BR12" s="321">
        <v>3.8033333333333328</v>
      </c>
      <c r="BS12" s="316">
        <v>4.1360000000000001</v>
      </c>
      <c r="BT12" s="316">
        <v>0.33266666666666733</v>
      </c>
      <c r="BU12" s="316">
        <v>8.7467134092901144</v>
      </c>
      <c r="BV12" s="316">
        <v>129</v>
      </c>
      <c r="BW12" s="316">
        <v>70784</v>
      </c>
      <c r="BX12" s="316">
        <v>56913</v>
      </c>
      <c r="BY12" s="316">
        <v>1507.3132372214941</v>
      </c>
      <c r="BZ12" s="316">
        <v>1.5368568533182425E-4</v>
      </c>
      <c r="CA12" s="316">
        <v>9.7206666666666681</v>
      </c>
      <c r="CB12" s="316">
        <v>15.127166666666666</v>
      </c>
      <c r="CC12" s="316">
        <v>-5.4064999999999985</v>
      </c>
      <c r="CD12" s="316">
        <v>66.248992869493037</v>
      </c>
      <c r="CE12" s="316">
        <v>103.06107707469752</v>
      </c>
      <c r="CF12" s="316">
        <v>-36.812084205204506</v>
      </c>
      <c r="CG12" s="316">
        <v>204.51957059152272</v>
      </c>
      <c r="CH12" s="316">
        <v>318.32414554597216</v>
      </c>
      <c r="CI12" s="316">
        <v>-113.80457495444931</v>
      </c>
      <c r="CJ12" s="316">
        <v>0.26335804484982922</v>
      </c>
      <c r="CK12" s="320">
        <v>10933.7</v>
      </c>
      <c r="CL12" s="316"/>
      <c r="CM12" s="316"/>
      <c r="CN12" s="316"/>
      <c r="CO12" s="316"/>
      <c r="CP12" s="315"/>
      <c r="CQ12" s="316"/>
      <c r="CR12" s="316"/>
      <c r="CS12" s="316"/>
      <c r="CT12" s="316"/>
      <c r="CU12" s="316"/>
      <c r="CV12" s="316"/>
      <c r="CW12" s="316"/>
      <c r="CX12" s="317"/>
      <c r="CY12" s="318"/>
      <c r="CZ12" s="318"/>
      <c r="DA12" s="319"/>
      <c r="DB12" s="319"/>
      <c r="DC12" s="319"/>
      <c r="DD12" s="319"/>
      <c r="DE12" s="319"/>
      <c r="DF12" s="319"/>
      <c r="DG12" s="310"/>
      <c r="DH12" s="316">
        <v>8.7467134092901144</v>
      </c>
      <c r="DI12" s="475">
        <v>0</v>
      </c>
      <c r="DJ12" s="483">
        <f t="shared" si="6"/>
        <v>7.9997744672801643E-2</v>
      </c>
      <c r="DK12" s="320"/>
      <c r="DL12" s="471"/>
      <c r="DM12" s="320"/>
    </row>
    <row r="13" spans="1:117" ht="13.9" customHeight="1">
      <c r="A13" s="76">
        <v>12</v>
      </c>
      <c r="B13" s="46" t="s">
        <v>182</v>
      </c>
      <c r="C13" s="46" t="s">
        <v>183</v>
      </c>
      <c r="D13" s="46">
        <v>1</v>
      </c>
      <c r="E13" s="77">
        <v>29198</v>
      </c>
      <c r="F13" s="44">
        <f t="shared" si="0"/>
        <v>40</v>
      </c>
      <c r="G13" s="78">
        <v>2</v>
      </c>
      <c r="H13" s="46">
        <v>38.4</v>
      </c>
      <c r="I13" s="79">
        <v>67</v>
      </c>
      <c r="J13" s="49">
        <v>0</v>
      </c>
      <c r="K13" s="49">
        <v>0</v>
      </c>
      <c r="L13" s="49">
        <v>0</v>
      </c>
      <c r="M13" s="49">
        <v>0</v>
      </c>
      <c r="N13" s="49">
        <v>0</v>
      </c>
      <c r="O13" s="49">
        <v>0</v>
      </c>
      <c r="P13" s="49">
        <v>0</v>
      </c>
      <c r="Q13" s="49">
        <v>0</v>
      </c>
      <c r="R13" s="49">
        <v>0</v>
      </c>
      <c r="S13" s="49">
        <v>0</v>
      </c>
      <c r="T13" s="49">
        <v>0</v>
      </c>
      <c r="U13" s="49">
        <v>0</v>
      </c>
      <c r="V13" s="49">
        <v>0</v>
      </c>
      <c r="W13" s="49">
        <v>0</v>
      </c>
      <c r="X13" s="49">
        <v>0</v>
      </c>
      <c r="Y13" s="49">
        <v>0</v>
      </c>
      <c r="Z13" s="49">
        <v>0</v>
      </c>
      <c r="AA13" s="80">
        <v>0</v>
      </c>
      <c r="AB13" s="49">
        <v>0</v>
      </c>
      <c r="AC13" s="81">
        <v>80</v>
      </c>
      <c r="AD13" s="82">
        <v>1.78</v>
      </c>
      <c r="AE13" s="83">
        <f t="shared" si="1"/>
        <v>25.249337204898371</v>
      </c>
      <c r="AF13" s="56">
        <v>44012</v>
      </c>
      <c r="AG13" s="58">
        <v>0</v>
      </c>
      <c r="AH13" s="58">
        <v>0</v>
      </c>
      <c r="AI13" s="58">
        <v>0</v>
      </c>
      <c r="AJ13" s="84">
        <v>0</v>
      </c>
      <c r="AK13" s="84">
        <v>0</v>
      </c>
      <c r="AL13" s="60">
        <v>44023</v>
      </c>
      <c r="AM13" s="58">
        <f t="shared" si="2"/>
        <v>11</v>
      </c>
      <c r="AN13" s="61">
        <v>1</v>
      </c>
      <c r="AO13" s="61"/>
      <c r="AP13" s="62"/>
      <c r="AQ13" s="63">
        <v>1</v>
      </c>
      <c r="AR13" s="51">
        <v>1</v>
      </c>
      <c r="AS13" s="94">
        <v>1</v>
      </c>
      <c r="AT13" s="64">
        <v>0</v>
      </c>
      <c r="AU13" s="64">
        <v>1</v>
      </c>
      <c r="AV13" s="64">
        <v>0</v>
      </c>
      <c r="AW13" s="63">
        <v>0</v>
      </c>
      <c r="AX13" s="64"/>
      <c r="AY13" s="66">
        <v>44018</v>
      </c>
      <c r="AZ13" s="46">
        <v>1.54</v>
      </c>
      <c r="BA13" s="46">
        <v>1899</v>
      </c>
      <c r="BB13" s="46">
        <v>162.19999999999999</v>
      </c>
      <c r="BC13" s="102"/>
      <c r="BD13" s="46">
        <v>12.9</v>
      </c>
      <c r="BE13" s="46">
        <v>6.7</v>
      </c>
      <c r="BF13" s="46">
        <v>83</v>
      </c>
      <c r="BG13" s="46">
        <v>12</v>
      </c>
      <c r="BH13" s="46">
        <v>134</v>
      </c>
      <c r="BI13" s="86"/>
      <c r="BJ13" s="64">
        <v>0</v>
      </c>
      <c r="BK13" s="64">
        <v>0</v>
      </c>
      <c r="BL13" s="64">
        <v>0</v>
      </c>
      <c r="BM13" s="64">
        <v>0</v>
      </c>
      <c r="BN13" s="70">
        <v>0</v>
      </c>
      <c r="BO13" s="64">
        <v>0</v>
      </c>
      <c r="BP13" s="71"/>
      <c r="BR13" s="321">
        <v>4.81745</v>
      </c>
      <c r="BS13" s="316">
        <v>5.1070000000000002</v>
      </c>
      <c r="BT13" s="316">
        <v>0.2895500000000002</v>
      </c>
      <c r="BU13" s="316">
        <v>6.0104412085231855</v>
      </c>
      <c r="BV13" s="316">
        <v>33</v>
      </c>
      <c r="BW13" s="316">
        <v>27601</v>
      </c>
      <c r="BX13" s="316">
        <v>16949</v>
      </c>
      <c r="BY13" s="316">
        <v>748.88487040385769</v>
      </c>
      <c r="BZ13" s="316">
        <v>3.5461922287587382E-4</v>
      </c>
      <c r="CA13" s="316">
        <v>3.649833333333333</v>
      </c>
      <c r="CB13" s="316">
        <v>7.386166666666667</v>
      </c>
      <c r="CC13" s="316">
        <v>-3.7363333333333348</v>
      </c>
      <c r="CD13" s="316">
        <v>39.861391897713013</v>
      </c>
      <c r="CE13" s="316">
        <v>80.741932458667534</v>
      </c>
      <c r="CF13" s="316">
        <v>-40.880540560954501</v>
      </c>
      <c r="CG13" s="316">
        <v>60.659228257842393</v>
      </c>
      <c r="CH13" s="316">
        <v>122.69124326323744</v>
      </c>
      <c r="CI13" s="316">
        <v>-62.03201500539501</v>
      </c>
      <c r="CJ13" s="316">
        <v>0.33581052860807281</v>
      </c>
      <c r="CK13" s="320">
        <v>6905.5</v>
      </c>
      <c r="CL13" s="316">
        <v>8.15</v>
      </c>
      <c r="CM13" s="316">
        <v>8.2100000000000009</v>
      </c>
      <c r="CN13" s="316">
        <v>7.84</v>
      </c>
      <c r="CO13" s="316">
        <f t="shared" si="3"/>
        <v>8.0666666666666664</v>
      </c>
      <c r="CP13" s="315">
        <v>0.59599999999999997</v>
      </c>
      <c r="CQ13" s="316">
        <v>0.59</v>
      </c>
      <c r="CR13" s="316">
        <v>0.57299999999999995</v>
      </c>
      <c r="CS13" s="316">
        <f t="shared" si="4"/>
        <v>0.58633333333333326</v>
      </c>
      <c r="CT13" s="316">
        <v>0.71099999999999997</v>
      </c>
      <c r="CU13" s="316">
        <v>0.76500000000000001</v>
      </c>
      <c r="CV13" s="316">
        <v>0.76700000000000002</v>
      </c>
      <c r="CW13" s="316">
        <f t="shared" si="5"/>
        <v>0.74766666666666659</v>
      </c>
      <c r="CX13" s="317">
        <v>2.3148148148148147E-5</v>
      </c>
      <c r="CY13" s="318">
        <v>1.7361111111111112E-4</v>
      </c>
      <c r="CZ13" s="318">
        <v>1.1574074074074073E-4</v>
      </c>
      <c r="DA13" s="319" t="s">
        <v>184</v>
      </c>
      <c r="DB13" s="319" t="s">
        <v>185</v>
      </c>
      <c r="DC13" s="319" t="s">
        <v>186</v>
      </c>
      <c r="DD13" s="319" t="s">
        <v>187</v>
      </c>
      <c r="DE13" s="319" t="s">
        <v>188</v>
      </c>
      <c r="DF13" s="319" t="s">
        <v>189</v>
      </c>
      <c r="DG13" s="310"/>
      <c r="DH13" s="316">
        <v>6.0104412085231855</v>
      </c>
      <c r="DI13" s="475">
        <v>0</v>
      </c>
      <c r="DJ13" s="483">
        <f t="shared" si="6"/>
        <v>8.7038465115099342E-2</v>
      </c>
      <c r="DK13" s="320">
        <v>0.58633333333333326</v>
      </c>
      <c r="DL13" s="471">
        <v>1</v>
      </c>
      <c r="DM13" s="320">
        <v>0.74766666666666659</v>
      </c>
    </row>
    <row r="14" spans="1:117" ht="13.9" customHeight="1">
      <c r="A14" s="103">
        <v>13</v>
      </c>
      <c r="B14" s="104" t="s">
        <v>190</v>
      </c>
      <c r="C14" s="104" t="s">
        <v>191</v>
      </c>
      <c r="D14" s="104">
        <v>1</v>
      </c>
      <c r="E14" s="105">
        <v>24076</v>
      </c>
      <c r="F14" s="44">
        <f t="shared" si="0"/>
        <v>54</v>
      </c>
      <c r="G14" s="103">
        <v>1</v>
      </c>
      <c r="H14" s="104">
        <v>36.200000000000003</v>
      </c>
      <c r="I14" s="107">
        <v>95</v>
      </c>
      <c r="J14" s="104">
        <v>0</v>
      </c>
      <c r="K14" s="104">
        <v>0</v>
      </c>
      <c r="L14" s="104">
        <v>0</v>
      </c>
      <c r="M14" s="104">
        <v>1</v>
      </c>
      <c r="N14" s="104">
        <v>1</v>
      </c>
      <c r="O14" s="104">
        <v>0</v>
      </c>
      <c r="P14" s="104">
        <v>0</v>
      </c>
      <c r="Q14" s="104">
        <v>0</v>
      </c>
      <c r="R14" s="104">
        <v>0</v>
      </c>
      <c r="S14" s="104">
        <v>0</v>
      </c>
      <c r="T14" s="104">
        <v>0</v>
      </c>
      <c r="U14" s="104">
        <v>0</v>
      </c>
      <c r="V14" s="104">
        <v>0</v>
      </c>
      <c r="W14" s="104">
        <v>0</v>
      </c>
      <c r="X14" s="104">
        <v>1</v>
      </c>
      <c r="Y14" s="104">
        <v>0</v>
      </c>
      <c r="Z14" s="104">
        <v>1</v>
      </c>
      <c r="AA14" s="108">
        <v>0</v>
      </c>
      <c r="AB14" s="104">
        <v>0</v>
      </c>
      <c r="AC14" s="81"/>
      <c r="AD14" s="82"/>
      <c r="AE14" s="83"/>
      <c r="AF14" s="109">
        <v>44010</v>
      </c>
      <c r="AG14" s="104">
        <v>0</v>
      </c>
      <c r="AH14" s="104">
        <v>0</v>
      </c>
      <c r="AI14" s="104">
        <v>0</v>
      </c>
      <c r="AJ14" s="108">
        <v>0</v>
      </c>
      <c r="AK14" s="108">
        <v>0</v>
      </c>
      <c r="AL14" s="110">
        <v>44013</v>
      </c>
      <c r="AM14" s="104">
        <f t="shared" si="2"/>
        <v>3</v>
      </c>
      <c r="AN14" s="108">
        <v>0</v>
      </c>
      <c r="AO14" s="108" t="s">
        <v>192</v>
      </c>
      <c r="AP14" s="100" t="s">
        <v>193</v>
      </c>
      <c r="AQ14" s="63">
        <v>1</v>
      </c>
      <c r="AR14" s="104">
        <v>1</v>
      </c>
      <c r="AS14" s="103">
        <v>1</v>
      </c>
      <c r="AT14" s="104">
        <v>1</v>
      </c>
      <c r="AU14" s="104">
        <v>1</v>
      </c>
      <c r="AV14" s="104">
        <v>1</v>
      </c>
      <c r="AW14" s="103">
        <v>0</v>
      </c>
      <c r="AX14" s="104"/>
      <c r="AY14" s="110">
        <v>44010</v>
      </c>
      <c r="AZ14" s="104">
        <v>12.45</v>
      </c>
      <c r="BA14" s="104">
        <v>687</v>
      </c>
      <c r="BB14" s="104">
        <v>2.7</v>
      </c>
      <c r="BC14" s="111"/>
      <c r="BD14" s="104">
        <v>7.4</v>
      </c>
      <c r="BE14" s="104">
        <v>4.6399999999999997</v>
      </c>
      <c r="BF14" s="104">
        <v>85.6</v>
      </c>
      <c r="BG14" s="104">
        <v>13.1</v>
      </c>
      <c r="BH14" s="104">
        <v>171</v>
      </c>
      <c r="BI14" s="107"/>
      <c r="BJ14" s="104">
        <v>0</v>
      </c>
      <c r="BK14" s="104">
        <v>0</v>
      </c>
      <c r="BL14" s="104">
        <v>0</v>
      </c>
      <c r="BM14" s="104">
        <v>0</v>
      </c>
      <c r="BN14" s="107">
        <v>0</v>
      </c>
      <c r="BO14" s="104">
        <v>0</v>
      </c>
      <c r="BP14" s="112"/>
      <c r="BR14" s="322"/>
      <c r="BS14" s="323"/>
      <c r="BT14" s="323"/>
      <c r="BU14" s="323"/>
      <c r="BV14" s="323"/>
      <c r="BW14" s="323"/>
      <c r="BX14" s="323"/>
      <c r="BY14" s="323"/>
      <c r="BZ14" s="323"/>
      <c r="CA14" s="323"/>
      <c r="CB14" s="323"/>
      <c r="CC14" s="323"/>
      <c r="CD14" s="323"/>
      <c r="CE14" s="323"/>
      <c r="CF14" s="323"/>
      <c r="CG14" s="323"/>
      <c r="CH14" s="323"/>
      <c r="CI14" s="323"/>
      <c r="CJ14" s="323"/>
      <c r="CK14" s="320"/>
      <c r="CL14" s="323">
        <v>7.9</v>
      </c>
      <c r="CM14" s="323">
        <v>8.11</v>
      </c>
      <c r="CN14" s="323">
        <v>8.31</v>
      </c>
      <c r="CO14" s="316">
        <f t="shared" si="3"/>
        <v>8.1066666666666674</v>
      </c>
      <c r="CP14" s="324">
        <v>0.71399999999999997</v>
      </c>
      <c r="CQ14" s="323">
        <v>0.64200000000000002</v>
      </c>
      <c r="CR14" s="323">
        <v>0.71</v>
      </c>
      <c r="CS14" s="316">
        <f t="shared" si="4"/>
        <v>0.68866666666666665</v>
      </c>
      <c r="CT14" s="323">
        <v>0.91100000000000003</v>
      </c>
      <c r="CU14" s="323">
        <v>0.84</v>
      </c>
      <c r="CV14" s="323">
        <v>0.90900000000000003</v>
      </c>
      <c r="CW14" s="316">
        <f t="shared" si="5"/>
        <v>0.88666666666666671</v>
      </c>
      <c r="CX14" s="325">
        <v>4.6296296296296294E-5</v>
      </c>
      <c r="CY14" s="318">
        <v>9.2592592592592588E-5</v>
      </c>
      <c r="CZ14" s="318">
        <v>1.1574074074074073E-4</v>
      </c>
      <c r="DA14" s="319" t="s">
        <v>194</v>
      </c>
      <c r="DB14" s="319" t="s">
        <v>195</v>
      </c>
      <c r="DC14" s="319" t="s">
        <v>196</v>
      </c>
      <c r="DD14" s="319" t="s">
        <v>197</v>
      </c>
      <c r="DE14" s="319" t="s">
        <v>198</v>
      </c>
      <c r="DF14" s="319" t="s">
        <v>199</v>
      </c>
      <c r="DG14" s="326"/>
      <c r="DH14" s="323"/>
      <c r="DI14" s="476"/>
      <c r="DJ14" s="483"/>
      <c r="DK14" s="320">
        <v>0.68866666666666665</v>
      </c>
      <c r="DL14" s="471">
        <v>1</v>
      </c>
      <c r="DM14" s="320">
        <v>0.88666666666666671</v>
      </c>
    </row>
    <row r="15" spans="1:117" ht="13.9" customHeight="1">
      <c r="A15" s="76">
        <v>14</v>
      </c>
      <c r="B15" s="115" t="s">
        <v>200</v>
      </c>
      <c r="C15" s="46" t="s">
        <v>201</v>
      </c>
      <c r="D15" s="46">
        <v>1</v>
      </c>
      <c r="E15" s="77">
        <v>27303</v>
      </c>
      <c r="F15" s="44">
        <f t="shared" si="0"/>
        <v>45</v>
      </c>
      <c r="G15" s="78">
        <v>1</v>
      </c>
      <c r="H15" s="46">
        <v>37.1</v>
      </c>
      <c r="I15" s="79">
        <v>90</v>
      </c>
      <c r="J15" s="49">
        <v>0</v>
      </c>
      <c r="K15" s="49">
        <v>0</v>
      </c>
      <c r="L15" s="49">
        <v>0</v>
      </c>
      <c r="M15" s="49">
        <v>0</v>
      </c>
      <c r="N15" s="49">
        <v>0</v>
      </c>
      <c r="O15" s="49">
        <v>0</v>
      </c>
      <c r="P15" s="49">
        <v>0</v>
      </c>
      <c r="Q15" s="49">
        <v>0</v>
      </c>
      <c r="R15" s="49">
        <v>0</v>
      </c>
      <c r="S15" s="49">
        <v>0</v>
      </c>
      <c r="T15" s="49">
        <v>0</v>
      </c>
      <c r="U15" s="49">
        <v>0</v>
      </c>
      <c r="V15" s="49">
        <v>0</v>
      </c>
      <c r="W15" s="49">
        <v>0</v>
      </c>
      <c r="X15" s="49">
        <v>0</v>
      </c>
      <c r="Y15" s="49">
        <v>0</v>
      </c>
      <c r="Z15" s="49">
        <v>0</v>
      </c>
      <c r="AA15" s="80">
        <v>1</v>
      </c>
      <c r="AB15" s="49">
        <v>0</v>
      </c>
      <c r="AC15" s="81"/>
      <c r="AD15" s="82"/>
      <c r="AE15" s="83"/>
      <c r="AF15" s="56">
        <v>44011</v>
      </c>
      <c r="AG15" s="58">
        <v>0</v>
      </c>
      <c r="AH15" s="58">
        <v>0</v>
      </c>
      <c r="AI15" s="58">
        <v>0</v>
      </c>
      <c r="AJ15" s="84">
        <v>0</v>
      </c>
      <c r="AK15" s="84">
        <v>0</v>
      </c>
      <c r="AL15" s="60">
        <v>44013</v>
      </c>
      <c r="AM15" s="58">
        <f t="shared" si="2"/>
        <v>2</v>
      </c>
      <c r="AN15" s="61">
        <v>1</v>
      </c>
      <c r="AO15" s="61"/>
      <c r="AP15" s="62" t="s">
        <v>202</v>
      </c>
      <c r="AQ15" s="63">
        <v>1</v>
      </c>
      <c r="AR15" s="64">
        <v>1</v>
      </c>
      <c r="AS15" s="63">
        <v>1</v>
      </c>
      <c r="AT15" s="64">
        <v>1</v>
      </c>
      <c r="AU15" s="64">
        <v>1</v>
      </c>
      <c r="AV15" s="64">
        <v>1</v>
      </c>
      <c r="AW15" s="63">
        <v>1</v>
      </c>
      <c r="AX15" s="64"/>
      <c r="AY15" s="66">
        <v>44011</v>
      </c>
      <c r="AZ15" s="46">
        <v>0.95</v>
      </c>
      <c r="BA15" s="46">
        <v>425</v>
      </c>
      <c r="BB15" s="46">
        <v>142.4</v>
      </c>
      <c r="BC15" s="67">
        <v>6.0000000000000001E-3</v>
      </c>
      <c r="BD15" s="46">
        <v>14.3</v>
      </c>
      <c r="BE15" s="46">
        <v>12.15</v>
      </c>
      <c r="BF15" s="46">
        <v>90.2</v>
      </c>
      <c r="BG15" s="46">
        <v>6.3</v>
      </c>
      <c r="BH15" s="46">
        <v>226</v>
      </c>
      <c r="BI15" s="86"/>
      <c r="BJ15" s="64">
        <v>0</v>
      </c>
      <c r="BK15" s="64">
        <v>0</v>
      </c>
      <c r="BL15" s="64">
        <v>0</v>
      </c>
      <c r="BM15" s="64">
        <v>0</v>
      </c>
      <c r="BN15" s="70">
        <v>0</v>
      </c>
      <c r="BO15" s="64">
        <v>1</v>
      </c>
      <c r="BP15" s="71" t="s">
        <v>131</v>
      </c>
      <c r="BR15" s="321">
        <v>3.7160877192982453</v>
      </c>
      <c r="BS15" s="316">
        <v>3.9140000000000001</v>
      </c>
      <c r="BT15" s="316">
        <v>0.19791228070175482</v>
      </c>
      <c r="BU15" s="316">
        <v>5.3258237063125362</v>
      </c>
      <c r="BV15" s="316">
        <v>36</v>
      </c>
      <c r="BW15" s="316">
        <v>23233</v>
      </c>
      <c r="BX15" s="316">
        <v>11818</v>
      </c>
      <c r="BY15" s="316">
        <v>588.28018533660395</v>
      </c>
      <c r="BZ15" s="316">
        <v>4.5065355443497511E-4</v>
      </c>
      <c r="CA15" s="316">
        <v>5.5360000000000014</v>
      </c>
      <c r="CB15" s="316">
        <v>7.5146666666666686</v>
      </c>
      <c r="CC15" s="316">
        <v>-1.978666666666667</v>
      </c>
      <c r="CD15" s="316">
        <v>34.381986485891623</v>
      </c>
      <c r="CE15" s="316">
        <v>47.34040465514385</v>
      </c>
      <c r="CF15" s="316">
        <v>-12.958418169252219</v>
      </c>
      <c r="CG15" s="316">
        <v>122.20271436320466</v>
      </c>
      <c r="CH15" s="316">
        <v>164.77304239677542</v>
      </c>
      <c r="CI15" s="316">
        <v>-42.570328033570739</v>
      </c>
      <c r="CJ15" s="316">
        <v>0.20531318626303313</v>
      </c>
      <c r="CK15" s="320">
        <v>3808.8</v>
      </c>
      <c r="CL15" s="316">
        <v>7.14</v>
      </c>
      <c r="CM15" s="316">
        <v>7.29</v>
      </c>
      <c r="CN15" s="316">
        <v>7.01</v>
      </c>
      <c r="CO15" s="316">
        <f t="shared" si="3"/>
        <v>7.1466666666666656</v>
      </c>
      <c r="CP15" s="315">
        <v>0.58599999999999997</v>
      </c>
      <c r="CQ15" s="316">
        <v>0.65100000000000002</v>
      </c>
      <c r="CR15" s="316">
        <v>0.63</v>
      </c>
      <c r="CS15" s="316">
        <f t="shared" si="4"/>
        <v>0.62233333333333329</v>
      </c>
      <c r="CT15" s="316">
        <v>0.753</v>
      </c>
      <c r="CU15" s="316">
        <v>0.747</v>
      </c>
      <c r="CV15" s="316">
        <v>0.74199999999999999</v>
      </c>
      <c r="CW15" s="316">
        <f t="shared" si="5"/>
        <v>0.74733333333333329</v>
      </c>
      <c r="CX15" s="317">
        <v>2.3148148148148147E-5</v>
      </c>
      <c r="CY15" s="318">
        <v>1.3888888888888889E-4</v>
      </c>
      <c r="CZ15" s="318">
        <v>2.3148148148148146E-4</v>
      </c>
      <c r="DA15" s="319" t="s">
        <v>203</v>
      </c>
      <c r="DB15" s="319" t="s">
        <v>204</v>
      </c>
      <c r="DC15" s="319" t="s">
        <v>205</v>
      </c>
      <c r="DD15" s="319" t="s">
        <v>206</v>
      </c>
      <c r="DE15" s="319" t="s">
        <v>207</v>
      </c>
      <c r="DF15" s="319" t="s">
        <v>208</v>
      </c>
      <c r="DG15" s="310"/>
      <c r="DH15" s="316">
        <v>5.3258237063125362</v>
      </c>
      <c r="DI15" s="475">
        <v>0</v>
      </c>
      <c r="DJ15" s="483">
        <f t="shared" si="6"/>
        <v>0.13982943988428206</v>
      </c>
      <c r="DK15" s="320">
        <v>0.62233333333333329</v>
      </c>
      <c r="DL15" s="471">
        <v>0</v>
      </c>
      <c r="DM15" s="320">
        <v>0.74733333333333329</v>
      </c>
    </row>
    <row r="16" spans="1:117" ht="14.25" customHeight="1">
      <c r="A16" s="76">
        <v>16</v>
      </c>
      <c r="B16" s="46" t="s">
        <v>209</v>
      </c>
      <c r="C16" s="46" t="s">
        <v>210</v>
      </c>
      <c r="D16" s="46">
        <v>2</v>
      </c>
      <c r="E16" s="77">
        <v>20114</v>
      </c>
      <c r="F16" s="44">
        <f t="shared" si="0"/>
        <v>65</v>
      </c>
      <c r="G16" s="78">
        <v>1</v>
      </c>
      <c r="H16" s="46">
        <v>36</v>
      </c>
      <c r="I16" s="79">
        <v>95</v>
      </c>
      <c r="J16" s="49">
        <v>0</v>
      </c>
      <c r="K16" s="49">
        <v>0</v>
      </c>
      <c r="L16" s="49">
        <v>0</v>
      </c>
      <c r="M16" s="49">
        <v>1</v>
      </c>
      <c r="N16" s="49">
        <v>0</v>
      </c>
      <c r="O16" s="49">
        <v>0</v>
      </c>
      <c r="P16" s="49">
        <v>1</v>
      </c>
      <c r="Q16" s="49">
        <v>0</v>
      </c>
      <c r="R16" s="49">
        <v>0</v>
      </c>
      <c r="S16" s="49">
        <v>0</v>
      </c>
      <c r="T16" s="49">
        <v>0</v>
      </c>
      <c r="U16" s="49">
        <v>0</v>
      </c>
      <c r="V16" s="49">
        <v>0</v>
      </c>
      <c r="W16" s="49">
        <v>0</v>
      </c>
      <c r="X16" s="49">
        <v>1</v>
      </c>
      <c r="Y16" s="49">
        <v>0</v>
      </c>
      <c r="Z16" s="49">
        <v>1</v>
      </c>
      <c r="AA16" s="80">
        <v>0</v>
      </c>
      <c r="AB16" s="49">
        <v>0</v>
      </c>
      <c r="AC16" s="81"/>
      <c r="AD16" s="82"/>
      <c r="AE16" s="83"/>
      <c r="AF16" s="56">
        <v>44011</v>
      </c>
      <c r="AG16" s="58">
        <v>0</v>
      </c>
      <c r="AH16" s="58">
        <v>0</v>
      </c>
      <c r="AI16" s="58">
        <v>0</v>
      </c>
      <c r="AJ16" s="84">
        <v>0</v>
      </c>
      <c r="AK16" s="84">
        <v>0</v>
      </c>
      <c r="AL16" s="60">
        <v>44013</v>
      </c>
      <c r="AM16" s="58">
        <f t="shared" si="2"/>
        <v>2</v>
      </c>
      <c r="AN16" s="61">
        <v>1</v>
      </c>
      <c r="AO16" s="61"/>
      <c r="AP16" s="62" t="s">
        <v>202</v>
      </c>
      <c r="AQ16" s="63">
        <v>1</v>
      </c>
      <c r="AR16" s="64">
        <v>1</v>
      </c>
      <c r="AS16" s="63">
        <v>1</v>
      </c>
      <c r="AT16" s="64">
        <v>1</v>
      </c>
      <c r="AU16" s="64">
        <v>1</v>
      </c>
      <c r="AV16" s="64">
        <v>1</v>
      </c>
      <c r="AW16" s="63">
        <v>0</v>
      </c>
      <c r="AX16" s="64"/>
      <c r="AY16" s="66">
        <v>44011</v>
      </c>
      <c r="AZ16" s="46">
        <v>2.41</v>
      </c>
      <c r="BA16" s="51">
        <v>949</v>
      </c>
      <c r="BB16" s="46">
        <v>97.5</v>
      </c>
      <c r="BC16" s="67">
        <v>1.7999999999999999E-2</v>
      </c>
      <c r="BD16" s="46">
        <v>14.9</v>
      </c>
      <c r="BE16" s="46">
        <v>3.68</v>
      </c>
      <c r="BF16" s="46">
        <v>85</v>
      </c>
      <c r="BG16" s="51">
        <v>9.8000000000000007</v>
      </c>
      <c r="BH16" s="46">
        <v>104</v>
      </c>
      <c r="BI16" s="86"/>
      <c r="BJ16" s="64">
        <v>0</v>
      </c>
      <c r="BK16" s="64">
        <v>0</v>
      </c>
      <c r="BL16" s="64">
        <v>0</v>
      </c>
      <c r="BM16" s="64">
        <v>0</v>
      </c>
      <c r="BN16" s="70">
        <v>0</v>
      </c>
      <c r="BO16" s="64">
        <v>1</v>
      </c>
      <c r="BP16" s="71" t="s">
        <v>131</v>
      </c>
      <c r="BR16" s="321">
        <v>4.4510000000000014</v>
      </c>
      <c r="BS16" s="316">
        <v>4.617</v>
      </c>
      <c r="BT16" s="316">
        <v>0.16599999999999859</v>
      </c>
      <c r="BU16" s="316">
        <v>3.7294989889912054</v>
      </c>
      <c r="BV16" s="316">
        <v>79</v>
      </c>
      <c r="BW16" s="316">
        <v>17941</v>
      </c>
      <c r="BX16" s="316">
        <v>9584</v>
      </c>
      <c r="BY16" s="316">
        <v>209.23925534359918</v>
      </c>
      <c r="BZ16" s="316">
        <v>3.8913804142228772E-4</v>
      </c>
      <c r="CA16" s="316">
        <v>4.1083333333333334</v>
      </c>
      <c r="CB16" s="316">
        <v>4.2284999999999995</v>
      </c>
      <c r="CC16" s="316">
        <v>-0.12016666666666669</v>
      </c>
      <c r="CD16" s="316">
        <v>38.035243875750361</v>
      </c>
      <c r="CE16" s="316">
        <v>39.038312640963646</v>
      </c>
      <c r="CF16" s="316">
        <v>-1.0030687652132768</v>
      </c>
      <c r="CG16" s="316">
        <v>73.35511793731591</v>
      </c>
      <c r="CH16" s="316">
        <v>75.398497224710184</v>
      </c>
      <c r="CI16" s="316">
        <v>-2.043379287394258</v>
      </c>
      <c r="CJ16" s="316">
        <v>2.6385973318645894E-2</v>
      </c>
      <c r="CK16" s="320">
        <v>3214.8</v>
      </c>
      <c r="CL16" s="316"/>
      <c r="CM16" s="316"/>
      <c r="CN16" s="316"/>
      <c r="CO16" s="316"/>
      <c r="CP16" s="315"/>
      <c r="CQ16" s="316"/>
      <c r="CR16" s="316"/>
      <c r="CS16" s="316"/>
      <c r="CT16" s="316"/>
      <c r="CU16" s="316"/>
      <c r="CV16" s="316"/>
      <c r="CW16" s="316"/>
      <c r="CX16" s="317"/>
      <c r="CY16" s="318"/>
      <c r="CZ16" s="318"/>
      <c r="DA16" s="319"/>
      <c r="DB16" s="319"/>
      <c r="DC16" s="319"/>
      <c r="DD16" s="319"/>
      <c r="DE16" s="319"/>
      <c r="DF16" s="319"/>
      <c r="DG16" s="310"/>
      <c r="DH16" s="316">
        <v>3.7294989889912054</v>
      </c>
      <c r="DI16" s="475">
        <v>1</v>
      </c>
      <c r="DJ16" s="483">
        <f t="shared" si="6"/>
        <v>0.11601029578795588</v>
      </c>
      <c r="DK16" s="320"/>
      <c r="DL16" s="471"/>
      <c r="DM16" s="320"/>
    </row>
    <row r="17" spans="1:117" ht="15.75" customHeight="1">
      <c r="A17" s="103">
        <v>19</v>
      </c>
      <c r="B17" s="104" t="s">
        <v>219</v>
      </c>
      <c r="C17" s="104" t="s">
        <v>220</v>
      </c>
      <c r="D17" s="104">
        <v>1</v>
      </c>
      <c r="E17" s="105">
        <v>20008</v>
      </c>
      <c r="F17" s="44">
        <f t="shared" si="0"/>
        <v>65</v>
      </c>
      <c r="G17" s="103">
        <v>2</v>
      </c>
      <c r="H17" s="104">
        <v>35.6</v>
      </c>
      <c r="I17" s="107">
        <v>96</v>
      </c>
      <c r="J17" s="104">
        <v>0</v>
      </c>
      <c r="K17" s="104">
        <v>1</v>
      </c>
      <c r="L17" s="104">
        <v>0</v>
      </c>
      <c r="M17" s="104">
        <v>0</v>
      </c>
      <c r="N17" s="104">
        <v>0</v>
      </c>
      <c r="O17" s="104">
        <v>0</v>
      </c>
      <c r="P17" s="104">
        <v>0</v>
      </c>
      <c r="Q17" s="104">
        <v>0</v>
      </c>
      <c r="R17" s="104">
        <v>0</v>
      </c>
      <c r="S17" s="104">
        <v>0</v>
      </c>
      <c r="T17" s="104">
        <v>0</v>
      </c>
      <c r="U17" s="104">
        <v>0</v>
      </c>
      <c r="V17" s="104">
        <v>0</v>
      </c>
      <c r="W17" s="104">
        <v>0</v>
      </c>
      <c r="X17" s="104">
        <v>1</v>
      </c>
      <c r="Y17" s="104">
        <v>0</v>
      </c>
      <c r="Z17" s="104">
        <v>0</v>
      </c>
      <c r="AA17" s="108">
        <v>0</v>
      </c>
      <c r="AB17" s="104">
        <v>0</v>
      </c>
      <c r="AC17" s="81"/>
      <c r="AD17" s="82"/>
      <c r="AE17" s="83"/>
      <c r="AF17" s="109">
        <v>44009</v>
      </c>
      <c r="AG17" s="104">
        <v>0</v>
      </c>
      <c r="AH17" s="104">
        <v>0</v>
      </c>
      <c r="AI17" s="104">
        <v>0</v>
      </c>
      <c r="AJ17" s="108">
        <v>0</v>
      </c>
      <c r="AK17" s="108">
        <v>0</v>
      </c>
      <c r="AL17" s="110">
        <v>44013</v>
      </c>
      <c r="AM17" s="104">
        <f t="shared" si="2"/>
        <v>4</v>
      </c>
      <c r="AN17" s="108">
        <v>0</v>
      </c>
      <c r="AO17" s="108" t="s">
        <v>221</v>
      </c>
      <c r="AP17" s="116" t="s">
        <v>222</v>
      </c>
      <c r="AQ17" s="63">
        <v>1</v>
      </c>
      <c r="AR17" s="104">
        <v>1</v>
      </c>
      <c r="AS17" s="103">
        <v>1</v>
      </c>
      <c r="AT17" s="104">
        <v>0</v>
      </c>
      <c r="AU17" s="104">
        <v>0</v>
      </c>
      <c r="AV17" s="104">
        <v>0</v>
      </c>
      <c r="AW17" s="103">
        <v>0</v>
      </c>
      <c r="AX17" s="104"/>
      <c r="AY17" s="110">
        <v>44011</v>
      </c>
      <c r="AZ17" s="104">
        <v>0.76</v>
      </c>
      <c r="BA17" s="51"/>
      <c r="BB17" s="104">
        <v>13</v>
      </c>
      <c r="BC17" s="93"/>
      <c r="BD17" s="104">
        <v>13.2</v>
      </c>
      <c r="BE17" s="104">
        <v>5.1100000000000003</v>
      </c>
      <c r="BF17" s="104">
        <v>69.099999999999994</v>
      </c>
      <c r="BG17" s="104">
        <v>16.2</v>
      </c>
      <c r="BH17" s="104">
        <v>278</v>
      </c>
      <c r="BI17" s="107"/>
      <c r="BJ17" s="104">
        <v>0</v>
      </c>
      <c r="BK17" s="104">
        <v>0</v>
      </c>
      <c r="BL17" s="104">
        <v>0</v>
      </c>
      <c r="BM17" s="104">
        <v>0</v>
      </c>
      <c r="BN17" s="107">
        <v>0</v>
      </c>
      <c r="BO17" s="104">
        <v>1</v>
      </c>
      <c r="BP17" s="112" t="s">
        <v>131</v>
      </c>
      <c r="BR17" s="322">
        <v>4.836333333333334</v>
      </c>
      <c r="BS17" s="323">
        <v>5.0060000000000002</v>
      </c>
      <c r="BT17" s="323">
        <v>0.16966666666666619</v>
      </c>
      <c r="BU17" s="323">
        <v>3.5081673444069095</v>
      </c>
      <c r="BV17" s="323">
        <v>69</v>
      </c>
      <c r="BW17" s="323">
        <v>13611</v>
      </c>
      <c r="BX17" s="323">
        <v>8885</v>
      </c>
      <c r="BY17" s="323">
        <v>425.07950931394817</v>
      </c>
      <c r="BZ17" s="323">
        <v>3.94841569432404E-4</v>
      </c>
      <c r="CA17" s="323">
        <v>-1.5818333333333332</v>
      </c>
      <c r="CB17" s="323">
        <v>2.4575000000000005</v>
      </c>
      <c r="CC17" s="323">
        <v>-4.0393333333333334</v>
      </c>
      <c r="CD17" s="323">
        <v>-17.026817169596502</v>
      </c>
      <c r="CE17" s="323">
        <v>27.43695823090524</v>
      </c>
      <c r="CF17" s="323">
        <v>-44.46377540050176</v>
      </c>
      <c r="CG17" s="323">
        <v>-26.477750333415791</v>
      </c>
      <c r="CH17" s="323">
        <v>40.411659083356994</v>
      </c>
      <c r="CI17" s="323">
        <v>-66.889409416772779</v>
      </c>
      <c r="CJ17" s="323">
        <v>0.62338064617401157</v>
      </c>
      <c r="CK17" s="320">
        <v>6688.7</v>
      </c>
      <c r="CL17" s="323">
        <v>6.49</v>
      </c>
      <c r="CM17" s="323">
        <v>6.25</v>
      </c>
      <c r="CN17" s="323">
        <v>6.48</v>
      </c>
      <c r="CO17" s="316">
        <f t="shared" si="3"/>
        <v>6.4066666666666663</v>
      </c>
      <c r="CP17" s="324">
        <v>0.85799999999999998</v>
      </c>
      <c r="CQ17" s="323">
        <v>0.80100000000000005</v>
      </c>
      <c r="CR17" s="323">
        <v>0.83899999999999997</v>
      </c>
      <c r="CS17" s="316">
        <f t="shared" si="4"/>
        <v>0.83266666666666678</v>
      </c>
      <c r="CT17" s="323">
        <v>1.08</v>
      </c>
      <c r="CU17" s="323">
        <v>0.97199999999999998</v>
      </c>
      <c r="CV17" s="323">
        <v>1.08</v>
      </c>
      <c r="CW17" s="316">
        <f t="shared" si="5"/>
        <v>1.044</v>
      </c>
      <c r="CX17" s="325">
        <v>6.9444444444444444E-5</v>
      </c>
      <c r="CY17" s="318">
        <v>8.1018518518518516E-5</v>
      </c>
      <c r="CZ17" s="318">
        <v>1.1574074074074073E-5</v>
      </c>
      <c r="DA17" s="319" t="s">
        <v>223</v>
      </c>
      <c r="DB17" s="319" t="s">
        <v>224</v>
      </c>
      <c r="DC17" s="319" t="s">
        <v>225</v>
      </c>
      <c r="DD17" s="319" t="s">
        <v>226</v>
      </c>
      <c r="DE17" s="319" t="s">
        <v>227</v>
      </c>
      <c r="DF17" s="319" t="s">
        <v>228</v>
      </c>
      <c r="DG17" s="326"/>
      <c r="DH17" s="323">
        <v>3.5081673444069095</v>
      </c>
      <c r="DI17" s="476">
        <v>0</v>
      </c>
      <c r="DJ17" s="483">
        <f t="shared" si="6"/>
        <v>5.2449165673552553E-2</v>
      </c>
      <c r="DK17" s="320">
        <v>0.83266666666666678</v>
      </c>
      <c r="DL17" s="471">
        <v>1</v>
      </c>
      <c r="DM17" s="320">
        <v>1.044</v>
      </c>
    </row>
    <row r="18" spans="1:117" ht="15.75" customHeight="1">
      <c r="A18" s="76">
        <v>20</v>
      </c>
      <c r="B18" s="46" t="s">
        <v>229</v>
      </c>
      <c r="C18" s="46">
        <v>55598521</v>
      </c>
      <c r="D18" s="46">
        <v>1</v>
      </c>
      <c r="E18" s="77">
        <v>29660</v>
      </c>
      <c r="F18" s="44">
        <f t="shared" si="0"/>
        <v>39</v>
      </c>
      <c r="G18" s="78">
        <v>1</v>
      </c>
      <c r="H18" s="46">
        <v>34.799999999999997</v>
      </c>
      <c r="I18" s="79">
        <v>95</v>
      </c>
      <c r="J18" s="49">
        <v>0</v>
      </c>
      <c r="K18" s="49">
        <v>1</v>
      </c>
      <c r="L18" s="49">
        <v>0</v>
      </c>
      <c r="M18" s="49">
        <v>0</v>
      </c>
      <c r="N18" s="49">
        <v>0</v>
      </c>
      <c r="O18" s="49">
        <v>0</v>
      </c>
      <c r="P18" s="49">
        <v>0</v>
      </c>
      <c r="Q18" s="49">
        <v>0</v>
      </c>
      <c r="R18" s="49">
        <v>0</v>
      </c>
      <c r="S18" s="49">
        <v>0</v>
      </c>
      <c r="T18" s="49">
        <v>0</v>
      </c>
      <c r="U18" s="49">
        <v>0</v>
      </c>
      <c r="V18" s="49">
        <v>0</v>
      </c>
      <c r="W18" s="49">
        <v>0</v>
      </c>
      <c r="X18" s="49">
        <v>1</v>
      </c>
      <c r="Y18" s="49">
        <v>1</v>
      </c>
      <c r="Z18" s="49">
        <v>0</v>
      </c>
      <c r="AA18" s="80">
        <v>0</v>
      </c>
      <c r="AB18" s="49">
        <v>0</v>
      </c>
      <c r="AC18" s="81">
        <v>110</v>
      </c>
      <c r="AD18" s="82">
        <v>1.78</v>
      </c>
      <c r="AE18" s="83">
        <f t="shared" si="1"/>
        <v>34.71783865673526</v>
      </c>
      <c r="AF18" s="56">
        <v>44012</v>
      </c>
      <c r="AG18" s="58">
        <v>1</v>
      </c>
      <c r="AH18" s="58">
        <v>1</v>
      </c>
      <c r="AI18" s="58">
        <v>25</v>
      </c>
      <c r="AJ18" s="84">
        <v>1</v>
      </c>
      <c r="AK18" s="84">
        <v>1</v>
      </c>
      <c r="AL18" s="60">
        <v>44037</v>
      </c>
      <c r="AM18" s="58">
        <f t="shared" si="2"/>
        <v>25</v>
      </c>
      <c r="AN18" s="61">
        <v>1</v>
      </c>
      <c r="AO18" s="61"/>
      <c r="AP18" s="62"/>
      <c r="AQ18" s="63">
        <v>1</v>
      </c>
      <c r="AR18" s="64">
        <v>1</v>
      </c>
      <c r="AS18" s="63">
        <v>1</v>
      </c>
      <c r="AT18" s="64">
        <v>1</v>
      </c>
      <c r="AU18" s="64">
        <v>1</v>
      </c>
      <c r="AV18" s="64">
        <v>1</v>
      </c>
      <c r="AW18" s="63">
        <v>1</v>
      </c>
      <c r="AX18" s="51">
        <v>1</v>
      </c>
      <c r="AY18" s="66">
        <v>44012</v>
      </c>
      <c r="AZ18" s="46">
        <v>0.94</v>
      </c>
      <c r="BA18" s="46">
        <v>344</v>
      </c>
      <c r="BB18" s="51">
        <v>27.4</v>
      </c>
      <c r="BC18" s="67">
        <v>8.0000000000000002E-3</v>
      </c>
      <c r="BD18" s="46">
        <v>17</v>
      </c>
      <c r="BE18" s="51">
        <v>11.4</v>
      </c>
      <c r="BF18" s="46">
        <v>79</v>
      </c>
      <c r="BG18" s="46">
        <v>12</v>
      </c>
      <c r="BH18" s="46">
        <v>141</v>
      </c>
      <c r="BI18" s="86"/>
      <c r="BJ18" s="64">
        <v>0</v>
      </c>
      <c r="BK18" s="64">
        <v>0</v>
      </c>
      <c r="BL18" s="64">
        <v>0</v>
      </c>
      <c r="BM18" s="64">
        <v>0</v>
      </c>
      <c r="BN18" s="70">
        <v>0</v>
      </c>
      <c r="BO18" s="64">
        <v>0</v>
      </c>
      <c r="BP18" s="71"/>
      <c r="BR18" s="321">
        <v>5.1747924528301903</v>
      </c>
      <c r="BS18" s="316">
        <v>5.1980000000000004</v>
      </c>
      <c r="BT18" s="316">
        <v>2.3207547169810105E-2</v>
      </c>
      <c r="BU18" s="316">
        <v>0.44847300411280194</v>
      </c>
      <c r="BV18" s="316">
        <v>124</v>
      </c>
      <c r="BW18" s="316">
        <v>26539</v>
      </c>
      <c r="BX18" s="316">
        <v>23351</v>
      </c>
      <c r="BY18" s="316">
        <v>936.67465678797123</v>
      </c>
      <c r="BZ18" s="316">
        <v>1.9205730123455181E-5</v>
      </c>
      <c r="CA18" s="316">
        <v>8.6210000000000022</v>
      </c>
      <c r="CB18" s="316">
        <v>11.338166666666664</v>
      </c>
      <c r="CC18" s="316">
        <v>-2.7171666666666665</v>
      </c>
      <c r="CD18" s="316">
        <v>113.02649389425707</v>
      </c>
      <c r="CE18" s="316">
        <v>146.98967635004053</v>
      </c>
      <c r="CF18" s="316">
        <v>-33.963182455783411</v>
      </c>
      <c r="CG18" s="316">
        <v>135.12910621311661</v>
      </c>
      <c r="CH18" s="316">
        <v>177.39805254334809</v>
      </c>
      <c r="CI18" s="316">
        <v>-42.268946330231415</v>
      </c>
      <c r="CJ18" s="316">
        <v>0.19242283341139288</v>
      </c>
      <c r="CK18" s="320">
        <v>5097.1000000000004</v>
      </c>
      <c r="CL18" s="316">
        <v>8.6300000000000008</v>
      </c>
      <c r="CM18" s="316">
        <v>8.2200000000000006</v>
      </c>
      <c r="CN18" s="316">
        <v>8.92</v>
      </c>
      <c r="CO18" s="316">
        <f t="shared" si="3"/>
        <v>8.5900000000000016</v>
      </c>
      <c r="CP18" s="315">
        <v>0.43099999999999999</v>
      </c>
      <c r="CQ18" s="316">
        <v>0.41499999999999998</v>
      </c>
      <c r="CR18" s="316">
        <v>0.42299999999999999</v>
      </c>
      <c r="CS18" s="316">
        <f t="shared" si="4"/>
        <v>0.42299999999999999</v>
      </c>
      <c r="CT18" s="316">
        <v>0.44800000000000001</v>
      </c>
      <c r="CU18" s="316">
        <v>0.45</v>
      </c>
      <c r="CV18" s="316">
        <v>0.44900000000000001</v>
      </c>
      <c r="CW18" s="316">
        <f t="shared" si="5"/>
        <v>0.44900000000000001</v>
      </c>
      <c r="CX18" s="317" t="s">
        <v>124</v>
      </c>
      <c r="CY18" s="318">
        <v>5.7870370370370366E-5</v>
      </c>
      <c r="CZ18" s="318">
        <v>1.1574074074074073E-4</v>
      </c>
      <c r="DA18" s="319" t="s">
        <v>230</v>
      </c>
      <c r="DB18" s="319" t="s">
        <v>231</v>
      </c>
      <c r="DC18" s="319" t="s">
        <v>232</v>
      </c>
      <c r="DD18" s="319" t="s">
        <v>233</v>
      </c>
      <c r="DE18" s="319" t="s">
        <v>234</v>
      </c>
      <c r="DF18" s="319" t="s">
        <v>235</v>
      </c>
      <c r="DG18" s="310"/>
      <c r="DH18" s="316">
        <v>0.44847300411280194</v>
      </c>
      <c r="DI18" s="475">
        <v>1</v>
      </c>
      <c r="DJ18" s="483">
        <f t="shared" si="6"/>
        <v>8.7985914365580793E-3</v>
      </c>
      <c r="DK18" s="320">
        <v>0.42299999999999999</v>
      </c>
      <c r="DL18" s="471">
        <v>0</v>
      </c>
      <c r="DM18" s="320">
        <v>0.44900000000000001</v>
      </c>
    </row>
    <row r="19" spans="1:117" ht="15.75" customHeight="1">
      <c r="A19" s="76">
        <v>21</v>
      </c>
      <c r="B19" s="46" t="s">
        <v>236</v>
      </c>
      <c r="C19" s="46" t="s">
        <v>237</v>
      </c>
      <c r="D19" s="46">
        <v>1</v>
      </c>
      <c r="E19" s="77">
        <v>15127</v>
      </c>
      <c r="F19" s="44">
        <f t="shared" si="0"/>
        <v>79</v>
      </c>
      <c r="G19" s="78">
        <v>2</v>
      </c>
      <c r="H19" s="46">
        <v>38.700000000000003</v>
      </c>
      <c r="I19" s="79">
        <v>93</v>
      </c>
      <c r="J19" s="49">
        <v>0</v>
      </c>
      <c r="K19" s="49">
        <v>1</v>
      </c>
      <c r="L19" s="49">
        <v>0</v>
      </c>
      <c r="M19" s="49">
        <v>0</v>
      </c>
      <c r="N19" s="49">
        <v>0</v>
      </c>
      <c r="O19" s="49">
        <v>0</v>
      </c>
      <c r="P19" s="49">
        <v>0</v>
      </c>
      <c r="Q19" s="49">
        <v>0</v>
      </c>
      <c r="R19" s="49">
        <v>0</v>
      </c>
      <c r="S19" s="49">
        <v>0</v>
      </c>
      <c r="T19" s="49">
        <v>0</v>
      </c>
      <c r="U19" s="49">
        <v>0</v>
      </c>
      <c r="V19" s="49">
        <v>0</v>
      </c>
      <c r="W19" s="49">
        <v>0</v>
      </c>
      <c r="X19" s="49">
        <v>1</v>
      </c>
      <c r="Y19" s="49">
        <v>0</v>
      </c>
      <c r="Z19" s="49">
        <v>1</v>
      </c>
      <c r="AA19" s="80">
        <v>0</v>
      </c>
      <c r="AB19" s="49">
        <v>0</v>
      </c>
      <c r="AC19" s="81">
        <v>65</v>
      </c>
      <c r="AD19" s="82">
        <v>1.75</v>
      </c>
      <c r="AE19" s="83">
        <f t="shared" si="1"/>
        <v>21.224489795918366</v>
      </c>
      <c r="AF19" s="56">
        <v>44008</v>
      </c>
      <c r="AG19" s="84">
        <v>0</v>
      </c>
      <c r="AH19" s="58">
        <v>0</v>
      </c>
      <c r="AI19" s="58">
        <v>0</v>
      </c>
      <c r="AJ19" s="84">
        <v>0</v>
      </c>
      <c r="AK19" s="84">
        <v>0</v>
      </c>
      <c r="AL19" s="60">
        <v>44019</v>
      </c>
      <c r="AM19" s="58">
        <f t="shared" si="2"/>
        <v>11</v>
      </c>
      <c r="AN19" s="61">
        <v>1</v>
      </c>
      <c r="AO19" s="61"/>
      <c r="AP19" s="62"/>
      <c r="AQ19" s="63">
        <v>1</v>
      </c>
      <c r="AR19" s="64">
        <v>1</v>
      </c>
      <c r="AS19" s="63">
        <v>1</v>
      </c>
      <c r="AT19" s="64">
        <v>1</v>
      </c>
      <c r="AU19" s="64">
        <v>1</v>
      </c>
      <c r="AV19" s="64">
        <v>1</v>
      </c>
      <c r="AW19" s="63">
        <v>0</v>
      </c>
      <c r="AX19" s="64"/>
      <c r="AY19" s="66">
        <v>44008</v>
      </c>
      <c r="AZ19" s="46">
        <v>1.8</v>
      </c>
      <c r="BA19" s="117"/>
      <c r="BB19" s="46">
        <v>91.8</v>
      </c>
      <c r="BC19" s="102"/>
      <c r="BD19" s="46">
        <v>11.1</v>
      </c>
      <c r="BE19" s="46">
        <v>6.87</v>
      </c>
      <c r="BF19" s="46">
        <v>82</v>
      </c>
      <c r="BG19" s="46">
        <v>12.5</v>
      </c>
      <c r="BH19" s="46">
        <v>145</v>
      </c>
      <c r="BI19" s="86"/>
      <c r="BJ19" s="64">
        <v>0</v>
      </c>
      <c r="BK19" s="64">
        <v>0</v>
      </c>
      <c r="BL19" s="64">
        <v>0</v>
      </c>
      <c r="BM19" s="64">
        <v>0</v>
      </c>
      <c r="BN19" s="70">
        <v>0</v>
      </c>
      <c r="BO19" s="64">
        <v>0</v>
      </c>
      <c r="BP19" s="71"/>
      <c r="BR19" s="321">
        <v>5.018101694915253</v>
      </c>
      <c r="BS19" s="316">
        <v>5.3719999999999999</v>
      </c>
      <c r="BT19" s="316">
        <v>0.35389830508474684</v>
      </c>
      <c r="BU19" s="316">
        <v>7.052433900320219</v>
      </c>
      <c r="BV19" s="316">
        <v>47</v>
      </c>
      <c r="BW19" s="316">
        <v>12227</v>
      </c>
      <c r="BX19" s="316">
        <v>1891</v>
      </c>
      <c r="BY19" s="316">
        <v>122.05484743144071</v>
      </c>
      <c r="BZ19" s="316">
        <v>3.7294732418404119E-3</v>
      </c>
      <c r="CA19" s="316">
        <v>2.4811666666666672</v>
      </c>
      <c r="CB19" s="316">
        <v>2.5666666666666673</v>
      </c>
      <c r="CC19" s="316">
        <v>-8.5500000000000007E-2</v>
      </c>
      <c r="CD19" s="316">
        <v>29.406889882621513</v>
      </c>
      <c r="CE19" s="316">
        <v>30.462011673341511</v>
      </c>
      <c r="CF19" s="316">
        <v>-1.0551217907199999</v>
      </c>
      <c r="CG19" s="316">
        <v>39.633547914479671</v>
      </c>
      <c r="CH19" s="316">
        <v>40.970196592497196</v>
      </c>
      <c r="CI19" s="316">
        <v>-1.3366486780175071</v>
      </c>
      <c r="CJ19" s="316">
        <v>3.1594146750267622E-2</v>
      </c>
      <c r="CK19" s="481"/>
      <c r="CL19" s="316">
        <v>8.66</v>
      </c>
      <c r="CM19" s="316">
        <v>8.32</v>
      </c>
      <c r="CN19" s="316">
        <v>8.81</v>
      </c>
      <c r="CO19" s="316">
        <f t="shared" si="3"/>
        <v>8.5966666666666658</v>
      </c>
      <c r="CP19" s="315">
        <v>0.92300000000000004</v>
      </c>
      <c r="CQ19" s="316">
        <v>0.873</v>
      </c>
      <c r="CR19" s="316">
        <v>0.9</v>
      </c>
      <c r="CS19" s="316">
        <f t="shared" si="4"/>
        <v>0.89866666666666672</v>
      </c>
      <c r="CT19" s="316">
        <v>1.018</v>
      </c>
      <c r="CU19" s="316">
        <v>0.95199999999999996</v>
      </c>
      <c r="CV19" s="316">
        <v>1.004</v>
      </c>
      <c r="CW19" s="316">
        <f t="shared" si="5"/>
        <v>0.9913333333333334</v>
      </c>
      <c r="CX19" s="317">
        <v>4.8611111111111112E-3</v>
      </c>
      <c r="CY19" s="318">
        <v>2.4305555555555552E-4</v>
      </c>
      <c r="CZ19" s="318">
        <v>9.0277777777777787E-3</v>
      </c>
      <c r="DA19" s="319" t="s">
        <v>238</v>
      </c>
      <c r="DB19" s="319" t="s">
        <v>239</v>
      </c>
      <c r="DC19" s="319" t="s">
        <v>240</v>
      </c>
      <c r="DD19" s="319" t="s">
        <v>241</v>
      </c>
      <c r="DE19" s="319" t="s">
        <v>242</v>
      </c>
      <c r="DF19" s="319" t="s">
        <v>243</v>
      </c>
      <c r="DG19" s="310"/>
      <c r="DH19" s="316">
        <v>7.052433900320219</v>
      </c>
      <c r="DI19" s="475">
        <v>0</v>
      </c>
      <c r="DJ19" s="483"/>
      <c r="DK19" s="320">
        <v>0.89866666666666672</v>
      </c>
      <c r="DL19" s="471">
        <v>0</v>
      </c>
      <c r="DM19" s="320">
        <v>0.9913333333333334</v>
      </c>
    </row>
    <row r="20" spans="1:117" ht="15.75" customHeight="1">
      <c r="A20" s="76">
        <v>22</v>
      </c>
      <c r="B20" s="46" t="s">
        <v>244</v>
      </c>
      <c r="C20" s="46" t="s">
        <v>245</v>
      </c>
      <c r="D20" s="46">
        <v>1</v>
      </c>
      <c r="E20" s="77">
        <v>22804</v>
      </c>
      <c r="F20" s="44">
        <f t="shared" si="0"/>
        <v>58</v>
      </c>
      <c r="G20" s="78">
        <v>1</v>
      </c>
      <c r="H20" s="46">
        <v>36.5</v>
      </c>
      <c r="I20" s="79">
        <v>92</v>
      </c>
      <c r="J20" s="51">
        <v>1</v>
      </c>
      <c r="K20" s="51">
        <v>0</v>
      </c>
      <c r="L20" s="49">
        <v>0</v>
      </c>
      <c r="M20" s="49">
        <v>1</v>
      </c>
      <c r="N20" s="49">
        <v>0</v>
      </c>
      <c r="O20" s="49">
        <v>0</v>
      </c>
      <c r="P20" s="49">
        <v>1</v>
      </c>
      <c r="Q20" s="49">
        <v>0</v>
      </c>
      <c r="R20" s="49">
        <v>0</v>
      </c>
      <c r="S20" s="49">
        <v>0</v>
      </c>
      <c r="T20" s="49">
        <v>0</v>
      </c>
      <c r="U20" s="49">
        <v>0</v>
      </c>
      <c r="V20" s="49">
        <v>0</v>
      </c>
      <c r="W20" s="49">
        <v>0</v>
      </c>
      <c r="X20" s="49">
        <v>1</v>
      </c>
      <c r="Y20" s="49">
        <v>0</v>
      </c>
      <c r="Z20" s="49">
        <v>0</v>
      </c>
      <c r="AA20" s="80">
        <v>0</v>
      </c>
      <c r="AB20" s="49">
        <v>0</v>
      </c>
      <c r="AC20" s="81">
        <v>76</v>
      </c>
      <c r="AD20" s="82">
        <v>1.78</v>
      </c>
      <c r="AE20" s="83">
        <f t="shared" si="1"/>
        <v>23.98687034465345</v>
      </c>
      <c r="AF20" s="56">
        <v>44012</v>
      </c>
      <c r="AG20" s="84">
        <v>1</v>
      </c>
      <c r="AH20" s="58">
        <v>1</v>
      </c>
      <c r="AI20" s="58">
        <v>10</v>
      </c>
      <c r="AJ20" s="84">
        <v>1</v>
      </c>
      <c r="AK20" s="84">
        <v>1</v>
      </c>
      <c r="AL20" s="60">
        <v>44027</v>
      </c>
      <c r="AM20" s="58">
        <f t="shared" si="2"/>
        <v>15</v>
      </c>
      <c r="AN20" s="61">
        <v>1</v>
      </c>
      <c r="AO20" s="61"/>
      <c r="AP20" s="62" t="s">
        <v>246</v>
      </c>
      <c r="AQ20" s="63">
        <v>1</v>
      </c>
      <c r="AR20" s="64">
        <v>1</v>
      </c>
      <c r="AS20" s="63">
        <v>1</v>
      </c>
      <c r="AT20" s="64">
        <v>1</v>
      </c>
      <c r="AU20" s="64">
        <v>1</v>
      </c>
      <c r="AV20" s="64">
        <v>0</v>
      </c>
      <c r="AW20" s="63">
        <v>0</v>
      </c>
      <c r="AX20" s="64"/>
      <c r="AY20" s="66">
        <v>44012</v>
      </c>
      <c r="AZ20" s="46">
        <v>13.74</v>
      </c>
      <c r="BA20" s="117"/>
      <c r="BB20" s="46">
        <v>278.89999999999998</v>
      </c>
      <c r="BC20" s="93"/>
      <c r="BD20" s="51">
        <v>6</v>
      </c>
      <c r="BE20" s="51">
        <v>3.3</v>
      </c>
      <c r="BF20" s="51">
        <v>85</v>
      </c>
      <c r="BG20" s="51">
        <v>9</v>
      </c>
      <c r="BH20" s="51">
        <v>127</v>
      </c>
      <c r="BI20" s="86"/>
      <c r="BJ20" s="64">
        <v>0</v>
      </c>
      <c r="BK20" s="64">
        <v>0</v>
      </c>
      <c r="BL20" s="64">
        <v>0</v>
      </c>
      <c r="BM20" s="64">
        <v>0</v>
      </c>
      <c r="BN20" s="70">
        <v>0</v>
      </c>
      <c r="BO20" s="64">
        <v>0</v>
      </c>
      <c r="BP20" s="71" t="s">
        <v>131</v>
      </c>
      <c r="BR20" s="321"/>
      <c r="BS20" s="316"/>
      <c r="BT20" s="316"/>
      <c r="BU20" s="316"/>
      <c r="BV20" s="316"/>
      <c r="BW20" s="316"/>
      <c r="BX20" s="316"/>
      <c r="BY20" s="316"/>
      <c r="BZ20" s="316"/>
      <c r="CA20" s="316"/>
      <c r="CB20" s="316"/>
      <c r="CC20" s="316"/>
      <c r="CD20" s="316"/>
      <c r="CE20" s="316"/>
      <c r="CF20" s="316"/>
      <c r="CG20" s="316"/>
      <c r="CH20" s="316"/>
      <c r="CI20" s="316"/>
      <c r="CJ20" s="316"/>
      <c r="CK20" s="320"/>
      <c r="CL20" s="316">
        <v>7.94</v>
      </c>
      <c r="CM20" s="316">
        <v>7.47</v>
      </c>
      <c r="CN20" s="316">
        <v>7.85</v>
      </c>
      <c r="CO20" s="316">
        <f t="shared" si="3"/>
        <v>7.753333333333333</v>
      </c>
      <c r="CP20" s="315">
        <v>0.90500000000000003</v>
      </c>
      <c r="CQ20" s="316">
        <v>1.0960000000000001</v>
      </c>
      <c r="CR20" s="316">
        <v>1.052</v>
      </c>
      <c r="CS20" s="316">
        <f t="shared" si="4"/>
        <v>1.0176666666666667</v>
      </c>
      <c r="CT20" s="316">
        <v>1.127</v>
      </c>
      <c r="CU20" s="316">
        <v>1.28</v>
      </c>
      <c r="CV20" s="316">
        <v>1.2829999999999999</v>
      </c>
      <c r="CW20" s="316">
        <f t="shared" si="5"/>
        <v>1.23</v>
      </c>
      <c r="CX20" s="317">
        <v>1.3888888888888889E-3</v>
      </c>
      <c r="CY20" s="318">
        <v>7.6388888888888886E-3</v>
      </c>
      <c r="CZ20" s="318">
        <v>9.0277777777777787E-3</v>
      </c>
      <c r="DA20" s="319" t="s">
        <v>247</v>
      </c>
      <c r="DB20" s="319" t="s">
        <v>248</v>
      </c>
      <c r="DC20" s="319" t="s">
        <v>249</v>
      </c>
      <c r="DD20" s="319" t="s">
        <v>250</v>
      </c>
      <c r="DE20" s="319" t="s">
        <v>251</v>
      </c>
      <c r="DF20" s="319" t="s">
        <v>252</v>
      </c>
      <c r="DG20" s="310"/>
      <c r="DH20" s="316"/>
      <c r="DI20" s="475"/>
      <c r="DJ20" s="483"/>
      <c r="DK20" s="320">
        <v>1.0176666666666667</v>
      </c>
      <c r="DL20" s="471">
        <v>1</v>
      </c>
      <c r="DM20" s="320">
        <v>1.23</v>
      </c>
    </row>
    <row r="21" spans="1:117" ht="15.75" customHeight="1">
      <c r="A21" s="76">
        <v>23</v>
      </c>
      <c r="B21" s="46" t="s">
        <v>253</v>
      </c>
      <c r="C21" s="46" t="s">
        <v>254</v>
      </c>
      <c r="D21" s="46">
        <v>2</v>
      </c>
      <c r="E21" s="77">
        <v>19868</v>
      </c>
      <c r="F21" s="44">
        <f t="shared" si="0"/>
        <v>66</v>
      </c>
      <c r="G21" s="78">
        <v>1</v>
      </c>
      <c r="H21" s="46">
        <v>36.6</v>
      </c>
      <c r="I21" s="79">
        <v>98</v>
      </c>
      <c r="J21" s="49">
        <v>0</v>
      </c>
      <c r="K21" s="49">
        <v>0</v>
      </c>
      <c r="L21" s="49">
        <v>0</v>
      </c>
      <c r="M21" s="49">
        <v>1</v>
      </c>
      <c r="N21" s="49">
        <v>1</v>
      </c>
      <c r="O21" s="49">
        <v>0</v>
      </c>
      <c r="P21" s="49">
        <v>0</v>
      </c>
      <c r="Q21" s="49">
        <v>0</v>
      </c>
      <c r="R21" s="49">
        <v>0</v>
      </c>
      <c r="S21" s="49">
        <v>0</v>
      </c>
      <c r="T21" s="49">
        <v>0</v>
      </c>
      <c r="U21" s="49">
        <v>0</v>
      </c>
      <c r="V21" s="49">
        <v>0</v>
      </c>
      <c r="W21" s="49">
        <v>0</v>
      </c>
      <c r="X21" s="49">
        <v>1</v>
      </c>
      <c r="Y21" s="49">
        <v>0</v>
      </c>
      <c r="Z21" s="49">
        <v>1</v>
      </c>
      <c r="AA21" s="80">
        <v>0</v>
      </c>
      <c r="AB21" s="49">
        <v>0</v>
      </c>
      <c r="AC21" s="81">
        <v>62</v>
      </c>
      <c r="AD21" s="82">
        <v>1.5</v>
      </c>
      <c r="AE21" s="83">
        <f t="shared" si="1"/>
        <v>27.555555555555557</v>
      </c>
      <c r="AF21" s="56">
        <v>44013</v>
      </c>
      <c r="AG21" s="84">
        <v>0</v>
      </c>
      <c r="AH21" s="58">
        <v>0</v>
      </c>
      <c r="AI21" s="58">
        <v>0</v>
      </c>
      <c r="AJ21" s="84">
        <v>0</v>
      </c>
      <c r="AK21" s="84">
        <v>0</v>
      </c>
      <c r="AL21" s="60">
        <v>44037</v>
      </c>
      <c r="AM21" s="58">
        <f t="shared" si="2"/>
        <v>24</v>
      </c>
      <c r="AN21" s="61">
        <v>1</v>
      </c>
      <c r="AO21" s="61"/>
      <c r="AP21" s="89" t="s">
        <v>255</v>
      </c>
      <c r="AQ21" s="63">
        <v>1</v>
      </c>
      <c r="AR21" s="64">
        <v>0</v>
      </c>
      <c r="AS21" s="63">
        <v>0</v>
      </c>
      <c r="AT21" s="64">
        <v>0</v>
      </c>
      <c r="AU21" s="64">
        <v>0</v>
      </c>
      <c r="AV21" s="64">
        <v>1</v>
      </c>
      <c r="AW21" s="63">
        <v>0</v>
      </c>
      <c r="AX21" s="64"/>
      <c r="AY21" s="66">
        <v>44015</v>
      </c>
      <c r="AZ21" s="51">
        <v>3.2</v>
      </c>
      <c r="BA21" s="117"/>
      <c r="BB21" s="51"/>
      <c r="BC21" s="93"/>
      <c r="BD21" s="51">
        <v>12.4</v>
      </c>
      <c r="BE21" s="51">
        <v>5.03</v>
      </c>
      <c r="BF21" s="51">
        <v>70.900000000000006</v>
      </c>
      <c r="BG21" s="51">
        <v>21.5</v>
      </c>
      <c r="BH21" s="51">
        <v>201</v>
      </c>
      <c r="BI21" s="86"/>
      <c r="BJ21" s="90">
        <v>0</v>
      </c>
      <c r="BK21" s="90">
        <v>0</v>
      </c>
      <c r="BL21" s="90">
        <v>0</v>
      </c>
      <c r="BM21" s="90">
        <v>0</v>
      </c>
      <c r="BN21" s="91">
        <v>0</v>
      </c>
      <c r="BO21" s="90">
        <v>1</v>
      </c>
      <c r="BP21" s="92" t="s">
        <v>131</v>
      </c>
      <c r="BR21" s="321">
        <v>3.648127272727272</v>
      </c>
      <c r="BS21" s="316">
        <v>3.9820000000000002</v>
      </c>
      <c r="BT21" s="316">
        <v>0.33387272727272821</v>
      </c>
      <c r="BU21" s="316">
        <v>9.1518936241259805</v>
      </c>
      <c r="BV21" s="316">
        <v>51</v>
      </c>
      <c r="BW21" s="316"/>
      <c r="BX21" s="316"/>
      <c r="BY21" s="316"/>
      <c r="BZ21" s="316"/>
      <c r="CA21" s="316"/>
      <c r="CB21" s="316"/>
      <c r="CC21" s="316"/>
      <c r="CD21" s="316"/>
      <c r="CE21" s="316"/>
      <c r="CF21" s="316"/>
      <c r="CG21" s="316"/>
      <c r="CH21" s="316"/>
      <c r="CI21" s="316"/>
      <c r="CJ21" s="316"/>
      <c r="CK21" s="320"/>
      <c r="CL21" s="316">
        <v>7.61</v>
      </c>
      <c r="CM21" s="316">
        <v>7.28</v>
      </c>
      <c r="CN21" s="316">
        <v>7.31</v>
      </c>
      <c r="CO21" s="316">
        <f t="shared" si="3"/>
        <v>7.3999999999999995</v>
      </c>
      <c r="CP21" s="315">
        <v>0.85799999999999998</v>
      </c>
      <c r="CQ21" s="316">
        <v>0.85099999999999998</v>
      </c>
      <c r="CR21" s="316">
        <v>0.88300000000000001</v>
      </c>
      <c r="CS21" s="316">
        <f t="shared" si="4"/>
        <v>0.86399999999999999</v>
      </c>
      <c r="CT21" s="316">
        <v>1.121</v>
      </c>
      <c r="CU21" s="316">
        <v>0.97399999999999998</v>
      </c>
      <c r="CV21" s="316">
        <v>1.0309999999999999</v>
      </c>
      <c r="CW21" s="316">
        <f t="shared" si="5"/>
        <v>1.0419999999999998</v>
      </c>
      <c r="CX21" s="317">
        <v>1.3888888888888889E-3</v>
      </c>
      <c r="CY21" s="318">
        <v>6.9444444444444441E-3</v>
      </c>
      <c r="CZ21" s="318">
        <v>6.2499999999999995E-3</v>
      </c>
      <c r="DA21" s="319" t="s">
        <v>256</v>
      </c>
      <c r="DB21" s="319" t="s">
        <v>257</v>
      </c>
      <c r="DC21" s="319" t="s">
        <v>258</v>
      </c>
      <c r="DD21" s="319" t="s">
        <v>259</v>
      </c>
      <c r="DE21" s="319" t="s">
        <v>260</v>
      </c>
      <c r="DF21" s="319" t="s">
        <v>261</v>
      </c>
      <c r="DG21" s="310"/>
      <c r="DH21" s="316">
        <v>9.1518936241259805</v>
      </c>
      <c r="DI21" s="475">
        <v>0</v>
      </c>
      <c r="DJ21" s="483"/>
      <c r="DK21" s="320">
        <v>0.86399999999999999</v>
      </c>
      <c r="DL21" s="471">
        <v>0</v>
      </c>
      <c r="DM21" s="320">
        <v>1.0419999999999998</v>
      </c>
    </row>
    <row r="22" spans="1:117" ht="15.75" customHeight="1">
      <c r="A22" s="76">
        <v>24</v>
      </c>
      <c r="B22" s="46" t="s">
        <v>262</v>
      </c>
      <c r="C22" s="46" t="s">
        <v>263</v>
      </c>
      <c r="D22" s="46">
        <v>2</v>
      </c>
      <c r="E22" s="77">
        <v>17444</v>
      </c>
      <c r="F22" s="44">
        <f t="shared" si="0"/>
        <v>72</v>
      </c>
      <c r="G22" s="78">
        <v>1</v>
      </c>
      <c r="H22" s="46">
        <v>36.1</v>
      </c>
      <c r="I22" s="79">
        <v>92</v>
      </c>
      <c r="J22" s="49">
        <v>0</v>
      </c>
      <c r="K22" s="49">
        <v>1</v>
      </c>
      <c r="L22" s="49">
        <v>0</v>
      </c>
      <c r="M22" s="49">
        <v>0</v>
      </c>
      <c r="N22" s="49"/>
      <c r="O22" s="49"/>
      <c r="P22" s="49"/>
      <c r="Q22" s="49"/>
      <c r="R22" s="49"/>
      <c r="S22" s="49"/>
      <c r="T22" s="49"/>
      <c r="U22" s="49"/>
      <c r="V22" s="49">
        <v>0</v>
      </c>
      <c r="W22" s="49">
        <v>0</v>
      </c>
      <c r="X22" s="49">
        <v>1</v>
      </c>
      <c r="Y22" s="49">
        <v>0</v>
      </c>
      <c r="Z22" s="49">
        <v>0</v>
      </c>
      <c r="AA22" s="80">
        <v>0</v>
      </c>
      <c r="AB22" s="49">
        <v>0</v>
      </c>
      <c r="AC22" s="81">
        <v>55</v>
      </c>
      <c r="AD22" s="82">
        <v>1.45</v>
      </c>
      <c r="AE22" s="83">
        <f t="shared" si="1"/>
        <v>26.159334126040427</v>
      </c>
      <c r="AF22" s="56">
        <v>44008</v>
      </c>
      <c r="AG22" s="84">
        <v>0</v>
      </c>
      <c r="AH22" s="58">
        <v>0</v>
      </c>
      <c r="AI22" s="58">
        <v>0</v>
      </c>
      <c r="AJ22" s="84">
        <v>0</v>
      </c>
      <c r="AK22" s="84">
        <v>0</v>
      </c>
      <c r="AL22" s="60">
        <v>44025</v>
      </c>
      <c r="AM22" s="58">
        <f t="shared" si="2"/>
        <v>17</v>
      </c>
      <c r="AN22" s="61">
        <v>1</v>
      </c>
      <c r="AO22" s="61"/>
      <c r="AP22" s="62" t="s">
        <v>264</v>
      </c>
      <c r="AQ22" s="63">
        <v>1</v>
      </c>
      <c r="AR22" s="64">
        <v>1</v>
      </c>
      <c r="AS22" s="63">
        <v>1</v>
      </c>
      <c r="AT22" s="64">
        <v>1</v>
      </c>
      <c r="AU22" s="64">
        <v>1</v>
      </c>
      <c r="AV22" s="64">
        <v>1</v>
      </c>
      <c r="AW22" s="63">
        <v>0</v>
      </c>
      <c r="AX22" s="64"/>
      <c r="AY22" s="66">
        <v>44009</v>
      </c>
      <c r="AZ22" s="51">
        <v>0.75</v>
      </c>
      <c r="BA22" s="46">
        <v>351</v>
      </c>
      <c r="BB22" s="51">
        <v>89.2</v>
      </c>
      <c r="BC22" s="67">
        <v>6.0000000000000001E-3</v>
      </c>
      <c r="BD22" s="46">
        <v>14.7</v>
      </c>
      <c r="BE22" s="46">
        <v>7.1</v>
      </c>
      <c r="BF22" s="46">
        <v>85.2</v>
      </c>
      <c r="BG22" s="46">
        <v>10.9</v>
      </c>
      <c r="BH22" s="46">
        <v>138</v>
      </c>
      <c r="BI22" s="86"/>
      <c r="BJ22" s="64">
        <v>0</v>
      </c>
      <c r="BK22" s="64">
        <v>0</v>
      </c>
      <c r="BL22" s="64">
        <v>0</v>
      </c>
      <c r="BM22" s="64">
        <v>0</v>
      </c>
      <c r="BN22" s="70">
        <v>0</v>
      </c>
      <c r="BO22" s="64">
        <v>1</v>
      </c>
      <c r="BP22" s="71" t="s">
        <v>131</v>
      </c>
      <c r="BR22" s="321">
        <v>3.4822745098039216</v>
      </c>
      <c r="BS22" s="316">
        <v>3.774</v>
      </c>
      <c r="BT22" s="316">
        <v>0.29172549019607841</v>
      </c>
      <c r="BU22" s="316">
        <v>8.3774409333543538</v>
      </c>
      <c r="BV22" s="316">
        <v>52</v>
      </c>
      <c r="BW22" s="316">
        <v>95418</v>
      </c>
      <c r="BX22" s="316">
        <v>31069</v>
      </c>
      <c r="BY22" s="316">
        <v>1106.0850236176714</v>
      </c>
      <c r="BZ22" s="316">
        <v>2.696398639593921E-4</v>
      </c>
      <c r="CA22" s="316">
        <v>9.4998333333333331</v>
      </c>
      <c r="CB22" s="316">
        <v>10.448333333333331</v>
      </c>
      <c r="CC22" s="316">
        <v>-0.94850000000000001</v>
      </c>
      <c r="CD22" s="316">
        <v>54.650124131899879</v>
      </c>
      <c r="CE22" s="316">
        <v>60.126883839825759</v>
      </c>
      <c r="CF22" s="316">
        <v>-5.4767597079258623</v>
      </c>
      <c r="CG22" s="316">
        <v>217.66197431385143</v>
      </c>
      <c r="CH22" s="316">
        <v>239.35117449561164</v>
      </c>
      <c r="CI22" s="316">
        <v>-21.689200181760107</v>
      </c>
      <c r="CJ22" s="316">
        <v>8.3087530841029836E-2</v>
      </c>
      <c r="CK22" s="320">
        <v>10131.6</v>
      </c>
      <c r="CL22" s="316">
        <v>7.6</v>
      </c>
      <c r="CM22" s="316">
        <v>7.46</v>
      </c>
      <c r="CN22" s="316">
        <v>7.71</v>
      </c>
      <c r="CO22" s="316">
        <f t="shared" si="3"/>
        <v>7.59</v>
      </c>
      <c r="CP22" s="315">
        <v>0.80400000000000005</v>
      </c>
      <c r="CQ22" s="316">
        <v>0.79</v>
      </c>
      <c r="CR22" s="316">
        <v>0.86599999999999999</v>
      </c>
      <c r="CS22" s="316">
        <f t="shared" si="4"/>
        <v>0.82</v>
      </c>
      <c r="CT22" s="316">
        <v>1.0429999999999999</v>
      </c>
      <c r="CU22" s="316">
        <v>0.96199999999999997</v>
      </c>
      <c r="CV22" s="316">
        <v>0.97199999999999998</v>
      </c>
      <c r="CW22" s="316">
        <f t="shared" si="5"/>
        <v>0.99233333333333329</v>
      </c>
      <c r="CX22" s="317" t="s">
        <v>265</v>
      </c>
      <c r="CY22" s="318">
        <v>3.472222222222222E-3</v>
      </c>
      <c r="CZ22" s="318">
        <v>7.6388888888888886E-3</v>
      </c>
      <c r="DA22" s="319" t="s">
        <v>266</v>
      </c>
      <c r="DB22" s="319" t="s">
        <v>267</v>
      </c>
      <c r="DC22" s="319" t="s">
        <v>268</v>
      </c>
      <c r="DD22" s="319" t="s">
        <v>269</v>
      </c>
      <c r="DE22" s="319" t="s">
        <v>270</v>
      </c>
      <c r="DF22" s="319" t="s">
        <v>271</v>
      </c>
      <c r="DG22" s="310"/>
      <c r="DH22" s="316">
        <v>8.3774409333543538</v>
      </c>
      <c r="DI22" s="475">
        <v>0</v>
      </c>
      <c r="DJ22" s="483">
        <f t="shared" si="6"/>
        <v>8.268625817594806E-2</v>
      </c>
      <c r="DK22" s="320">
        <v>0.82</v>
      </c>
      <c r="DL22" s="471">
        <v>0</v>
      </c>
      <c r="DM22" s="320">
        <v>0.99233333333333329</v>
      </c>
    </row>
    <row r="23" spans="1:117" ht="15.75" customHeight="1">
      <c r="A23" s="76">
        <v>26</v>
      </c>
      <c r="B23" s="46" t="s">
        <v>275</v>
      </c>
      <c r="C23" s="46" t="s">
        <v>276</v>
      </c>
      <c r="D23" s="46">
        <v>2</v>
      </c>
      <c r="E23" s="77">
        <v>19689</v>
      </c>
      <c r="F23" s="44">
        <f t="shared" si="0"/>
        <v>66</v>
      </c>
      <c r="G23" s="78">
        <v>1</v>
      </c>
      <c r="H23" s="46">
        <v>36.1</v>
      </c>
      <c r="I23" s="79">
        <v>92</v>
      </c>
      <c r="J23" s="49">
        <v>0</v>
      </c>
      <c r="K23" s="49">
        <v>0</v>
      </c>
      <c r="L23" s="49">
        <v>0</v>
      </c>
      <c r="M23" s="49">
        <v>0</v>
      </c>
      <c r="N23" s="49">
        <v>0</v>
      </c>
      <c r="O23" s="49">
        <v>0</v>
      </c>
      <c r="P23" s="49">
        <v>0</v>
      </c>
      <c r="Q23" s="49">
        <v>0</v>
      </c>
      <c r="R23" s="49">
        <v>0</v>
      </c>
      <c r="S23" s="49">
        <v>0</v>
      </c>
      <c r="T23" s="49">
        <v>0</v>
      </c>
      <c r="U23" s="49">
        <v>0</v>
      </c>
      <c r="V23" s="49">
        <v>0</v>
      </c>
      <c r="W23" s="49">
        <v>0</v>
      </c>
      <c r="X23" s="49">
        <v>0</v>
      </c>
      <c r="Y23" s="49">
        <v>0</v>
      </c>
      <c r="Z23" s="49">
        <v>0</v>
      </c>
      <c r="AA23" s="80">
        <v>0</v>
      </c>
      <c r="AB23" s="49">
        <v>1</v>
      </c>
      <c r="AC23" s="81"/>
      <c r="AD23" s="82"/>
      <c r="AE23" s="83"/>
      <c r="AF23" s="56">
        <v>44013</v>
      </c>
      <c r="AG23" s="84">
        <v>0</v>
      </c>
      <c r="AH23" s="58">
        <v>0</v>
      </c>
      <c r="AI23" s="58">
        <v>0</v>
      </c>
      <c r="AJ23" s="84">
        <v>0</v>
      </c>
      <c r="AK23" s="84">
        <v>0</v>
      </c>
      <c r="AL23" s="60">
        <v>44021</v>
      </c>
      <c r="AM23" s="58">
        <f t="shared" si="2"/>
        <v>8</v>
      </c>
      <c r="AN23" s="61">
        <v>1</v>
      </c>
      <c r="AO23" s="61"/>
      <c r="AP23" s="62"/>
      <c r="AQ23" s="63">
        <v>1</v>
      </c>
      <c r="AR23" s="64">
        <v>1</v>
      </c>
      <c r="AS23" s="63">
        <v>1</v>
      </c>
      <c r="AT23" s="64">
        <v>1</v>
      </c>
      <c r="AU23" s="64">
        <v>1</v>
      </c>
      <c r="AV23" s="64">
        <v>1</v>
      </c>
      <c r="AW23" s="63">
        <v>1</v>
      </c>
      <c r="AX23" s="51">
        <v>1</v>
      </c>
      <c r="AY23" s="119">
        <v>44013</v>
      </c>
      <c r="AZ23" s="46">
        <v>1.1100000000000001</v>
      </c>
      <c r="BA23" s="51">
        <v>1986</v>
      </c>
      <c r="BB23" s="46">
        <v>77.5</v>
      </c>
      <c r="BC23" s="67">
        <v>0.01</v>
      </c>
      <c r="BD23" s="120">
        <v>12.9</v>
      </c>
      <c r="BE23" s="46">
        <v>5.84</v>
      </c>
      <c r="BF23" s="46">
        <v>87.1</v>
      </c>
      <c r="BG23" s="46">
        <v>8.6</v>
      </c>
      <c r="BH23" s="46">
        <v>317</v>
      </c>
      <c r="BI23" s="86"/>
      <c r="BJ23" s="64">
        <v>0</v>
      </c>
      <c r="BK23" s="64">
        <v>0</v>
      </c>
      <c r="BL23" s="64">
        <v>0</v>
      </c>
      <c r="BM23" s="64">
        <v>0</v>
      </c>
      <c r="BN23" s="70">
        <v>0</v>
      </c>
      <c r="BO23" s="64">
        <v>0</v>
      </c>
      <c r="BP23" s="71"/>
      <c r="BR23" s="321">
        <v>4.1751166666666668</v>
      </c>
      <c r="BS23" s="316">
        <v>4.33</v>
      </c>
      <c r="BT23" s="316">
        <v>0.15488333333333326</v>
      </c>
      <c r="BU23" s="316">
        <v>3.7096767754992857</v>
      </c>
      <c r="BV23" s="316">
        <v>169</v>
      </c>
      <c r="BW23" s="316">
        <v>31144</v>
      </c>
      <c r="BX23" s="316">
        <v>29012</v>
      </c>
      <c r="BY23" s="316">
        <v>-53.047929269427641</v>
      </c>
      <c r="BZ23" s="316">
        <v>1.2786697833652578E-4</v>
      </c>
      <c r="CA23" s="316">
        <v>-7.9748333333333328</v>
      </c>
      <c r="CB23" s="316">
        <v>5.569</v>
      </c>
      <c r="CC23" s="316">
        <v>-13.543833333333337</v>
      </c>
      <c r="CD23" s="316">
        <v>-65.495737381971992</v>
      </c>
      <c r="CE23" s="316">
        <v>45.727833208095994</v>
      </c>
      <c r="CF23" s="316">
        <v>-111.22357059006801</v>
      </c>
      <c r="CG23" s="316">
        <v>-152.80507267831385</v>
      </c>
      <c r="CH23" s="316">
        <v>106.71736096855973</v>
      </c>
      <c r="CI23" s="316">
        <v>-259.52243364687348</v>
      </c>
      <c r="CJ23" s="316">
        <v>0.7086134206671415</v>
      </c>
      <c r="CK23" s="320">
        <v>343.9</v>
      </c>
      <c r="CL23" s="316">
        <v>8.61</v>
      </c>
      <c r="CM23" s="316">
        <v>8.4499999999999993</v>
      </c>
      <c r="CN23" s="316">
        <v>8.85</v>
      </c>
      <c r="CO23" s="316">
        <f t="shared" si="3"/>
        <v>8.6366666666666649</v>
      </c>
      <c r="CP23" s="315">
        <v>0.63500000000000001</v>
      </c>
      <c r="CQ23" s="316">
        <v>0.60899999999999999</v>
      </c>
      <c r="CR23" s="316">
        <v>0.70199999999999996</v>
      </c>
      <c r="CS23" s="316">
        <f t="shared" si="4"/>
        <v>0.64866666666666661</v>
      </c>
      <c r="CT23" s="316">
        <v>0.872</v>
      </c>
      <c r="CU23" s="316">
        <v>0.82199999999999995</v>
      </c>
      <c r="CV23" s="316">
        <v>0.82299999999999995</v>
      </c>
      <c r="CW23" s="316">
        <f t="shared" si="5"/>
        <v>0.83899999999999997</v>
      </c>
      <c r="CX23" s="317">
        <v>6.9444444444444447E-4</v>
      </c>
      <c r="CY23" s="318">
        <v>7.6388888888888886E-3</v>
      </c>
      <c r="CZ23" s="318">
        <v>1.3888888888888889E-3</v>
      </c>
      <c r="DA23" s="319" t="s">
        <v>277</v>
      </c>
      <c r="DB23" s="319" t="s">
        <v>278</v>
      </c>
      <c r="DC23" s="319" t="s">
        <v>279</v>
      </c>
      <c r="DD23" s="319" t="s">
        <v>280</v>
      </c>
      <c r="DE23" s="319" t="s">
        <v>281</v>
      </c>
      <c r="DF23" s="319" t="s">
        <v>282</v>
      </c>
      <c r="DG23" s="310"/>
      <c r="DH23" s="316">
        <v>3.7096767754992857</v>
      </c>
      <c r="DI23" s="475">
        <v>1</v>
      </c>
      <c r="DJ23" s="483">
        <f t="shared" si="6"/>
        <v>1.0787079893862419</v>
      </c>
      <c r="DK23" s="320">
        <v>0.64866666666666661</v>
      </c>
      <c r="DL23" s="471">
        <v>0</v>
      </c>
      <c r="DM23" s="320">
        <v>0.83899999999999997</v>
      </c>
    </row>
    <row r="24" spans="1:117" ht="15.75" customHeight="1">
      <c r="A24" s="76">
        <v>27</v>
      </c>
      <c r="B24" s="46" t="s">
        <v>283</v>
      </c>
      <c r="C24" s="46" t="s">
        <v>284</v>
      </c>
      <c r="D24" s="46">
        <v>2</v>
      </c>
      <c r="E24" s="77">
        <v>33347</v>
      </c>
      <c r="F24" s="44">
        <f t="shared" si="0"/>
        <v>29</v>
      </c>
      <c r="G24" s="78">
        <v>1</v>
      </c>
      <c r="H24" s="46">
        <v>36.700000000000003</v>
      </c>
      <c r="I24" s="121">
        <v>97</v>
      </c>
      <c r="J24" s="49">
        <v>0</v>
      </c>
      <c r="K24" s="49">
        <v>0</v>
      </c>
      <c r="L24" s="49">
        <v>0</v>
      </c>
      <c r="M24" s="49">
        <v>0</v>
      </c>
      <c r="N24" s="49">
        <v>1</v>
      </c>
      <c r="O24" s="49">
        <v>0</v>
      </c>
      <c r="P24" s="49">
        <v>0</v>
      </c>
      <c r="Q24" s="49">
        <v>0</v>
      </c>
      <c r="R24" s="49">
        <v>0</v>
      </c>
      <c r="S24" s="49">
        <v>0</v>
      </c>
      <c r="T24" s="49">
        <v>0</v>
      </c>
      <c r="U24" s="49">
        <v>0</v>
      </c>
      <c r="V24" s="49">
        <v>0</v>
      </c>
      <c r="W24" s="49">
        <v>0</v>
      </c>
      <c r="X24" s="49">
        <v>0</v>
      </c>
      <c r="Y24" s="49">
        <v>0</v>
      </c>
      <c r="Z24" s="49">
        <v>0</v>
      </c>
      <c r="AA24" s="80">
        <v>0</v>
      </c>
      <c r="AB24" s="49">
        <v>0</v>
      </c>
      <c r="AC24" s="81"/>
      <c r="AD24" s="82"/>
      <c r="AE24" s="83"/>
      <c r="AF24" s="56">
        <v>44014</v>
      </c>
      <c r="AG24" s="84">
        <v>0</v>
      </c>
      <c r="AH24" s="58">
        <v>0</v>
      </c>
      <c r="AI24" s="58">
        <v>0</v>
      </c>
      <c r="AJ24" s="84">
        <v>0</v>
      </c>
      <c r="AK24" s="84">
        <v>0</v>
      </c>
      <c r="AL24" s="60">
        <v>44027</v>
      </c>
      <c r="AM24" s="58">
        <f t="shared" si="2"/>
        <v>13</v>
      </c>
      <c r="AN24" s="61">
        <v>1</v>
      </c>
      <c r="AO24" s="61"/>
      <c r="AP24" s="62"/>
      <c r="AQ24" s="63">
        <v>1</v>
      </c>
      <c r="AR24" s="64">
        <v>1</v>
      </c>
      <c r="AS24" s="63">
        <v>0</v>
      </c>
      <c r="AT24" s="64">
        <v>0</v>
      </c>
      <c r="AU24" s="64">
        <v>0</v>
      </c>
      <c r="AV24" s="64">
        <v>0</v>
      </c>
      <c r="AW24" s="63">
        <v>0</v>
      </c>
      <c r="AX24" s="64"/>
      <c r="AY24" s="119">
        <v>44016</v>
      </c>
      <c r="AZ24" s="51">
        <v>0.43</v>
      </c>
      <c r="BA24" s="51"/>
      <c r="BB24" s="46">
        <v>132.5</v>
      </c>
      <c r="BC24" s="102"/>
      <c r="BD24" s="120">
        <v>6.2</v>
      </c>
      <c r="BE24" s="46">
        <v>1.37</v>
      </c>
      <c r="BF24" s="46">
        <v>69</v>
      </c>
      <c r="BG24" s="46">
        <v>26</v>
      </c>
      <c r="BH24" s="46">
        <v>29</v>
      </c>
      <c r="BI24" s="86"/>
      <c r="BJ24" s="64">
        <v>0</v>
      </c>
      <c r="BK24" s="64">
        <v>0</v>
      </c>
      <c r="BL24" s="64">
        <v>0</v>
      </c>
      <c r="BM24" s="64">
        <v>0</v>
      </c>
      <c r="BN24" s="70">
        <v>0</v>
      </c>
      <c r="BO24" s="64">
        <v>0</v>
      </c>
      <c r="BP24" s="71"/>
      <c r="BR24" s="321">
        <v>2.8887333333333318</v>
      </c>
      <c r="BS24" s="316"/>
      <c r="BT24" s="316"/>
      <c r="BU24" s="316"/>
      <c r="BV24" s="316"/>
      <c r="BW24" s="316"/>
      <c r="BX24" s="316"/>
      <c r="BY24" s="316"/>
      <c r="BZ24" s="316"/>
      <c r="CA24" s="316"/>
      <c r="CB24" s="316"/>
      <c r="CC24" s="316"/>
      <c r="CD24" s="316"/>
      <c r="CE24" s="316"/>
      <c r="CF24" s="316"/>
      <c r="CG24" s="316"/>
      <c r="CH24" s="316"/>
      <c r="CI24" s="316"/>
      <c r="CJ24" s="316"/>
      <c r="CK24" s="320"/>
      <c r="CL24" s="316">
        <v>4.83</v>
      </c>
      <c r="CM24" s="316">
        <v>5.13</v>
      </c>
      <c r="CN24" s="316">
        <v>5.37</v>
      </c>
      <c r="CO24" s="316">
        <f t="shared" si="3"/>
        <v>5.1100000000000003</v>
      </c>
      <c r="CP24" s="315">
        <v>0.53500000000000003</v>
      </c>
      <c r="CQ24" s="316">
        <v>0.52300000000000002</v>
      </c>
      <c r="CR24" s="316">
        <v>0.54900000000000004</v>
      </c>
      <c r="CS24" s="316">
        <f t="shared" si="4"/>
        <v>0.53566666666666674</v>
      </c>
      <c r="CT24" s="316">
        <v>0.67300000000000004</v>
      </c>
      <c r="CU24" s="316">
        <v>0.67800000000000005</v>
      </c>
      <c r="CV24" s="316">
        <v>0.60499999999999998</v>
      </c>
      <c r="CW24" s="316">
        <f t="shared" si="5"/>
        <v>0.65200000000000002</v>
      </c>
      <c r="CX24" s="317">
        <v>6.9444444444444447E-4</v>
      </c>
      <c r="CY24" s="318">
        <v>2.0833333333333333E-3</v>
      </c>
      <c r="CZ24" s="318">
        <v>4.8611111111111112E-3</v>
      </c>
      <c r="DA24" s="319" t="s">
        <v>285</v>
      </c>
      <c r="DB24" s="319" t="s">
        <v>286</v>
      </c>
      <c r="DC24" s="319" t="s">
        <v>287</v>
      </c>
      <c r="DD24" s="319" t="s">
        <v>288</v>
      </c>
      <c r="DE24" s="319" t="s">
        <v>289</v>
      </c>
      <c r="DF24" s="319" t="s">
        <v>290</v>
      </c>
      <c r="DG24" s="310"/>
      <c r="DH24" s="316"/>
      <c r="DI24" s="475"/>
      <c r="DJ24" s="483"/>
      <c r="DK24" s="320">
        <v>0.53566666666666674</v>
      </c>
      <c r="DL24" s="471">
        <v>0</v>
      </c>
      <c r="DM24" s="320">
        <v>0.65200000000000002</v>
      </c>
    </row>
    <row r="25" spans="1:117" ht="15.75" customHeight="1">
      <c r="A25" s="76">
        <v>28</v>
      </c>
      <c r="B25" s="46" t="s">
        <v>291</v>
      </c>
      <c r="C25" s="46" t="s">
        <v>292</v>
      </c>
      <c r="D25" s="46">
        <v>2</v>
      </c>
      <c r="E25" s="77">
        <v>16684</v>
      </c>
      <c r="F25" s="44">
        <f t="shared" si="0"/>
        <v>74</v>
      </c>
      <c r="G25" s="78">
        <v>1</v>
      </c>
      <c r="H25" s="46">
        <v>36</v>
      </c>
      <c r="I25" s="79">
        <v>86</v>
      </c>
      <c r="J25" s="80">
        <v>0</v>
      </c>
      <c r="K25" s="51">
        <v>1</v>
      </c>
      <c r="L25" s="49">
        <v>0</v>
      </c>
      <c r="M25" s="49">
        <v>0</v>
      </c>
      <c r="N25" s="80">
        <v>0</v>
      </c>
      <c r="O25" s="80">
        <v>0</v>
      </c>
      <c r="P25" s="80">
        <v>0</v>
      </c>
      <c r="Q25" s="80">
        <v>0</v>
      </c>
      <c r="R25" s="80">
        <v>0</v>
      </c>
      <c r="S25" s="80">
        <v>0</v>
      </c>
      <c r="T25" s="80">
        <v>1</v>
      </c>
      <c r="U25" s="80">
        <v>1</v>
      </c>
      <c r="V25" s="80">
        <v>0</v>
      </c>
      <c r="W25" s="80">
        <v>0</v>
      </c>
      <c r="X25" s="80">
        <v>1</v>
      </c>
      <c r="Y25" s="49">
        <v>1</v>
      </c>
      <c r="Z25" s="49">
        <v>1</v>
      </c>
      <c r="AA25" s="80">
        <v>0</v>
      </c>
      <c r="AB25" s="51">
        <v>0</v>
      </c>
      <c r="AC25" s="81">
        <v>92</v>
      </c>
      <c r="AD25" s="82"/>
      <c r="AE25" s="83"/>
      <c r="AF25" s="56">
        <v>44012</v>
      </c>
      <c r="AG25" s="84">
        <v>0</v>
      </c>
      <c r="AH25" s="58">
        <v>0</v>
      </c>
      <c r="AI25" s="58">
        <v>0</v>
      </c>
      <c r="AJ25" s="84">
        <v>0</v>
      </c>
      <c r="AK25" s="84">
        <v>0</v>
      </c>
      <c r="AL25" s="60">
        <v>44024</v>
      </c>
      <c r="AM25" s="58">
        <f t="shared" si="2"/>
        <v>12</v>
      </c>
      <c r="AN25" s="61">
        <v>1</v>
      </c>
      <c r="AO25" s="61"/>
      <c r="AP25" s="62"/>
      <c r="AQ25" s="63">
        <v>1</v>
      </c>
      <c r="AR25" s="64">
        <v>1</v>
      </c>
      <c r="AS25" s="63">
        <v>1</v>
      </c>
      <c r="AT25" s="64">
        <v>1</v>
      </c>
      <c r="AU25" s="64">
        <v>1</v>
      </c>
      <c r="AV25" s="64">
        <v>1</v>
      </c>
      <c r="AW25" s="63">
        <v>0</v>
      </c>
      <c r="AX25" s="64"/>
      <c r="AY25" s="119">
        <v>44012</v>
      </c>
      <c r="AZ25" s="46">
        <v>0.81</v>
      </c>
      <c r="BA25" s="117"/>
      <c r="BB25" s="46">
        <v>22.4</v>
      </c>
      <c r="BC25" s="67">
        <v>1.2E-2</v>
      </c>
      <c r="BD25" s="122">
        <v>14.6</v>
      </c>
      <c r="BE25" s="46">
        <v>7.99</v>
      </c>
      <c r="BF25" s="46">
        <v>82</v>
      </c>
      <c r="BG25" s="46">
        <v>10.9</v>
      </c>
      <c r="BH25" s="51">
        <v>295</v>
      </c>
      <c r="BI25" s="86"/>
      <c r="BJ25" s="64">
        <v>0</v>
      </c>
      <c r="BK25" s="64">
        <v>0</v>
      </c>
      <c r="BL25" s="64">
        <v>0</v>
      </c>
      <c r="BM25" s="64">
        <v>0</v>
      </c>
      <c r="BN25" s="70">
        <v>0</v>
      </c>
      <c r="BO25" s="64">
        <v>0</v>
      </c>
      <c r="BP25" s="71"/>
      <c r="BR25" s="321">
        <v>3.7314655172413795</v>
      </c>
      <c r="BS25" s="316">
        <v>3.8650000000000002</v>
      </c>
      <c r="BT25" s="316">
        <v>0.13353448275862068</v>
      </c>
      <c r="BU25" s="316">
        <v>3.5786069077047471</v>
      </c>
      <c r="BV25" s="316">
        <v>166</v>
      </c>
      <c r="BW25" s="316">
        <v>16508</v>
      </c>
      <c r="BX25" s="316">
        <v>14824</v>
      </c>
      <c r="BY25" s="316">
        <v>104.3575418994414</v>
      </c>
      <c r="BZ25" s="316">
        <v>2.4140629436756255E-4</v>
      </c>
      <c r="CA25" s="316">
        <v>-5.4841666666666669</v>
      </c>
      <c r="CB25" s="316">
        <v>6.4773333333333341</v>
      </c>
      <c r="CC25" s="316">
        <v>-11.961499999999999</v>
      </c>
      <c r="CD25" s="316">
        <v>-36.068726158931931</v>
      </c>
      <c r="CE25" s="316">
        <v>42.399641450148494</v>
      </c>
      <c r="CF25" s="316">
        <v>-78.468367609080403</v>
      </c>
      <c r="CG25" s="316">
        <v>-117.44335851797337</v>
      </c>
      <c r="CH25" s="316">
        <v>139.03025050565722</v>
      </c>
      <c r="CI25" s="316">
        <v>-256.47360902363067</v>
      </c>
      <c r="CJ25" s="316">
        <v>0.64847308779457891</v>
      </c>
      <c r="CK25" s="320">
        <v>3395.1</v>
      </c>
      <c r="CL25" s="316">
        <v>8.36</v>
      </c>
      <c r="CM25" s="316">
        <v>8.19</v>
      </c>
      <c r="CN25" s="316">
        <v>8.2200000000000006</v>
      </c>
      <c r="CO25" s="316">
        <f t="shared" si="3"/>
        <v>8.2566666666666659</v>
      </c>
      <c r="CP25" s="315">
        <v>1.077</v>
      </c>
      <c r="CQ25" s="316">
        <v>1.0289999999999999</v>
      </c>
      <c r="CR25" s="316">
        <v>1.0660000000000001</v>
      </c>
      <c r="CS25" s="316">
        <f t="shared" si="4"/>
        <v>1.0573333333333332</v>
      </c>
      <c r="CT25" s="316">
        <v>1.2569999999999999</v>
      </c>
      <c r="CU25" s="316">
        <v>1.224</v>
      </c>
      <c r="CV25" s="316">
        <v>1.179</v>
      </c>
      <c r="CW25" s="316">
        <f t="shared" si="5"/>
        <v>1.22</v>
      </c>
      <c r="CX25" s="317">
        <v>6.9444444444444447E-4</v>
      </c>
      <c r="CY25" s="318">
        <v>7.6388888888888886E-3</v>
      </c>
      <c r="CZ25" s="318">
        <v>2.7777777777777779E-3</v>
      </c>
      <c r="DA25" s="319" t="s">
        <v>293</v>
      </c>
      <c r="DB25" s="319" t="s">
        <v>294</v>
      </c>
      <c r="DC25" s="319" t="s">
        <v>295</v>
      </c>
      <c r="DD25" s="319" t="s">
        <v>296</v>
      </c>
      <c r="DE25" s="319" t="s">
        <v>297</v>
      </c>
      <c r="DF25" s="319" t="s">
        <v>298</v>
      </c>
      <c r="DG25" s="310"/>
      <c r="DH25" s="316">
        <v>3.5786069077047471</v>
      </c>
      <c r="DI25" s="475">
        <v>1</v>
      </c>
      <c r="DJ25" s="483">
        <f t="shared" si="6"/>
        <v>0.10540505162453968</v>
      </c>
      <c r="DK25" s="320">
        <v>1.0573333333333332</v>
      </c>
      <c r="DL25" s="471">
        <v>1</v>
      </c>
      <c r="DM25" s="320">
        <v>1.22</v>
      </c>
    </row>
    <row r="26" spans="1:117" ht="15.75" customHeight="1">
      <c r="A26" s="76">
        <v>29</v>
      </c>
      <c r="B26" s="46" t="s">
        <v>299</v>
      </c>
      <c r="C26" s="46" t="s">
        <v>300</v>
      </c>
      <c r="D26" s="46">
        <v>2</v>
      </c>
      <c r="E26" s="77">
        <v>13218</v>
      </c>
      <c r="F26" s="44">
        <f t="shared" si="0"/>
        <v>84</v>
      </c>
      <c r="G26" s="78">
        <v>1</v>
      </c>
      <c r="H26" s="46">
        <v>36</v>
      </c>
      <c r="I26" s="79">
        <v>95</v>
      </c>
      <c r="J26" s="80">
        <v>0</v>
      </c>
      <c r="K26" s="51">
        <v>1</v>
      </c>
      <c r="L26" s="49">
        <v>0</v>
      </c>
      <c r="M26" s="49">
        <v>0</v>
      </c>
      <c r="N26" s="80">
        <v>0</v>
      </c>
      <c r="O26" s="80">
        <v>0</v>
      </c>
      <c r="P26" s="80">
        <v>0</v>
      </c>
      <c r="Q26" s="80">
        <v>0</v>
      </c>
      <c r="R26" s="80">
        <v>0</v>
      </c>
      <c r="S26" s="80">
        <v>0</v>
      </c>
      <c r="T26" s="80">
        <v>0</v>
      </c>
      <c r="U26" s="80">
        <v>0</v>
      </c>
      <c r="V26" s="80">
        <v>0</v>
      </c>
      <c r="W26" s="80">
        <v>0</v>
      </c>
      <c r="X26" s="80">
        <v>1</v>
      </c>
      <c r="Y26" s="49">
        <v>0</v>
      </c>
      <c r="Z26" s="49">
        <v>1</v>
      </c>
      <c r="AA26" s="80">
        <v>0</v>
      </c>
      <c r="AB26" s="49">
        <v>0</v>
      </c>
      <c r="AC26" s="81"/>
      <c r="AD26" s="82"/>
      <c r="AE26" s="83"/>
      <c r="AF26" s="56">
        <v>44012</v>
      </c>
      <c r="AG26" s="84">
        <v>0</v>
      </c>
      <c r="AH26" s="58">
        <v>0</v>
      </c>
      <c r="AI26" s="58">
        <v>0</v>
      </c>
      <c r="AJ26" s="84">
        <v>0</v>
      </c>
      <c r="AK26" s="84">
        <v>0</v>
      </c>
      <c r="AL26" s="60">
        <v>44017</v>
      </c>
      <c r="AM26" s="58">
        <f t="shared" si="2"/>
        <v>5</v>
      </c>
      <c r="AN26" s="61">
        <v>1</v>
      </c>
      <c r="AO26" s="61"/>
      <c r="AP26" s="62" t="s">
        <v>301</v>
      </c>
      <c r="AQ26" s="63">
        <v>1</v>
      </c>
      <c r="AR26" s="64">
        <v>1</v>
      </c>
      <c r="AS26" s="63">
        <v>1</v>
      </c>
      <c r="AT26" s="64">
        <v>0</v>
      </c>
      <c r="AU26" s="64">
        <v>0</v>
      </c>
      <c r="AV26" s="64">
        <v>1</v>
      </c>
      <c r="AW26" s="63">
        <v>0</v>
      </c>
      <c r="AX26" s="64"/>
      <c r="AY26" s="119">
        <v>44012</v>
      </c>
      <c r="AZ26" s="46">
        <v>0.68</v>
      </c>
      <c r="BA26" s="46">
        <v>3598</v>
      </c>
      <c r="BB26" s="46">
        <v>15.9</v>
      </c>
      <c r="BC26" s="93"/>
      <c r="BD26" s="120">
        <v>6.7</v>
      </c>
      <c r="BE26" s="51">
        <v>2.1</v>
      </c>
      <c r="BF26" s="46">
        <v>43</v>
      </c>
      <c r="BG26" s="46">
        <v>31</v>
      </c>
      <c r="BH26" s="68">
        <v>52</v>
      </c>
      <c r="BI26" s="86"/>
      <c r="BJ26" s="64">
        <v>0</v>
      </c>
      <c r="BK26" s="64">
        <v>0</v>
      </c>
      <c r="BL26" s="64">
        <v>0</v>
      </c>
      <c r="BM26" s="64">
        <v>0</v>
      </c>
      <c r="BN26" s="70">
        <v>0</v>
      </c>
      <c r="BO26" s="64">
        <v>1</v>
      </c>
      <c r="BP26" s="71" t="s">
        <v>131</v>
      </c>
      <c r="BR26" s="321">
        <v>3.2340249999999999</v>
      </c>
      <c r="BS26" s="316">
        <v>3.367</v>
      </c>
      <c r="BT26" s="316">
        <v>0.13297500000000007</v>
      </c>
      <c r="BU26" s="316">
        <v>4.1117492907445072</v>
      </c>
      <c r="BV26" s="316">
        <v>127</v>
      </c>
      <c r="BW26" s="316">
        <v>37275</v>
      </c>
      <c r="BX26" s="316">
        <v>32436</v>
      </c>
      <c r="BY26" s="316">
        <v>1111.1640842272545</v>
      </c>
      <c r="BZ26" s="316">
        <v>1.2676499231546761E-4</v>
      </c>
      <c r="CA26" s="316">
        <v>4.4958333333333336</v>
      </c>
      <c r="CB26" s="316">
        <v>10.972000000000003</v>
      </c>
      <c r="CC26" s="316">
        <v>-6.4761666666666668</v>
      </c>
      <c r="CD26" s="316">
        <v>23.036884663576156</v>
      </c>
      <c r="CE26" s="316">
        <v>56.049093251709188</v>
      </c>
      <c r="CF26" s="316">
        <v>-33.012208588133056</v>
      </c>
      <c r="CG26" s="316">
        <v>109.73899273375427</v>
      </c>
      <c r="CH26" s="316">
        <v>269.29377835087081</v>
      </c>
      <c r="CI26" s="316">
        <v>-159.55478561711647</v>
      </c>
      <c r="CJ26" s="316">
        <v>0.37205391138730015</v>
      </c>
      <c r="CK26" s="320">
        <v>9721.4</v>
      </c>
      <c r="CL26" s="316">
        <v>7.49</v>
      </c>
      <c r="CM26" s="316">
        <v>7.56</v>
      </c>
      <c r="CN26" s="316">
        <v>7.77</v>
      </c>
      <c r="CO26" s="316">
        <f t="shared" si="3"/>
        <v>7.6066666666666665</v>
      </c>
      <c r="CP26" s="315">
        <v>0.82699999999999996</v>
      </c>
      <c r="CQ26" s="316">
        <v>0.77600000000000002</v>
      </c>
      <c r="CR26" s="316">
        <v>0.76500000000000001</v>
      </c>
      <c r="CS26" s="316">
        <f t="shared" si="4"/>
        <v>0.78933333333333333</v>
      </c>
      <c r="CT26" s="316">
        <v>0.95399999999999996</v>
      </c>
      <c r="CU26" s="316">
        <v>0.90100000000000002</v>
      </c>
      <c r="CV26" s="316">
        <v>0.90600000000000003</v>
      </c>
      <c r="CW26" s="316">
        <f t="shared" si="5"/>
        <v>0.92033333333333334</v>
      </c>
      <c r="CX26" s="317">
        <v>9.7222222222222224E-3</v>
      </c>
      <c r="CY26" s="318">
        <v>4.1666666666666666E-3</v>
      </c>
      <c r="CZ26" s="318">
        <v>6.9444444444444441E-3</v>
      </c>
      <c r="DA26" s="319" t="s">
        <v>302</v>
      </c>
      <c r="DB26" s="319" t="s">
        <v>303</v>
      </c>
      <c r="DC26" s="319" t="s">
        <v>304</v>
      </c>
      <c r="DD26" s="319" t="s">
        <v>305</v>
      </c>
      <c r="DE26" s="319" t="s">
        <v>306</v>
      </c>
      <c r="DF26" s="319" t="s">
        <v>307</v>
      </c>
      <c r="DG26" s="310"/>
      <c r="DH26" s="316">
        <v>4.1117492907445072</v>
      </c>
      <c r="DI26" s="475">
        <v>0</v>
      </c>
      <c r="DJ26" s="483">
        <f t="shared" si="6"/>
        <v>4.2295855440003575E-2</v>
      </c>
      <c r="DK26" s="320">
        <v>0.78933333333333333</v>
      </c>
      <c r="DL26" s="471">
        <v>0</v>
      </c>
      <c r="DM26" s="320">
        <v>0.92033333333333334</v>
      </c>
    </row>
    <row r="27" spans="1:117" ht="15.75" customHeight="1">
      <c r="A27" s="76">
        <v>30</v>
      </c>
      <c r="B27" s="46" t="s">
        <v>308</v>
      </c>
      <c r="C27" s="46" t="s">
        <v>309</v>
      </c>
      <c r="D27" s="46">
        <v>2</v>
      </c>
      <c r="E27" s="77">
        <v>23332</v>
      </c>
      <c r="F27" s="44">
        <f t="shared" si="0"/>
        <v>56</v>
      </c>
      <c r="G27" s="78">
        <v>1</v>
      </c>
      <c r="H27" s="46">
        <v>35</v>
      </c>
      <c r="I27" s="79">
        <v>99</v>
      </c>
      <c r="J27" s="80">
        <v>0</v>
      </c>
      <c r="K27" s="80">
        <v>0</v>
      </c>
      <c r="L27" s="80">
        <v>0</v>
      </c>
      <c r="M27" s="80">
        <v>0</v>
      </c>
      <c r="N27" s="80">
        <v>0</v>
      </c>
      <c r="O27" s="80">
        <v>0</v>
      </c>
      <c r="P27" s="80">
        <v>0</v>
      </c>
      <c r="Q27" s="80">
        <v>0</v>
      </c>
      <c r="R27" s="80">
        <v>0</v>
      </c>
      <c r="S27" s="80">
        <v>0</v>
      </c>
      <c r="T27" s="80">
        <v>0</v>
      </c>
      <c r="U27" s="80">
        <v>0</v>
      </c>
      <c r="V27" s="80">
        <v>0</v>
      </c>
      <c r="W27" s="80">
        <v>0</v>
      </c>
      <c r="X27" s="80">
        <v>0</v>
      </c>
      <c r="Y27" s="80">
        <v>1</v>
      </c>
      <c r="Z27" s="80">
        <v>0</v>
      </c>
      <c r="AA27" s="80">
        <v>0</v>
      </c>
      <c r="AB27" s="80">
        <v>0</v>
      </c>
      <c r="AC27" s="81">
        <v>100</v>
      </c>
      <c r="AD27" s="82">
        <v>1.5</v>
      </c>
      <c r="AE27" s="83">
        <f t="shared" si="1"/>
        <v>44.444444444444443</v>
      </c>
      <c r="AF27" s="56">
        <v>44016</v>
      </c>
      <c r="AG27" s="84">
        <v>1</v>
      </c>
      <c r="AH27" s="58">
        <v>0</v>
      </c>
      <c r="AI27" s="58">
        <v>5</v>
      </c>
      <c r="AJ27" s="84">
        <v>0</v>
      </c>
      <c r="AK27" s="84">
        <v>1</v>
      </c>
      <c r="AL27" s="60">
        <v>44027</v>
      </c>
      <c r="AM27" s="58">
        <f t="shared" si="2"/>
        <v>11</v>
      </c>
      <c r="AN27" s="123">
        <v>1</v>
      </c>
      <c r="AO27" s="61"/>
      <c r="AP27" s="62" t="s">
        <v>310</v>
      </c>
      <c r="AQ27" s="63">
        <v>1</v>
      </c>
      <c r="AR27" s="64">
        <v>1</v>
      </c>
      <c r="AS27" s="63">
        <v>1</v>
      </c>
      <c r="AT27" s="63">
        <v>1</v>
      </c>
      <c r="AU27" s="63">
        <v>1</v>
      </c>
      <c r="AV27" s="63">
        <v>1</v>
      </c>
      <c r="AW27" s="63">
        <v>0</v>
      </c>
      <c r="AX27" s="64"/>
      <c r="AY27" s="124">
        <v>44016</v>
      </c>
      <c r="AZ27" s="51">
        <v>0.95</v>
      </c>
      <c r="BA27" s="96">
        <v>758</v>
      </c>
      <c r="BB27" s="96">
        <v>38.5</v>
      </c>
      <c r="BC27" s="125">
        <v>2.5000000000000001E-3</v>
      </c>
      <c r="BD27" s="96">
        <v>13.5</v>
      </c>
      <c r="BE27" s="96">
        <v>3.25</v>
      </c>
      <c r="BF27" s="96">
        <v>74</v>
      </c>
      <c r="BG27" s="96">
        <v>19</v>
      </c>
      <c r="BH27" s="96">
        <v>211</v>
      </c>
      <c r="BI27" s="86"/>
      <c r="BJ27" s="64">
        <v>0</v>
      </c>
      <c r="BK27" s="64">
        <v>0</v>
      </c>
      <c r="BL27" s="64">
        <v>0</v>
      </c>
      <c r="BM27" s="64">
        <v>0</v>
      </c>
      <c r="BN27" s="70">
        <v>0</v>
      </c>
      <c r="BO27" s="64">
        <v>0</v>
      </c>
      <c r="BP27" s="71" t="s">
        <v>131</v>
      </c>
      <c r="BR27" s="321">
        <v>4.0733030303030295</v>
      </c>
      <c r="BS27" s="316">
        <v>4.1509999999999998</v>
      </c>
      <c r="BT27" s="316">
        <v>7.7696969696970264E-2</v>
      </c>
      <c r="BU27" s="316">
        <v>1.9074684382416318</v>
      </c>
      <c r="BV27" s="316">
        <v>165</v>
      </c>
      <c r="BW27" s="316">
        <v>26177</v>
      </c>
      <c r="BX27" s="316">
        <v>23816</v>
      </c>
      <c r="BY27" s="316">
        <v>297.79507133592733</v>
      </c>
      <c r="BZ27" s="316">
        <v>8.0091889412228412E-5</v>
      </c>
      <c r="CA27" s="316">
        <v>-6.6926666666666659</v>
      </c>
      <c r="CB27" s="316">
        <v>5.3486666666666673</v>
      </c>
      <c r="CC27" s="316">
        <v>-12.041333333333332</v>
      </c>
      <c r="CD27" s="316">
        <v>-48.114595466348923</v>
      </c>
      <c r="CE27" s="316">
        <v>44.984590785867383</v>
      </c>
      <c r="CF27" s="316">
        <v>-93.099186252216313</v>
      </c>
      <c r="CG27" s="316">
        <v>-117.72346743905571</v>
      </c>
      <c r="CH27" s="316">
        <v>114.13465244916287</v>
      </c>
      <c r="CI27" s="316">
        <v>-231.85811988821854</v>
      </c>
      <c r="CJ27" s="316">
        <v>0.67012417144405279</v>
      </c>
      <c r="CK27" s="320">
        <v>4053.9</v>
      </c>
      <c r="CL27" s="316"/>
      <c r="CM27" s="316"/>
      <c r="CN27" s="316"/>
      <c r="CO27" s="316"/>
      <c r="CP27" s="315"/>
      <c r="CQ27" s="316"/>
      <c r="CR27" s="316"/>
      <c r="CS27" s="316"/>
      <c r="CT27" s="316"/>
      <c r="CU27" s="316"/>
      <c r="CV27" s="316"/>
      <c r="CW27" s="316"/>
      <c r="CX27" s="317"/>
      <c r="CY27" s="318"/>
      <c r="CZ27" s="318"/>
      <c r="DA27" s="319"/>
      <c r="DB27" s="319"/>
      <c r="DC27" s="319"/>
      <c r="DD27" s="319"/>
      <c r="DE27" s="319"/>
      <c r="DF27" s="319"/>
      <c r="DG27" s="310"/>
      <c r="DH27" s="316">
        <v>1.9074684382416318</v>
      </c>
      <c r="DI27" s="475">
        <v>1</v>
      </c>
      <c r="DJ27" s="483">
        <f t="shared" si="6"/>
        <v>4.7052676144987093E-2</v>
      </c>
      <c r="DK27" s="320"/>
      <c r="DL27" s="471"/>
      <c r="DM27" s="320"/>
    </row>
    <row r="28" spans="1:117" ht="15.75" customHeight="1">
      <c r="A28" s="76">
        <v>32</v>
      </c>
      <c r="B28" s="46" t="s">
        <v>322</v>
      </c>
      <c r="C28" s="46" t="s">
        <v>323</v>
      </c>
      <c r="D28" s="46">
        <v>2</v>
      </c>
      <c r="E28" s="77">
        <v>16876</v>
      </c>
      <c r="F28" s="44">
        <f t="shared" si="0"/>
        <v>74</v>
      </c>
      <c r="G28" s="78">
        <v>1</v>
      </c>
      <c r="H28" s="46">
        <v>35.4</v>
      </c>
      <c r="I28" s="79">
        <v>97</v>
      </c>
      <c r="J28" s="80">
        <v>0</v>
      </c>
      <c r="K28" s="80">
        <v>0</v>
      </c>
      <c r="L28" s="80">
        <v>0</v>
      </c>
      <c r="M28" s="80">
        <v>0</v>
      </c>
      <c r="N28" s="80">
        <v>0</v>
      </c>
      <c r="O28" s="80">
        <v>0</v>
      </c>
      <c r="P28" s="80">
        <v>0</v>
      </c>
      <c r="Q28" s="80">
        <v>0</v>
      </c>
      <c r="R28" s="80">
        <v>0</v>
      </c>
      <c r="S28" s="80">
        <v>0</v>
      </c>
      <c r="T28" s="80">
        <v>0</v>
      </c>
      <c r="U28" s="80">
        <v>0</v>
      </c>
      <c r="V28" s="80">
        <v>0</v>
      </c>
      <c r="W28" s="80">
        <v>0</v>
      </c>
      <c r="X28" s="80">
        <v>1</v>
      </c>
      <c r="Y28" s="80">
        <v>0</v>
      </c>
      <c r="Z28" s="80">
        <v>1</v>
      </c>
      <c r="AA28" s="80">
        <v>0</v>
      </c>
      <c r="AB28" s="98">
        <v>0</v>
      </c>
      <c r="AC28" s="81">
        <v>41</v>
      </c>
      <c r="AD28" s="82">
        <v>1.42</v>
      </c>
      <c r="AE28" s="83">
        <f t="shared" si="1"/>
        <v>20.333267208887126</v>
      </c>
      <c r="AF28" s="56">
        <v>44019</v>
      </c>
      <c r="AG28" s="84">
        <v>1</v>
      </c>
      <c r="AH28" s="58">
        <v>0</v>
      </c>
      <c r="AI28" s="58">
        <v>2</v>
      </c>
      <c r="AJ28" s="84">
        <v>0</v>
      </c>
      <c r="AK28" s="84">
        <v>1</v>
      </c>
      <c r="AL28" s="60" t="s">
        <v>324</v>
      </c>
      <c r="AM28" s="58">
        <f t="shared" si="2"/>
        <v>6</v>
      </c>
      <c r="AN28" s="123">
        <v>1</v>
      </c>
      <c r="AO28" s="61"/>
      <c r="AP28" s="62" t="s">
        <v>325</v>
      </c>
      <c r="AQ28" s="63">
        <v>1</v>
      </c>
      <c r="AR28" s="64">
        <v>1</v>
      </c>
      <c r="AS28" s="63">
        <v>1</v>
      </c>
      <c r="AT28" s="63">
        <v>0</v>
      </c>
      <c r="AU28" s="63">
        <v>0</v>
      </c>
      <c r="AV28" s="63">
        <v>1</v>
      </c>
      <c r="AW28" s="63">
        <v>0</v>
      </c>
      <c r="AX28" s="64"/>
      <c r="AY28" s="66">
        <v>43958</v>
      </c>
      <c r="AZ28" s="129">
        <v>1.24</v>
      </c>
      <c r="BA28" s="98">
        <v>695</v>
      </c>
      <c r="BB28" s="98">
        <v>65.099999999999994</v>
      </c>
      <c r="BC28" s="128">
        <v>2.5000000000000001E-2</v>
      </c>
      <c r="BD28" s="98">
        <v>16.5</v>
      </c>
      <c r="BE28" s="98">
        <v>6.6</v>
      </c>
      <c r="BF28" s="98">
        <v>87</v>
      </c>
      <c r="BG28" s="98">
        <v>4</v>
      </c>
      <c r="BH28" s="98">
        <v>186</v>
      </c>
      <c r="BI28" s="86"/>
      <c r="BJ28" s="64">
        <v>0</v>
      </c>
      <c r="BK28" s="64">
        <v>0</v>
      </c>
      <c r="BL28" s="64">
        <v>0</v>
      </c>
      <c r="BM28" s="64">
        <v>0</v>
      </c>
      <c r="BN28" s="70">
        <v>0</v>
      </c>
      <c r="BO28" s="64">
        <v>1</v>
      </c>
      <c r="BP28" s="71" t="s">
        <v>131</v>
      </c>
      <c r="BR28" s="321">
        <v>4.0952000000000002</v>
      </c>
      <c r="BS28" s="316"/>
      <c r="BT28" s="316"/>
      <c r="BU28" s="316"/>
      <c r="BV28" s="316"/>
      <c r="BW28" s="316"/>
      <c r="BX28" s="316"/>
      <c r="BY28" s="316"/>
      <c r="BZ28" s="316"/>
      <c r="CA28" s="316"/>
      <c r="CB28" s="316"/>
      <c r="CC28" s="316"/>
      <c r="CD28" s="316"/>
      <c r="CE28" s="316"/>
      <c r="CF28" s="316"/>
      <c r="CG28" s="316"/>
      <c r="CH28" s="316"/>
      <c r="CI28" s="316"/>
      <c r="CJ28" s="316"/>
      <c r="CK28" s="320"/>
      <c r="CL28" s="316"/>
      <c r="CM28" s="316"/>
      <c r="CN28" s="316"/>
      <c r="CO28" s="316"/>
      <c r="CP28" s="315"/>
      <c r="CQ28" s="316"/>
      <c r="CR28" s="316"/>
      <c r="CS28" s="316"/>
      <c r="CT28" s="316"/>
      <c r="CU28" s="316"/>
      <c r="CV28" s="316"/>
      <c r="CW28" s="316"/>
      <c r="CX28" s="317"/>
      <c r="CY28" s="318"/>
      <c r="CZ28" s="318"/>
      <c r="DA28" s="319"/>
      <c r="DB28" s="319"/>
      <c r="DC28" s="319"/>
      <c r="DD28" s="319"/>
      <c r="DE28" s="319"/>
      <c r="DF28" s="319"/>
      <c r="DG28" s="310"/>
      <c r="DH28" s="316"/>
      <c r="DI28" s="475"/>
      <c r="DJ28" s="483"/>
      <c r="DK28" s="320"/>
      <c r="DL28" s="471"/>
      <c r="DM28" s="320"/>
    </row>
    <row r="29" spans="1:117" ht="15.75" customHeight="1">
      <c r="A29" s="76">
        <v>33</v>
      </c>
      <c r="B29" s="46" t="s">
        <v>326</v>
      </c>
      <c r="C29" s="46" t="s">
        <v>327</v>
      </c>
      <c r="D29" s="46">
        <v>1</v>
      </c>
      <c r="E29" s="77">
        <v>22137</v>
      </c>
      <c r="F29" s="44">
        <f t="shared" si="0"/>
        <v>59</v>
      </c>
      <c r="G29" s="78">
        <v>1</v>
      </c>
      <c r="H29" s="46">
        <v>38.1</v>
      </c>
      <c r="I29" s="79">
        <v>92</v>
      </c>
      <c r="J29" s="80">
        <v>0</v>
      </c>
      <c r="K29" s="80">
        <v>0</v>
      </c>
      <c r="L29" s="80">
        <v>0</v>
      </c>
      <c r="M29" s="80">
        <v>1</v>
      </c>
      <c r="N29" s="80">
        <v>0</v>
      </c>
      <c r="O29" s="80">
        <v>0</v>
      </c>
      <c r="P29" s="80">
        <v>0</v>
      </c>
      <c r="Q29" s="80">
        <v>0</v>
      </c>
      <c r="R29" s="80">
        <v>0</v>
      </c>
      <c r="S29" s="80">
        <v>0</v>
      </c>
      <c r="T29" s="80">
        <v>1</v>
      </c>
      <c r="U29" s="80">
        <v>1</v>
      </c>
      <c r="V29" s="80">
        <v>0</v>
      </c>
      <c r="W29" s="80">
        <v>0</v>
      </c>
      <c r="X29" s="80">
        <v>1</v>
      </c>
      <c r="Y29" s="80">
        <v>0</v>
      </c>
      <c r="Z29" s="80">
        <v>1</v>
      </c>
      <c r="AA29" s="80">
        <v>0</v>
      </c>
      <c r="AB29" s="80">
        <v>0</v>
      </c>
      <c r="AC29" s="81"/>
      <c r="AD29" s="82"/>
      <c r="AE29" s="83"/>
      <c r="AF29" s="56">
        <v>44015</v>
      </c>
      <c r="AG29" s="84">
        <v>0</v>
      </c>
      <c r="AH29" s="58">
        <v>0</v>
      </c>
      <c r="AI29" s="58">
        <v>0</v>
      </c>
      <c r="AJ29" s="84">
        <v>0</v>
      </c>
      <c r="AK29" s="84">
        <v>0</v>
      </c>
      <c r="AL29" s="60">
        <v>44017</v>
      </c>
      <c r="AM29" s="58">
        <f t="shared" si="2"/>
        <v>2</v>
      </c>
      <c r="AN29" s="123">
        <v>1</v>
      </c>
      <c r="AO29" s="130"/>
      <c r="AP29" s="89" t="s">
        <v>328</v>
      </c>
      <c r="AQ29" s="131">
        <v>1</v>
      </c>
      <c r="AR29" s="132">
        <v>1</v>
      </c>
      <c r="AS29" s="63">
        <v>1</v>
      </c>
      <c r="AT29" s="63">
        <v>1</v>
      </c>
      <c r="AU29" s="63">
        <v>1</v>
      </c>
      <c r="AV29" s="63">
        <v>1</v>
      </c>
      <c r="AW29" s="63">
        <v>0</v>
      </c>
      <c r="AX29" s="64"/>
      <c r="AY29" s="66">
        <v>44015</v>
      </c>
      <c r="AZ29" s="133" t="s">
        <v>329</v>
      </c>
      <c r="BA29" s="134"/>
      <c r="BB29" s="129"/>
      <c r="BC29" s="128"/>
      <c r="BD29" s="135" t="s">
        <v>330</v>
      </c>
      <c r="BE29" s="136" t="s">
        <v>331</v>
      </c>
      <c r="BF29" s="136" t="s">
        <v>332</v>
      </c>
      <c r="BG29" s="136" t="s">
        <v>333</v>
      </c>
      <c r="BH29" s="135">
        <v>170</v>
      </c>
      <c r="BI29" s="86"/>
      <c r="BJ29" s="90">
        <v>0</v>
      </c>
      <c r="BK29" s="90">
        <v>0</v>
      </c>
      <c r="BL29" s="90">
        <v>0</v>
      </c>
      <c r="BM29" s="90">
        <v>0</v>
      </c>
      <c r="BN29" s="91">
        <v>0</v>
      </c>
      <c r="BO29" s="90">
        <v>0</v>
      </c>
      <c r="BP29" s="92" t="s">
        <v>131</v>
      </c>
      <c r="BR29" s="321">
        <v>3.8666833333333344</v>
      </c>
      <c r="BS29" s="316">
        <v>3.8109999999999999</v>
      </c>
      <c r="BT29" s="316">
        <v>-5.5683333333334417E-2</v>
      </c>
      <c r="BU29" s="316">
        <v>-1.4400799996552016</v>
      </c>
      <c r="BV29" s="316">
        <v>88</v>
      </c>
      <c r="BW29" s="316">
        <v>8052</v>
      </c>
      <c r="BX29" s="316">
        <v>5329</v>
      </c>
      <c r="BY29" s="316">
        <v>307.25935401343145</v>
      </c>
      <c r="BZ29" s="316">
        <v>-2.7023456551983517E-4</v>
      </c>
      <c r="CA29" s="316">
        <v>1.2223333333333335</v>
      </c>
      <c r="CB29" s="316">
        <v>3.4028333333333336</v>
      </c>
      <c r="CC29" s="316">
        <v>-2.1805000000000003</v>
      </c>
      <c r="CD29" s="316">
        <v>8.6226377289399991</v>
      </c>
      <c r="CE29" s="316">
        <v>23.983999007102</v>
      </c>
      <c r="CF29" s="316">
        <v>-15.361361278162002</v>
      </c>
      <c r="CG29" s="316">
        <v>25.288001438461979</v>
      </c>
      <c r="CH29" s="316">
        <v>70.441435318005418</v>
      </c>
      <c r="CI29" s="316">
        <v>-45.153433879543428</v>
      </c>
      <c r="CJ29" s="316">
        <v>0.39061797632537909</v>
      </c>
      <c r="CK29" s="320">
        <v>1581.7</v>
      </c>
      <c r="CL29" s="316"/>
      <c r="CM29" s="316"/>
      <c r="CN29" s="316"/>
      <c r="CO29" s="316"/>
      <c r="CP29" s="315"/>
      <c r="CQ29" s="316"/>
      <c r="CR29" s="316"/>
      <c r="CS29" s="316"/>
      <c r="CT29" s="316"/>
      <c r="CU29" s="316"/>
      <c r="CV29" s="316"/>
      <c r="CW29" s="316"/>
      <c r="CX29" s="317"/>
      <c r="CY29" s="318"/>
      <c r="CZ29" s="318"/>
      <c r="DA29" s="319"/>
      <c r="DB29" s="319"/>
      <c r="DC29" s="319"/>
      <c r="DD29" s="319"/>
      <c r="DE29" s="319"/>
      <c r="DF29" s="319"/>
      <c r="DG29" s="310"/>
      <c r="DH29" s="316">
        <v>-1.4400799996552016</v>
      </c>
      <c r="DI29" s="475">
        <v>1</v>
      </c>
      <c r="DJ29" s="483">
        <f t="shared" si="6"/>
        <v>-9.1046342521034426E-2</v>
      </c>
      <c r="DK29" s="320"/>
      <c r="DL29" s="471"/>
      <c r="DM29" s="320"/>
    </row>
    <row r="30" spans="1:117" ht="15.75" customHeight="1">
      <c r="A30" s="76">
        <v>34</v>
      </c>
      <c r="B30" s="46" t="s">
        <v>334</v>
      </c>
      <c r="C30" s="46" t="s">
        <v>335</v>
      </c>
      <c r="D30" s="46">
        <v>1</v>
      </c>
      <c r="E30" s="77">
        <v>17722</v>
      </c>
      <c r="F30" s="44">
        <f t="shared" si="0"/>
        <v>71</v>
      </c>
      <c r="G30" s="78">
        <v>1</v>
      </c>
      <c r="H30" s="46">
        <v>35.299999999999997</v>
      </c>
      <c r="I30" s="79">
        <v>95</v>
      </c>
      <c r="J30" s="80">
        <v>0</v>
      </c>
      <c r="K30" s="80">
        <v>0</v>
      </c>
      <c r="L30" s="80">
        <v>0</v>
      </c>
      <c r="M30" s="80">
        <v>0</v>
      </c>
      <c r="N30" s="80">
        <v>1</v>
      </c>
      <c r="O30" s="80">
        <v>0</v>
      </c>
      <c r="P30" s="80">
        <v>0</v>
      </c>
      <c r="Q30" s="80">
        <v>0</v>
      </c>
      <c r="R30" s="80">
        <v>0</v>
      </c>
      <c r="S30" s="80">
        <v>0</v>
      </c>
      <c r="T30" s="80">
        <v>1</v>
      </c>
      <c r="U30" s="80">
        <v>1</v>
      </c>
      <c r="V30" s="80">
        <v>0</v>
      </c>
      <c r="W30" s="80">
        <v>0</v>
      </c>
      <c r="X30" s="80">
        <v>0</v>
      </c>
      <c r="Y30" s="80">
        <v>0</v>
      </c>
      <c r="Z30" s="80">
        <v>0</v>
      </c>
      <c r="AA30" s="80">
        <v>0</v>
      </c>
      <c r="AB30" s="80">
        <v>0</v>
      </c>
      <c r="AC30" s="81">
        <v>61.8</v>
      </c>
      <c r="AD30" s="82">
        <v>1.69</v>
      </c>
      <c r="AE30" s="83">
        <f t="shared" si="1"/>
        <v>21.637897832708941</v>
      </c>
      <c r="AF30" s="137">
        <v>44014</v>
      </c>
      <c r="AG30" s="84">
        <v>0</v>
      </c>
      <c r="AH30" s="58">
        <v>0</v>
      </c>
      <c r="AI30" s="58">
        <v>0</v>
      </c>
      <c r="AJ30" s="84">
        <v>0</v>
      </c>
      <c r="AK30" s="84">
        <v>0</v>
      </c>
      <c r="AL30" s="60">
        <v>44026</v>
      </c>
      <c r="AM30" s="58">
        <f t="shared" si="2"/>
        <v>12</v>
      </c>
      <c r="AN30" s="138">
        <v>1</v>
      </c>
      <c r="AO30" s="70"/>
      <c r="AP30" s="62"/>
      <c r="AQ30" s="63">
        <v>1</v>
      </c>
      <c r="AR30" s="64">
        <v>1</v>
      </c>
      <c r="AS30" s="70">
        <v>1</v>
      </c>
      <c r="AT30" s="63">
        <v>1</v>
      </c>
      <c r="AU30" s="63">
        <v>1</v>
      </c>
      <c r="AV30" s="63">
        <v>1</v>
      </c>
      <c r="AW30" s="63">
        <v>0</v>
      </c>
      <c r="AX30" s="64"/>
      <c r="AY30" s="66">
        <v>43897</v>
      </c>
      <c r="AZ30" s="133" t="s">
        <v>336</v>
      </c>
      <c r="BA30" s="133">
        <v>255</v>
      </c>
      <c r="BB30" s="133">
        <v>197.5</v>
      </c>
      <c r="BC30" s="139">
        <v>1.7000000000000001E-2</v>
      </c>
      <c r="BD30" s="98" t="s">
        <v>337</v>
      </c>
      <c r="BE30" s="98" t="s">
        <v>338</v>
      </c>
      <c r="BF30" s="98" t="s">
        <v>339</v>
      </c>
      <c r="BG30" s="98" t="s">
        <v>340</v>
      </c>
      <c r="BH30" s="98">
        <v>198</v>
      </c>
      <c r="BI30" s="86"/>
      <c r="BJ30" s="64">
        <v>0</v>
      </c>
      <c r="BK30" s="64">
        <v>0</v>
      </c>
      <c r="BL30" s="64">
        <v>0</v>
      </c>
      <c r="BM30" s="64">
        <v>0</v>
      </c>
      <c r="BN30" s="70">
        <v>0</v>
      </c>
      <c r="BO30" s="64">
        <v>0</v>
      </c>
      <c r="BP30" s="71"/>
      <c r="BR30" s="321">
        <v>4.0189666666666657</v>
      </c>
      <c r="BS30" s="316">
        <v>4.4020000000000001</v>
      </c>
      <c r="BT30" s="316">
        <v>0.38303333333333445</v>
      </c>
      <c r="BU30" s="316">
        <v>9.5306422048785642</v>
      </c>
      <c r="BV30" s="316">
        <v>91</v>
      </c>
      <c r="BW30" s="316">
        <v>54667</v>
      </c>
      <c r="BX30" s="316">
        <v>34012</v>
      </c>
      <c r="BY30" s="316">
        <v>929.40626460963063</v>
      </c>
      <c r="BZ30" s="316">
        <v>2.8021410692927683E-4</v>
      </c>
      <c r="CA30" s="316">
        <v>7.6609999999999987</v>
      </c>
      <c r="CB30" s="316">
        <v>10.014999999999999</v>
      </c>
      <c r="CC30" s="316">
        <v>-2.3539999999999996</v>
      </c>
      <c r="CD30" s="316">
        <v>58.365643237134492</v>
      </c>
      <c r="CE30" s="316">
        <v>76.312230024622494</v>
      </c>
      <c r="CF30" s="316">
        <v>-17.946586787488002</v>
      </c>
      <c r="CG30" s="316">
        <v>152.44645674325986</v>
      </c>
      <c r="CH30" s="316">
        <v>199.27268571108118</v>
      </c>
      <c r="CI30" s="316">
        <v>-46.826228967821258</v>
      </c>
      <c r="CJ30" s="316">
        <v>0.19027401656329032</v>
      </c>
      <c r="CK30" s="320">
        <v>9686.4</v>
      </c>
      <c r="CL30" s="316">
        <v>7.67</v>
      </c>
      <c r="CM30" s="316">
        <v>7.44</v>
      </c>
      <c r="CN30" s="316">
        <v>7.15</v>
      </c>
      <c r="CO30" s="316">
        <f t="shared" si="3"/>
        <v>7.419999999999999</v>
      </c>
      <c r="CP30" s="315">
        <v>0.91200000000000003</v>
      </c>
      <c r="CQ30" s="316">
        <v>0.93700000000000006</v>
      </c>
      <c r="CR30" s="316">
        <v>0.90900000000000003</v>
      </c>
      <c r="CS30" s="316">
        <f t="shared" si="4"/>
        <v>0.91933333333333334</v>
      </c>
      <c r="CT30" s="316">
        <v>1.052</v>
      </c>
      <c r="CU30" s="316">
        <v>1.111</v>
      </c>
      <c r="CV30" s="316">
        <v>1.0760000000000001</v>
      </c>
      <c r="CW30" s="316">
        <f t="shared" si="5"/>
        <v>1.0796666666666668</v>
      </c>
      <c r="CX30" s="317">
        <v>1.3888888888888889E-3</v>
      </c>
      <c r="CY30" s="318">
        <v>2.7777777777777779E-3</v>
      </c>
      <c r="CZ30" s="318">
        <v>4.8611111111111112E-3</v>
      </c>
      <c r="DA30" s="319" t="s">
        <v>341</v>
      </c>
      <c r="DB30" s="319" t="s">
        <v>342</v>
      </c>
      <c r="DC30" s="319" t="s">
        <v>343</v>
      </c>
      <c r="DD30" s="319" t="s">
        <v>344</v>
      </c>
      <c r="DE30" s="319" t="s">
        <v>345</v>
      </c>
      <c r="DF30" s="319" t="s">
        <v>346</v>
      </c>
      <c r="DG30" s="310"/>
      <c r="DH30" s="316">
        <v>9.5306422048785642</v>
      </c>
      <c r="DI30" s="475">
        <v>0</v>
      </c>
      <c r="DJ30" s="483">
        <f t="shared" si="6"/>
        <v>9.8391995012373681E-2</v>
      </c>
      <c r="DK30" s="320">
        <v>0.91933333333333334</v>
      </c>
      <c r="DL30" s="471">
        <v>1</v>
      </c>
      <c r="DM30" s="320">
        <v>1.0796666666666668</v>
      </c>
    </row>
    <row r="31" spans="1:117" ht="15.75" customHeight="1">
      <c r="A31" s="76">
        <v>35</v>
      </c>
      <c r="B31" s="46" t="s">
        <v>347</v>
      </c>
      <c r="C31" s="46" t="s">
        <v>348</v>
      </c>
      <c r="D31" s="46">
        <v>1</v>
      </c>
      <c r="E31" s="77">
        <v>31377</v>
      </c>
      <c r="F31" s="44">
        <f t="shared" si="0"/>
        <v>34</v>
      </c>
      <c r="G31" s="78">
        <v>1</v>
      </c>
      <c r="H31" s="46">
        <v>36.299999999999997</v>
      </c>
      <c r="I31" s="79">
        <v>96</v>
      </c>
      <c r="J31" s="80">
        <v>0</v>
      </c>
      <c r="K31" s="80">
        <v>0</v>
      </c>
      <c r="L31" s="80">
        <v>0</v>
      </c>
      <c r="M31" s="80">
        <v>0</v>
      </c>
      <c r="N31" s="80">
        <v>1</v>
      </c>
      <c r="O31" s="80">
        <v>0</v>
      </c>
      <c r="P31" s="80">
        <v>0</v>
      </c>
      <c r="Q31" s="80">
        <v>0</v>
      </c>
      <c r="R31" s="80">
        <v>0</v>
      </c>
      <c r="S31" s="80">
        <v>0</v>
      </c>
      <c r="T31" s="80">
        <v>0</v>
      </c>
      <c r="U31" s="80">
        <v>0</v>
      </c>
      <c r="V31" s="80">
        <v>0</v>
      </c>
      <c r="W31" s="80">
        <v>0</v>
      </c>
      <c r="X31" s="80">
        <v>0</v>
      </c>
      <c r="Y31" s="80">
        <v>0</v>
      </c>
      <c r="Z31" s="80">
        <v>0</v>
      </c>
      <c r="AA31" s="80">
        <v>0</v>
      </c>
      <c r="AB31" s="80">
        <v>0</v>
      </c>
      <c r="AC31" s="81">
        <v>65</v>
      </c>
      <c r="AD31" s="82">
        <v>1.68</v>
      </c>
      <c r="AE31" s="83">
        <f t="shared" si="1"/>
        <v>23.030045351473927</v>
      </c>
      <c r="AF31" s="56">
        <v>44017</v>
      </c>
      <c r="AG31" s="58">
        <v>0</v>
      </c>
      <c r="AH31" s="58">
        <v>0</v>
      </c>
      <c r="AI31" s="58">
        <v>0</v>
      </c>
      <c r="AJ31" s="84">
        <v>0</v>
      </c>
      <c r="AK31" s="84">
        <v>0</v>
      </c>
      <c r="AL31" s="60">
        <v>44025</v>
      </c>
      <c r="AM31" s="58">
        <f t="shared" si="2"/>
        <v>8</v>
      </c>
      <c r="AN31" s="138">
        <v>1</v>
      </c>
      <c r="AO31" s="70"/>
      <c r="AP31" s="89" t="s">
        <v>349</v>
      </c>
      <c r="AQ31" s="63">
        <v>1</v>
      </c>
      <c r="AR31" s="64">
        <v>1</v>
      </c>
      <c r="AS31" s="70">
        <v>1</v>
      </c>
      <c r="AT31" s="63">
        <v>1</v>
      </c>
      <c r="AU31" s="63">
        <v>1</v>
      </c>
      <c r="AV31" s="63">
        <v>1</v>
      </c>
      <c r="AW31" s="63">
        <v>0</v>
      </c>
      <c r="AX31" s="64"/>
      <c r="AY31" s="66">
        <v>43958</v>
      </c>
      <c r="AZ31" s="135" t="s">
        <v>350</v>
      </c>
      <c r="BA31" s="129">
        <v>2947</v>
      </c>
      <c r="BB31" s="133">
        <v>341.2</v>
      </c>
      <c r="BC31" s="139">
        <v>1.2999999999999999E-2</v>
      </c>
      <c r="BD31" s="135">
        <v>9</v>
      </c>
      <c r="BE31" s="135" t="s">
        <v>351</v>
      </c>
      <c r="BF31" s="135">
        <v>86</v>
      </c>
      <c r="BG31" s="135">
        <v>10</v>
      </c>
      <c r="BH31" s="135">
        <v>321</v>
      </c>
      <c r="BI31" s="86"/>
      <c r="BJ31" s="90">
        <v>1</v>
      </c>
      <c r="BK31" s="90">
        <v>1</v>
      </c>
      <c r="BL31" s="90">
        <v>0</v>
      </c>
      <c r="BM31" s="90">
        <v>0</v>
      </c>
      <c r="BN31" s="91">
        <v>0</v>
      </c>
      <c r="BO31" s="90">
        <v>1</v>
      </c>
      <c r="BP31" s="92" t="s">
        <v>131</v>
      </c>
      <c r="BR31" s="321">
        <v>3.4440384615384612</v>
      </c>
      <c r="BS31" s="316">
        <v>3.5710000000000002</v>
      </c>
      <c r="BT31" s="316">
        <v>0.12696153846153901</v>
      </c>
      <c r="BU31" s="316">
        <v>3.6864146518510408</v>
      </c>
      <c r="BV31" s="316">
        <v>44</v>
      </c>
      <c r="BW31" s="316">
        <v>26237</v>
      </c>
      <c r="BX31" s="316">
        <v>8854</v>
      </c>
      <c r="BY31" s="316">
        <v>323.49861410532804</v>
      </c>
      <c r="BZ31" s="316">
        <v>4.1635584502496508E-4</v>
      </c>
      <c r="CA31" s="316">
        <v>12.593728813559323</v>
      </c>
      <c r="CB31" s="316">
        <v>14.657966101694914</v>
      </c>
      <c r="CC31" s="316">
        <v>-2.0642372881355935</v>
      </c>
      <c r="CD31" s="316">
        <v>70.48496561084194</v>
      </c>
      <c r="CE31" s="316">
        <v>81.941393907082443</v>
      </c>
      <c r="CF31" s="316">
        <v>-11.456428296240523</v>
      </c>
      <c r="CG31" s="316">
        <v>292.38229839828443</v>
      </c>
      <c r="CH31" s="316">
        <v>340.51625850551699</v>
      </c>
      <c r="CI31" s="316">
        <v>-48.133960107232426</v>
      </c>
      <c r="CJ31" s="316">
        <v>0.12384904935610763</v>
      </c>
      <c r="CK31" s="320"/>
      <c r="CL31" s="316">
        <v>7.09</v>
      </c>
      <c r="CM31" s="316">
        <v>7.12</v>
      </c>
      <c r="CN31" s="316">
        <v>7.2</v>
      </c>
      <c r="CO31" s="316">
        <f t="shared" si="3"/>
        <v>7.1366666666666667</v>
      </c>
      <c r="CP31" s="315">
        <v>0.48199999999999998</v>
      </c>
      <c r="CQ31" s="316">
        <v>0.46400000000000002</v>
      </c>
      <c r="CR31" s="316">
        <v>0.46600000000000003</v>
      </c>
      <c r="CS31" s="316">
        <f t="shared" si="4"/>
        <v>0.47066666666666662</v>
      </c>
      <c r="CT31" s="316">
        <v>0.627</v>
      </c>
      <c r="CU31" s="316">
        <v>0.68200000000000005</v>
      </c>
      <c r="CV31" s="316">
        <v>0.629</v>
      </c>
      <c r="CW31" s="316">
        <f t="shared" si="5"/>
        <v>0.64600000000000002</v>
      </c>
      <c r="CX31" s="317">
        <v>2.7777777777777779E-3</v>
      </c>
      <c r="CY31" s="318">
        <v>6.9444444444444441E-3</v>
      </c>
      <c r="CZ31" s="318">
        <v>1.0416666666666666E-2</v>
      </c>
      <c r="DA31" s="319" t="s">
        <v>352</v>
      </c>
      <c r="DB31" s="319" t="s">
        <v>353</v>
      </c>
      <c r="DC31" s="319" t="s">
        <v>354</v>
      </c>
      <c r="DD31" s="319" t="s">
        <v>355</v>
      </c>
      <c r="DE31" s="319" t="s">
        <v>356</v>
      </c>
      <c r="DF31" s="319" t="s">
        <v>357</v>
      </c>
      <c r="DG31" s="310"/>
      <c r="DH31" s="316">
        <v>3.6864146518510408</v>
      </c>
      <c r="DI31" s="475">
        <v>1</v>
      </c>
      <c r="DJ31" s="483"/>
      <c r="DK31" s="320">
        <v>0.47066666666666662</v>
      </c>
      <c r="DL31" s="471">
        <v>0</v>
      </c>
      <c r="DM31" s="320">
        <v>0.64600000000000002</v>
      </c>
    </row>
    <row r="32" spans="1:117" ht="15.75" customHeight="1">
      <c r="A32" s="76">
        <v>36</v>
      </c>
      <c r="B32" s="46" t="s">
        <v>358</v>
      </c>
      <c r="C32" s="46" t="s">
        <v>359</v>
      </c>
      <c r="D32" s="46">
        <v>2</v>
      </c>
      <c r="E32" s="77">
        <v>19241</v>
      </c>
      <c r="F32" s="44">
        <f t="shared" si="0"/>
        <v>67</v>
      </c>
      <c r="G32" s="78">
        <v>1</v>
      </c>
      <c r="H32" s="46">
        <v>35.6</v>
      </c>
      <c r="I32" s="47">
        <v>98</v>
      </c>
      <c r="J32" s="80">
        <v>0</v>
      </c>
      <c r="K32" s="80">
        <v>1</v>
      </c>
      <c r="L32" s="80">
        <v>0</v>
      </c>
      <c r="M32" s="80">
        <v>0</v>
      </c>
      <c r="N32" s="80">
        <v>0</v>
      </c>
      <c r="O32" s="80">
        <v>0</v>
      </c>
      <c r="P32" s="80">
        <v>0</v>
      </c>
      <c r="Q32" s="80">
        <v>0</v>
      </c>
      <c r="R32" s="80">
        <v>0</v>
      </c>
      <c r="S32" s="80">
        <v>0</v>
      </c>
      <c r="T32" s="80">
        <v>0</v>
      </c>
      <c r="U32" s="80">
        <v>0</v>
      </c>
      <c r="V32" s="80">
        <v>0</v>
      </c>
      <c r="W32" s="80">
        <v>0</v>
      </c>
      <c r="X32" s="80">
        <v>1</v>
      </c>
      <c r="Y32" s="80">
        <v>0</v>
      </c>
      <c r="Z32" s="98">
        <v>1</v>
      </c>
      <c r="AA32" s="80">
        <v>0</v>
      </c>
      <c r="AB32" s="80">
        <v>0</v>
      </c>
      <c r="AC32" s="81">
        <v>60</v>
      </c>
      <c r="AD32" s="82">
        <v>1.5</v>
      </c>
      <c r="AE32" s="83">
        <f t="shared" si="1"/>
        <v>26.666666666666668</v>
      </c>
      <c r="AF32" s="56">
        <v>44017</v>
      </c>
      <c r="AG32" s="58">
        <v>0</v>
      </c>
      <c r="AH32" s="58">
        <v>0</v>
      </c>
      <c r="AI32" s="58">
        <v>0</v>
      </c>
      <c r="AJ32" s="84">
        <v>0</v>
      </c>
      <c r="AK32" s="84">
        <v>0</v>
      </c>
      <c r="AL32" s="60">
        <v>44019</v>
      </c>
      <c r="AM32" s="58">
        <f t="shared" si="2"/>
        <v>2</v>
      </c>
      <c r="AN32" s="123">
        <v>1</v>
      </c>
      <c r="AO32" s="140"/>
      <c r="AP32" s="62" t="s">
        <v>202</v>
      </c>
      <c r="AQ32" s="65">
        <v>1</v>
      </c>
      <c r="AR32" s="141">
        <v>1</v>
      </c>
      <c r="AS32" s="63">
        <v>1</v>
      </c>
      <c r="AT32" s="63">
        <v>0</v>
      </c>
      <c r="AU32" s="63">
        <v>0</v>
      </c>
      <c r="AV32" s="63">
        <v>0</v>
      </c>
      <c r="AW32" s="63">
        <v>0</v>
      </c>
      <c r="AX32" s="64"/>
      <c r="AY32" s="66">
        <v>44018</v>
      </c>
      <c r="AZ32" s="133">
        <v>0.99</v>
      </c>
      <c r="BA32" s="142">
        <v>1095</v>
      </c>
      <c r="BB32" s="143"/>
      <c r="BC32" s="144"/>
      <c r="BD32" s="135">
        <v>11.6</v>
      </c>
      <c r="BE32" s="135">
        <v>5.08</v>
      </c>
      <c r="BF32" s="135">
        <v>64.900000000000006</v>
      </c>
      <c r="BG32" s="98">
        <v>25.8</v>
      </c>
      <c r="BH32" s="135">
        <v>202</v>
      </c>
      <c r="BI32" s="86"/>
      <c r="BJ32" s="64">
        <v>0</v>
      </c>
      <c r="BK32" s="64">
        <v>0</v>
      </c>
      <c r="BL32" s="64">
        <v>0</v>
      </c>
      <c r="BM32" s="64">
        <v>0</v>
      </c>
      <c r="BN32" s="70">
        <v>0</v>
      </c>
      <c r="BO32" s="64">
        <v>1</v>
      </c>
      <c r="BP32" s="71" t="s">
        <v>131</v>
      </c>
      <c r="BR32" s="321">
        <v>3.753946428571429</v>
      </c>
      <c r="BS32" s="316">
        <v>4.1289999999999996</v>
      </c>
      <c r="BT32" s="316">
        <v>0.37505357142857054</v>
      </c>
      <c r="BU32" s="316">
        <v>9.9909143234976288</v>
      </c>
      <c r="BV32" s="316">
        <v>71</v>
      </c>
      <c r="BW32" s="316">
        <v>23040</v>
      </c>
      <c r="BX32" s="316">
        <v>14283</v>
      </c>
      <c r="BY32" s="316">
        <v>655.77068141815437</v>
      </c>
      <c r="BZ32" s="316">
        <v>6.9949690705717489E-4</v>
      </c>
      <c r="CA32" s="316">
        <v>5.2383333333333342</v>
      </c>
      <c r="CB32" s="316">
        <v>8.4558333333333344</v>
      </c>
      <c r="CC32" s="316">
        <v>-3.2174999999999998</v>
      </c>
      <c r="CD32" s="316">
        <v>35.102053391870342</v>
      </c>
      <c r="CE32" s="316">
        <v>56.521015974051871</v>
      </c>
      <c r="CF32" s="316">
        <v>-21.418962582181543</v>
      </c>
      <c r="CG32" s="316">
        <v>111.15839726854918</v>
      </c>
      <c r="CH32" s="316">
        <v>179.66735484266297</v>
      </c>
      <c r="CI32" s="316">
        <v>-68.508957574113808</v>
      </c>
      <c r="CJ32" s="316">
        <v>0.27604954279062205</v>
      </c>
      <c r="CK32" s="320">
        <v>3706.4</v>
      </c>
      <c r="CL32" s="316">
        <v>6.27</v>
      </c>
      <c r="CM32" s="316">
        <v>6.29</v>
      </c>
      <c r="CN32" s="316">
        <v>6.11</v>
      </c>
      <c r="CO32" s="316">
        <f t="shared" si="3"/>
        <v>6.2233333333333327</v>
      </c>
      <c r="CP32" s="315">
        <v>0.81399999999999995</v>
      </c>
      <c r="CQ32" s="316">
        <v>0.83</v>
      </c>
      <c r="CR32" s="316">
        <v>0.74399999999999999</v>
      </c>
      <c r="CS32" s="316">
        <f t="shared" si="4"/>
        <v>0.79599999999999993</v>
      </c>
      <c r="CT32" s="316">
        <v>0.96199999999999997</v>
      </c>
      <c r="CU32" s="316">
        <v>0.94</v>
      </c>
      <c r="CV32" s="316">
        <v>0.94799999999999995</v>
      </c>
      <c r="CW32" s="316">
        <f t="shared" si="5"/>
        <v>0.94999999999999984</v>
      </c>
      <c r="CX32" s="317">
        <v>1.3888888888888889E-3</v>
      </c>
      <c r="CY32" s="318">
        <v>4.1666666666666666E-3</v>
      </c>
      <c r="CZ32" s="318">
        <v>1.9444444444444445E-2</v>
      </c>
      <c r="DA32" s="319" t="s">
        <v>360</v>
      </c>
      <c r="DB32" s="319" t="s">
        <v>361</v>
      </c>
      <c r="DC32" s="319" t="s">
        <v>362</v>
      </c>
      <c r="DD32" s="319" t="s">
        <v>363</v>
      </c>
      <c r="DE32" s="319" t="s">
        <v>364</v>
      </c>
      <c r="DF32" s="319" t="s">
        <v>365</v>
      </c>
      <c r="DG32" s="310"/>
      <c r="DH32" s="316">
        <v>9.9909143234976288</v>
      </c>
      <c r="DI32" s="475">
        <v>0</v>
      </c>
      <c r="DJ32" s="483">
        <f t="shared" si="6"/>
        <v>0.26955844818415792</v>
      </c>
      <c r="DK32" s="320">
        <v>0.79599999999999993</v>
      </c>
      <c r="DL32" s="471">
        <v>0</v>
      </c>
      <c r="DM32" s="320">
        <v>0.94999999999999984</v>
      </c>
    </row>
    <row r="33" spans="1:117" ht="15.75" customHeight="1">
      <c r="A33" s="76">
        <v>37</v>
      </c>
      <c r="B33" s="46" t="s">
        <v>366</v>
      </c>
      <c r="C33" s="44">
        <v>91253999</v>
      </c>
      <c r="D33" s="44">
        <v>1</v>
      </c>
      <c r="E33" s="145">
        <v>18420</v>
      </c>
      <c r="F33" s="44">
        <f t="shared" si="0"/>
        <v>70</v>
      </c>
      <c r="G33" s="78">
        <v>1</v>
      </c>
      <c r="H33" s="46">
        <v>35</v>
      </c>
      <c r="I33" s="79">
        <v>93</v>
      </c>
      <c r="J33" s="80">
        <v>0</v>
      </c>
      <c r="K33" s="80">
        <v>1</v>
      </c>
      <c r="L33" s="80">
        <v>0</v>
      </c>
      <c r="M33" s="80">
        <v>0</v>
      </c>
      <c r="N33" s="80">
        <v>1</v>
      </c>
      <c r="O33" s="80">
        <v>0</v>
      </c>
      <c r="P33" s="80">
        <v>0</v>
      </c>
      <c r="Q33" s="80">
        <v>0</v>
      </c>
      <c r="R33" s="80">
        <v>0</v>
      </c>
      <c r="S33" s="80">
        <v>0</v>
      </c>
      <c r="T33" s="80">
        <v>0</v>
      </c>
      <c r="U33" s="80">
        <v>0</v>
      </c>
      <c r="V33" s="80">
        <v>0</v>
      </c>
      <c r="W33" s="80">
        <v>0</v>
      </c>
      <c r="X33" s="80">
        <v>1</v>
      </c>
      <c r="Y33" s="80">
        <v>0</v>
      </c>
      <c r="Z33" s="80">
        <v>0</v>
      </c>
      <c r="AA33" s="80">
        <v>0</v>
      </c>
      <c r="AB33" s="80">
        <v>0</v>
      </c>
      <c r="AC33" s="81">
        <v>84</v>
      </c>
      <c r="AD33" s="82">
        <v>1.75</v>
      </c>
      <c r="AE33" s="83">
        <f t="shared" si="1"/>
        <v>27.428571428571427</v>
      </c>
      <c r="AF33" s="56">
        <v>44017</v>
      </c>
      <c r="AG33" s="58">
        <v>1</v>
      </c>
      <c r="AH33" s="58">
        <v>0</v>
      </c>
      <c r="AI33" s="58">
        <v>2</v>
      </c>
      <c r="AJ33" s="84">
        <v>0</v>
      </c>
      <c r="AK33" s="84">
        <v>1</v>
      </c>
      <c r="AL33" s="60">
        <v>44034</v>
      </c>
      <c r="AM33" s="58">
        <f t="shared" si="2"/>
        <v>17</v>
      </c>
      <c r="AN33" s="123">
        <v>1</v>
      </c>
      <c r="AO33" s="61"/>
      <c r="AP33" s="62" t="s">
        <v>202</v>
      </c>
      <c r="AQ33" s="63">
        <v>1</v>
      </c>
      <c r="AR33" s="64">
        <v>1</v>
      </c>
      <c r="AS33" s="63">
        <v>1</v>
      </c>
      <c r="AT33" s="63">
        <v>1</v>
      </c>
      <c r="AU33" s="63">
        <v>1</v>
      </c>
      <c r="AV33" s="63">
        <v>1</v>
      </c>
      <c r="AW33" s="63">
        <v>0</v>
      </c>
      <c r="AX33" s="64"/>
      <c r="AY33" s="66">
        <v>44018</v>
      </c>
      <c r="AZ33" s="129">
        <v>1.06</v>
      </c>
      <c r="BA33" s="129">
        <v>622</v>
      </c>
      <c r="BB33" s="133">
        <v>51.9</v>
      </c>
      <c r="BC33" s="128"/>
      <c r="BD33" s="135">
        <v>10.9</v>
      </c>
      <c r="BE33" s="135">
        <v>8.16</v>
      </c>
      <c r="BF33" s="135">
        <v>80.7</v>
      </c>
      <c r="BG33" s="135">
        <v>15.7</v>
      </c>
      <c r="BH33" s="135">
        <v>158</v>
      </c>
      <c r="BI33" s="86"/>
      <c r="BJ33" s="64">
        <v>0</v>
      </c>
      <c r="BK33" s="64">
        <v>0</v>
      </c>
      <c r="BL33" s="64">
        <v>0</v>
      </c>
      <c r="BM33" s="64">
        <v>0</v>
      </c>
      <c r="BN33" s="70">
        <v>0</v>
      </c>
      <c r="BO33" s="64">
        <v>1</v>
      </c>
      <c r="BP33" s="71" t="s">
        <v>131</v>
      </c>
      <c r="BR33" s="321">
        <v>5.3671454545454571</v>
      </c>
      <c r="BS33" s="316">
        <v>5.44</v>
      </c>
      <c r="BT33" s="316">
        <v>7.2854545454543285E-2</v>
      </c>
      <c r="BU33" s="316">
        <v>1.3574170119209732</v>
      </c>
      <c r="BV33" s="316">
        <v>171</v>
      </c>
      <c r="BW33" s="316">
        <v>109526</v>
      </c>
      <c r="BX33" s="316">
        <v>106996</v>
      </c>
      <c r="BY33" s="316">
        <v>1959.0682196339433</v>
      </c>
      <c r="BZ33" s="316">
        <v>1.2686614564291872E-5</v>
      </c>
      <c r="CA33" s="316">
        <v>21.226500000000005</v>
      </c>
      <c r="CB33" s="316">
        <v>23.986499999999989</v>
      </c>
      <c r="CC33" s="316">
        <v>-2.76</v>
      </c>
      <c r="CD33" s="316">
        <v>288.04117092848441</v>
      </c>
      <c r="CE33" s="316">
        <v>325.52472278714453</v>
      </c>
      <c r="CF33" s="316">
        <v>-37.483551858660249</v>
      </c>
      <c r="CG33" s="316">
        <v>316.41435612172091</v>
      </c>
      <c r="CH33" s="316">
        <v>357.53961799686618</v>
      </c>
      <c r="CI33" s="316">
        <v>-41.125261875145114</v>
      </c>
      <c r="CJ33" s="316">
        <v>0.10315747373670865</v>
      </c>
      <c r="CK33" s="320">
        <v>20054.599999999999</v>
      </c>
      <c r="CL33" s="316">
        <v>8.8800000000000008</v>
      </c>
      <c r="CM33" s="316">
        <v>9</v>
      </c>
      <c r="CN33" s="316">
        <v>8.84</v>
      </c>
      <c r="CO33" s="316">
        <f t="shared" si="3"/>
        <v>8.9066666666666681</v>
      </c>
      <c r="CP33" s="315">
        <v>0.76200000000000001</v>
      </c>
      <c r="CQ33" s="316">
        <v>0.81200000000000006</v>
      </c>
      <c r="CR33" s="316">
        <v>0.755</v>
      </c>
      <c r="CS33" s="316">
        <f t="shared" si="4"/>
        <v>0.77633333333333343</v>
      </c>
      <c r="CT33" s="316">
        <v>1.014</v>
      </c>
      <c r="CU33" s="316">
        <v>1.012</v>
      </c>
      <c r="CV33" s="316">
        <v>1.0149999999999999</v>
      </c>
      <c r="CW33" s="316">
        <f t="shared" si="5"/>
        <v>1.0136666666666665</v>
      </c>
      <c r="CX33" s="317">
        <v>1.3888888888888889E-3</v>
      </c>
      <c r="CY33" s="318">
        <v>4.8611111111111112E-3</v>
      </c>
      <c r="CZ33" s="318">
        <v>1.1111111111111112E-2</v>
      </c>
      <c r="DA33" s="319" t="s">
        <v>367</v>
      </c>
      <c r="DB33" s="319" t="s">
        <v>368</v>
      </c>
      <c r="DC33" s="319" t="s">
        <v>369</v>
      </c>
      <c r="DD33" s="319" t="s">
        <v>370</v>
      </c>
      <c r="DE33" s="319" t="s">
        <v>371</v>
      </c>
      <c r="DF33" s="319" t="s">
        <v>372</v>
      </c>
      <c r="DG33" s="310"/>
      <c r="DH33" s="316">
        <v>1.3574170119209732</v>
      </c>
      <c r="DI33" s="475">
        <v>1</v>
      </c>
      <c r="DJ33" s="483">
        <f t="shared" si="6"/>
        <v>6.76860676314149E-3</v>
      </c>
      <c r="DK33" s="320">
        <v>0.77633333333333343</v>
      </c>
      <c r="DL33" s="471">
        <v>0</v>
      </c>
      <c r="DM33" s="320">
        <v>1.0136666666666665</v>
      </c>
    </row>
    <row r="34" spans="1:117" ht="15.75" customHeight="1">
      <c r="A34" s="103">
        <v>38</v>
      </c>
      <c r="B34" s="104" t="s">
        <v>373</v>
      </c>
      <c r="C34" s="108" t="s">
        <v>374</v>
      </c>
      <c r="D34" s="108">
        <v>2</v>
      </c>
      <c r="E34" s="146">
        <v>23188</v>
      </c>
      <c r="F34" s="44">
        <f t="shared" si="0"/>
        <v>57</v>
      </c>
      <c r="G34" s="103">
        <v>1</v>
      </c>
      <c r="H34" s="104">
        <v>37</v>
      </c>
      <c r="I34" s="107">
        <v>96</v>
      </c>
      <c r="J34" s="108">
        <v>0</v>
      </c>
      <c r="K34" s="108">
        <v>0</v>
      </c>
      <c r="L34" s="108">
        <v>0</v>
      </c>
      <c r="M34" s="108">
        <v>0</v>
      </c>
      <c r="N34" s="108">
        <v>1</v>
      </c>
      <c r="O34" s="108">
        <v>0</v>
      </c>
      <c r="P34" s="108">
        <v>0</v>
      </c>
      <c r="Q34" s="108">
        <v>0</v>
      </c>
      <c r="R34" s="108">
        <v>0</v>
      </c>
      <c r="S34" s="108">
        <v>0</v>
      </c>
      <c r="T34" s="108">
        <v>0</v>
      </c>
      <c r="U34" s="108">
        <v>0</v>
      </c>
      <c r="V34" s="108">
        <v>0</v>
      </c>
      <c r="W34" s="108">
        <v>0</v>
      </c>
      <c r="X34" s="108">
        <v>1</v>
      </c>
      <c r="Y34" s="108">
        <v>1</v>
      </c>
      <c r="Z34" s="108">
        <v>1</v>
      </c>
      <c r="AA34" s="108">
        <v>0</v>
      </c>
      <c r="AB34" s="108">
        <v>0</v>
      </c>
      <c r="AC34" s="81"/>
      <c r="AD34" s="82"/>
      <c r="AE34" s="83"/>
      <c r="AF34" s="147">
        <v>44018</v>
      </c>
      <c r="AG34" s="104">
        <v>0</v>
      </c>
      <c r="AH34" s="104">
        <v>0</v>
      </c>
      <c r="AI34" s="104">
        <v>0</v>
      </c>
      <c r="AJ34" s="108">
        <v>0</v>
      </c>
      <c r="AK34" s="108">
        <v>0</v>
      </c>
      <c r="AL34" s="110">
        <v>44021</v>
      </c>
      <c r="AM34" s="104">
        <f t="shared" si="2"/>
        <v>3</v>
      </c>
      <c r="AN34" s="126">
        <v>0</v>
      </c>
      <c r="AO34" s="108" t="s">
        <v>375</v>
      </c>
      <c r="AP34" s="116" t="s">
        <v>376</v>
      </c>
      <c r="AQ34" s="63">
        <v>1</v>
      </c>
      <c r="AR34" s="104">
        <v>1</v>
      </c>
      <c r="AS34" s="103">
        <v>1</v>
      </c>
      <c r="AT34" s="103">
        <v>1</v>
      </c>
      <c r="AU34" s="103">
        <v>1</v>
      </c>
      <c r="AV34" s="103">
        <v>0</v>
      </c>
      <c r="AW34" s="103">
        <v>0</v>
      </c>
      <c r="AX34" s="104"/>
      <c r="AY34" s="110">
        <v>44018</v>
      </c>
      <c r="AZ34" s="129">
        <v>0.76</v>
      </c>
      <c r="BA34" s="113">
        <v>325</v>
      </c>
      <c r="BB34" s="129">
        <v>111.8</v>
      </c>
      <c r="BC34" s="148"/>
      <c r="BD34" s="98">
        <v>11.3</v>
      </c>
      <c r="BE34" s="98">
        <v>4.79</v>
      </c>
      <c r="BF34" s="98">
        <v>71.900000000000006</v>
      </c>
      <c r="BG34" s="98">
        <v>19.8</v>
      </c>
      <c r="BH34" s="98">
        <v>199</v>
      </c>
      <c r="BI34" s="107"/>
      <c r="BJ34" s="104">
        <v>0</v>
      </c>
      <c r="BK34" s="104">
        <v>0</v>
      </c>
      <c r="BL34" s="104">
        <v>0</v>
      </c>
      <c r="BM34" s="104">
        <v>0</v>
      </c>
      <c r="BN34" s="107">
        <v>0</v>
      </c>
      <c r="BO34" s="104">
        <v>0</v>
      </c>
      <c r="BP34" s="112"/>
      <c r="BR34" s="322">
        <v>3.4902203389830504</v>
      </c>
      <c r="BS34" s="323">
        <v>3.8239999999999998</v>
      </c>
      <c r="BT34" s="323">
        <v>0.33377966101694945</v>
      </c>
      <c r="BU34" s="323">
        <v>9.5632833631988756</v>
      </c>
      <c r="BV34" s="323">
        <v>51</v>
      </c>
      <c r="BW34" s="323">
        <v>65965</v>
      </c>
      <c r="BX34" s="323">
        <v>40672</v>
      </c>
      <c r="BY34" s="323">
        <v>1708.1502086230873</v>
      </c>
      <c r="BZ34" s="323">
        <v>2.3513186868604632E-4</v>
      </c>
      <c r="CA34" s="323">
        <v>10.801000000000004</v>
      </c>
      <c r="CB34" s="323">
        <v>13.882666666666671</v>
      </c>
      <c r="CC34" s="323">
        <v>-3.0816666666666679</v>
      </c>
      <c r="CD34" s="323">
        <v>62.068722452473295</v>
      </c>
      <c r="CE34" s="323">
        <v>79.741830996385346</v>
      </c>
      <c r="CF34" s="323">
        <v>-17.673108543912061</v>
      </c>
      <c r="CG34" s="323">
        <v>247.59305502677361</v>
      </c>
      <c r="CH34" s="323">
        <v>318.31033759345456</v>
      </c>
      <c r="CI34" s="323">
        <v>-70.717282566681007</v>
      </c>
      <c r="CJ34" s="323">
        <v>0.18177959327816268</v>
      </c>
      <c r="CK34" s="320">
        <v>12964.9</v>
      </c>
      <c r="CL34" s="323">
        <v>6.39</v>
      </c>
      <c r="CM34" s="323">
        <v>6.4</v>
      </c>
      <c r="CN34" s="323">
        <v>6.22</v>
      </c>
      <c r="CO34" s="316">
        <f t="shared" si="3"/>
        <v>6.336666666666666</v>
      </c>
      <c r="CP34" s="324">
        <v>0.82599999999999996</v>
      </c>
      <c r="CQ34" s="323">
        <v>0.85499999999999998</v>
      </c>
      <c r="CR34" s="323">
        <v>0.86299999999999999</v>
      </c>
      <c r="CS34" s="316">
        <f t="shared" si="4"/>
        <v>0.84799999999999998</v>
      </c>
      <c r="CT34" s="323">
        <v>1.018</v>
      </c>
      <c r="CU34" s="323">
        <v>1.0109999999999999</v>
      </c>
      <c r="CV34" s="323">
        <v>1.008</v>
      </c>
      <c r="CW34" s="316">
        <f t="shared" si="5"/>
        <v>1.0123333333333333</v>
      </c>
      <c r="CX34" s="325">
        <v>2.0833333333333333E-3</v>
      </c>
      <c r="CY34" s="318">
        <v>8.3333333333333332E-3</v>
      </c>
      <c r="CZ34" s="318">
        <v>4.1666666666666666E-3</v>
      </c>
      <c r="DA34" s="319" t="s">
        <v>377</v>
      </c>
      <c r="DB34" s="319" t="s">
        <v>378</v>
      </c>
      <c r="DC34" s="319" t="s">
        <v>379</v>
      </c>
      <c r="DD34" s="319" t="s">
        <v>380</v>
      </c>
      <c r="DE34" s="319" t="s">
        <v>381</v>
      </c>
      <c r="DF34" s="319" t="s">
        <v>382</v>
      </c>
      <c r="DG34" s="326"/>
      <c r="DH34" s="323">
        <v>9.5632833631988756</v>
      </c>
      <c r="DI34" s="476">
        <v>0</v>
      </c>
      <c r="DJ34" s="483">
        <f t="shared" si="6"/>
        <v>7.3762877948914965E-2</v>
      </c>
      <c r="DK34" s="320">
        <v>0.84799999999999998</v>
      </c>
      <c r="DL34" s="471">
        <v>1</v>
      </c>
      <c r="DM34" s="320">
        <v>1.0123333333333333</v>
      </c>
    </row>
    <row r="35" spans="1:117" ht="15.75" customHeight="1">
      <c r="A35" s="76">
        <v>39</v>
      </c>
      <c r="B35" s="46" t="s">
        <v>383</v>
      </c>
      <c r="C35" s="135" t="s">
        <v>384</v>
      </c>
      <c r="D35" s="135">
        <v>1</v>
      </c>
      <c r="E35" s="149">
        <v>28052</v>
      </c>
      <c r="F35" s="44">
        <f t="shared" si="0"/>
        <v>43</v>
      </c>
      <c r="G35" s="78">
        <v>1</v>
      </c>
      <c r="H35" s="46">
        <v>36.4</v>
      </c>
      <c r="I35" s="79">
        <v>93</v>
      </c>
      <c r="J35" s="80">
        <v>0</v>
      </c>
      <c r="K35" s="80">
        <v>0</v>
      </c>
      <c r="L35" s="80">
        <v>0</v>
      </c>
      <c r="M35" s="80">
        <v>0</v>
      </c>
      <c r="N35" s="80">
        <v>0</v>
      </c>
      <c r="O35" s="80">
        <v>0</v>
      </c>
      <c r="P35" s="80">
        <v>0</v>
      </c>
      <c r="Q35" s="80">
        <v>0</v>
      </c>
      <c r="R35" s="80">
        <v>0</v>
      </c>
      <c r="S35" s="80">
        <v>0</v>
      </c>
      <c r="T35" s="80">
        <v>0</v>
      </c>
      <c r="U35" s="80">
        <v>0</v>
      </c>
      <c r="V35" s="80">
        <v>0</v>
      </c>
      <c r="W35" s="80">
        <v>0</v>
      </c>
      <c r="X35" s="80">
        <v>0</v>
      </c>
      <c r="Y35" s="80">
        <v>1</v>
      </c>
      <c r="Z35" s="80">
        <v>0</v>
      </c>
      <c r="AA35" s="80">
        <v>0</v>
      </c>
      <c r="AB35" s="80">
        <v>0</v>
      </c>
      <c r="AC35" s="81"/>
      <c r="AD35" s="82"/>
      <c r="AE35" s="83"/>
      <c r="AF35" s="150">
        <v>44021</v>
      </c>
      <c r="AG35" s="58">
        <v>0</v>
      </c>
      <c r="AH35" s="58">
        <v>0</v>
      </c>
      <c r="AI35" s="58">
        <v>0</v>
      </c>
      <c r="AJ35" s="84">
        <v>0</v>
      </c>
      <c r="AK35" s="84">
        <v>0</v>
      </c>
      <c r="AL35" s="60">
        <v>44024</v>
      </c>
      <c r="AM35" s="58">
        <f t="shared" si="2"/>
        <v>3</v>
      </c>
      <c r="AN35" s="123">
        <v>1</v>
      </c>
      <c r="AO35" s="61"/>
      <c r="AP35" s="62"/>
      <c r="AQ35" s="63">
        <v>1</v>
      </c>
      <c r="AR35" s="64">
        <v>1</v>
      </c>
      <c r="AS35" s="138">
        <v>1</v>
      </c>
      <c r="AT35" s="63">
        <v>1</v>
      </c>
      <c r="AU35" s="63">
        <v>1</v>
      </c>
      <c r="AV35" s="63">
        <v>1</v>
      </c>
      <c r="AW35" s="63">
        <v>0</v>
      </c>
      <c r="AX35" s="64"/>
      <c r="AY35" s="66">
        <v>44021</v>
      </c>
      <c r="AZ35" s="129">
        <v>0.82</v>
      </c>
      <c r="BA35" s="134">
        <v>478</v>
      </c>
      <c r="BB35" s="129">
        <v>138.9</v>
      </c>
      <c r="BC35" s="128">
        <v>5.0000000000000001E-3</v>
      </c>
      <c r="BD35" s="135">
        <v>14.4</v>
      </c>
      <c r="BE35" s="135">
        <v>10.5</v>
      </c>
      <c r="BF35" s="135">
        <v>88.3</v>
      </c>
      <c r="BG35" s="135">
        <v>7.4</v>
      </c>
      <c r="BH35" s="135">
        <v>320</v>
      </c>
      <c r="BI35" s="86"/>
      <c r="BJ35" s="64">
        <v>0</v>
      </c>
      <c r="BK35" s="64">
        <v>0</v>
      </c>
      <c r="BL35" s="64">
        <v>0</v>
      </c>
      <c r="BM35" s="64">
        <v>0</v>
      </c>
      <c r="BN35" s="70">
        <v>0</v>
      </c>
      <c r="BO35" s="64">
        <v>0</v>
      </c>
      <c r="BP35" s="71"/>
      <c r="BR35" s="321">
        <v>4.7141818181818174</v>
      </c>
      <c r="BS35" s="316">
        <v>4.9029999999999996</v>
      </c>
      <c r="BT35" s="316">
        <v>0.18881818181818222</v>
      </c>
      <c r="BU35" s="316">
        <v>4.0053224313483584</v>
      </c>
      <c r="BV35" s="316">
        <v>77</v>
      </c>
      <c r="BW35" s="316">
        <v>104956</v>
      </c>
      <c r="BX35" s="316">
        <v>62007</v>
      </c>
      <c r="BY35" s="316">
        <v>1299.6818663838815</v>
      </c>
      <c r="BZ35" s="316">
        <v>6.459468175122741E-5</v>
      </c>
      <c r="CA35" s="316">
        <v>31.402833333333337</v>
      </c>
      <c r="CB35" s="316">
        <v>32.558500000000016</v>
      </c>
      <c r="CC35" s="316">
        <v>-1.1556666666666666</v>
      </c>
      <c r="CD35" s="316">
        <v>430.09512773124538</v>
      </c>
      <c r="CE35" s="316">
        <v>436.09566037578821</v>
      </c>
      <c r="CF35" s="316">
        <v>-6.0005326445427327</v>
      </c>
      <c r="CG35" s="316">
        <v>699.40934177878569</v>
      </c>
      <c r="CH35" s="316">
        <v>708.99819741694705</v>
      </c>
      <c r="CI35" s="316">
        <v>-9.5888556381613057</v>
      </c>
      <c r="CJ35" s="316">
        <v>1.334404175164834E-2</v>
      </c>
      <c r="CK35" s="320">
        <v>11610.7</v>
      </c>
      <c r="CL35" s="316">
        <v>7.96</v>
      </c>
      <c r="CM35" s="316">
        <v>7.85</v>
      </c>
      <c r="CN35" s="316">
        <v>7.97</v>
      </c>
      <c r="CO35" s="316">
        <f t="shared" si="3"/>
        <v>7.9266666666666659</v>
      </c>
      <c r="CP35" s="315">
        <v>0.501</v>
      </c>
      <c r="CQ35" s="316">
        <v>0.52200000000000002</v>
      </c>
      <c r="CR35" s="316">
        <v>0.502</v>
      </c>
      <c r="CS35" s="316">
        <f t="shared" si="4"/>
        <v>0.50833333333333341</v>
      </c>
      <c r="CT35" s="316">
        <v>0.61399999999999999</v>
      </c>
      <c r="CU35" s="316">
        <v>0.66900000000000004</v>
      </c>
      <c r="CV35" s="316">
        <v>0.61299999999999999</v>
      </c>
      <c r="CW35" s="316">
        <f t="shared" si="5"/>
        <v>0.63200000000000001</v>
      </c>
      <c r="CX35" s="317">
        <v>3.472222222222222E-3</v>
      </c>
      <c r="CY35" s="318">
        <v>6.9444444444444441E-3</v>
      </c>
      <c r="CZ35" s="318">
        <v>9.7222222222222224E-3</v>
      </c>
      <c r="DA35" s="319" t="s">
        <v>385</v>
      </c>
      <c r="DB35" s="319" t="s">
        <v>386</v>
      </c>
      <c r="DC35" s="319" t="s">
        <v>387</v>
      </c>
      <c r="DD35" s="319" t="s">
        <v>388</v>
      </c>
      <c r="DE35" s="319" t="s">
        <v>389</v>
      </c>
      <c r="DF35" s="319" t="s">
        <v>390</v>
      </c>
      <c r="DG35" s="310"/>
      <c r="DH35" s="316">
        <v>4.0053224313483584</v>
      </c>
      <c r="DI35" s="475">
        <v>1</v>
      </c>
      <c r="DJ35" s="483">
        <f t="shared" si="6"/>
        <v>3.4496821305764147E-2</v>
      </c>
      <c r="DK35" s="320">
        <v>0.50833333333333341</v>
      </c>
      <c r="DL35" s="471">
        <v>0</v>
      </c>
      <c r="DM35" s="320">
        <v>0.63200000000000001</v>
      </c>
    </row>
    <row r="36" spans="1:117" ht="15.75" customHeight="1">
      <c r="A36" s="76">
        <v>40</v>
      </c>
      <c r="B36" s="46" t="s">
        <v>391</v>
      </c>
      <c r="C36" s="135" t="s">
        <v>392</v>
      </c>
      <c r="D36" s="135">
        <v>1</v>
      </c>
      <c r="E36" s="149">
        <v>21241</v>
      </c>
      <c r="F36" s="44">
        <f t="shared" si="0"/>
        <v>62</v>
      </c>
      <c r="G36" s="78"/>
      <c r="H36" s="46">
        <v>36.4</v>
      </c>
      <c r="I36" s="79">
        <v>89</v>
      </c>
      <c r="J36" s="80">
        <v>0</v>
      </c>
      <c r="K36" s="80">
        <v>0</v>
      </c>
      <c r="L36" s="80">
        <v>0</v>
      </c>
      <c r="M36" s="98">
        <v>1</v>
      </c>
      <c r="N36" s="80">
        <v>0</v>
      </c>
      <c r="O36" s="80">
        <v>0</v>
      </c>
      <c r="P36" s="80">
        <v>0</v>
      </c>
      <c r="Q36" s="80">
        <v>0</v>
      </c>
      <c r="R36" s="80">
        <v>0</v>
      </c>
      <c r="S36" s="80">
        <v>0</v>
      </c>
      <c r="T36" s="80">
        <v>0</v>
      </c>
      <c r="U36" s="80">
        <v>0</v>
      </c>
      <c r="V36" s="80">
        <v>0</v>
      </c>
      <c r="W36" s="80">
        <v>0</v>
      </c>
      <c r="X36" s="80">
        <v>0</v>
      </c>
      <c r="Y36" s="80">
        <v>1</v>
      </c>
      <c r="Z36" s="80">
        <v>0</v>
      </c>
      <c r="AA36" s="80">
        <v>0</v>
      </c>
      <c r="AB36" s="80">
        <v>0</v>
      </c>
      <c r="AC36" s="81">
        <v>118</v>
      </c>
      <c r="AD36" s="82"/>
      <c r="AE36" s="83"/>
      <c r="AF36" s="150">
        <v>44109</v>
      </c>
      <c r="AG36" s="58">
        <v>0</v>
      </c>
      <c r="AH36" s="58">
        <v>0</v>
      </c>
      <c r="AI36" s="58">
        <v>0</v>
      </c>
      <c r="AJ36" s="84">
        <v>0</v>
      </c>
      <c r="AK36" s="84">
        <v>0</v>
      </c>
      <c r="AL36" s="60">
        <v>44176</v>
      </c>
      <c r="AM36" s="58">
        <f t="shared" si="2"/>
        <v>67</v>
      </c>
      <c r="AN36" s="123">
        <v>1</v>
      </c>
      <c r="AO36" s="61"/>
      <c r="AP36" s="62" t="s">
        <v>393</v>
      </c>
      <c r="AQ36" s="63">
        <v>1</v>
      </c>
      <c r="AR36" s="64">
        <v>1</v>
      </c>
      <c r="AS36" s="63">
        <v>1</v>
      </c>
      <c r="AT36" s="63">
        <v>0</v>
      </c>
      <c r="AU36" s="63">
        <v>1</v>
      </c>
      <c r="AV36" s="63">
        <v>1</v>
      </c>
      <c r="AW36" s="63">
        <v>0</v>
      </c>
      <c r="AX36" s="64"/>
      <c r="AY36" s="66">
        <v>44110</v>
      </c>
      <c r="AZ36" s="129">
        <v>5.25</v>
      </c>
      <c r="BA36" s="129">
        <v>2632</v>
      </c>
      <c r="BB36" s="129">
        <v>8.3000000000000007</v>
      </c>
      <c r="BC36" s="128">
        <v>0.14199999999999999</v>
      </c>
      <c r="BD36" s="98">
        <v>12.9</v>
      </c>
      <c r="BE36" s="98">
        <v>8.2200000000000006</v>
      </c>
      <c r="BF36" s="98">
        <v>76.400000000000006</v>
      </c>
      <c r="BG36" s="98">
        <v>15.6</v>
      </c>
      <c r="BH36" s="98">
        <v>102</v>
      </c>
      <c r="BI36" s="86"/>
      <c r="BJ36" s="64">
        <v>1</v>
      </c>
      <c r="BK36" s="64">
        <v>0</v>
      </c>
      <c r="BL36" s="64">
        <v>0</v>
      </c>
      <c r="BM36" s="64">
        <v>0</v>
      </c>
      <c r="BN36" s="70">
        <v>0</v>
      </c>
      <c r="BO36" s="64">
        <v>0</v>
      </c>
      <c r="BP36" s="71" t="s">
        <v>394</v>
      </c>
      <c r="BR36" s="321">
        <v>4.3676538461538454</v>
      </c>
      <c r="BS36" s="316">
        <v>4.7699999999999996</v>
      </c>
      <c r="BT36" s="316">
        <v>0.40234615384615413</v>
      </c>
      <c r="BU36" s="316">
        <v>9.2119514965788802</v>
      </c>
      <c r="BV36" s="316">
        <v>118</v>
      </c>
      <c r="BW36" s="316">
        <v>42646</v>
      </c>
      <c r="BX36" s="316">
        <v>29021</v>
      </c>
      <c r="BY36" s="316">
        <v>455.86399827845918</v>
      </c>
      <c r="BZ36" s="316">
        <v>3.1742364138309778E-4</v>
      </c>
      <c r="CA36" s="316">
        <v>12.365833333333336</v>
      </c>
      <c r="CB36" s="316">
        <v>29.363333333333333</v>
      </c>
      <c r="CC36" s="316">
        <v>-16.997500000000002</v>
      </c>
      <c r="CD36" s="316">
        <v>110.55256874787284</v>
      </c>
      <c r="CE36" s="316">
        <v>262.44160334646006</v>
      </c>
      <c r="CF36" s="316">
        <v>-151.8890345985873</v>
      </c>
      <c r="CG36" s="316">
        <v>227.25465118600809</v>
      </c>
      <c r="CH36" s="316">
        <v>539.69906494810414</v>
      </c>
      <c r="CI36" s="316">
        <v>-312.44441376209591</v>
      </c>
      <c r="CJ36" s="316">
        <v>0.36665704962620865</v>
      </c>
      <c r="CK36" s="320">
        <v>3461.2</v>
      </c>
      <c r="CL36" s="316">
        <v>7.99</v>
      </c>
      <c r="CM36" s="316">
        <v>7.82</v>
      </c>
      <c r="CN36" s="316">
        <v>7.94</v>
      </c>
      <c r="CO36" s="316">
        <f t="shared" si="3"/>
        <v>7.916666666666667</v>
      </c>
      <c r="CP36" s="315">
        <v>0.71299999999999997</v>
      </c>
      <c r="CQ36" s="316">
        <v>0.753</v>
      </c>
      <c r="CR36" s="316">
        <v>0.72199999999999998</v>
      </c>
      <c r="CS36" s="316">
        <f t="shared" si="4"/>
        <v>0.72933333333333328</v>
      </c>
      <c r="CT36" s="316">
        <v>0.84199999999999997</v>
      </c>
      <c r="CU36" s="316">
        <v>0.95399999999999996</v>
      </c>
      <c r="CV36" s="316">
        <v>0.9</v>
      </c>
      <c r="CW36" s="316">
        <f t="shared" si="5"/>
        <v>0.89866666666666661</v>
      </c>
      <c r="CX36" s="317">
        <v>2.0833333333333333E-3</v>
      </c>
      <c r="CY36" s="318">
        <v>3.472222222222222E-3</v>
      </c>
      <c r="CZ36" s="318">
        <v>7.6388888888888886E-3</v>
      </c>
      <c r="DA36" s="319" t="s">
        <v>395</v>
      </c>
      <c r="DB36" s="319" t="s">
        <v>396</v>
      </c>
      <c r="DC36" s="319" t="s">
        <v>397</v>
      </c>
      <c r="DD36" s="319" t="s">
        <v>398</v>
      </c>
      <c r="DE36" s="319" t="s">
        <v>399</v>
      </c>
      <c r="DF36" s="319" t="s">
        <v>400</v>
      </c>
      <c r="DG36" s="310"/>
      <c r="DH36" s="316">
        <v>9.2119514965788802</v>
      </c>
      <c r="DI36" s="475">
        <v>0</v>
      </c>
      <c r="DJ36" s="483">
        <f t="shared" si="6"/>
        <v>0.2661490666988004</v>
      </c>
      <c r="DK36" s="320">
        <v>0.72933333333333328</v>
      </c>
      <c r="DL36" s="471">
        <v>0</v>
      </c>
      <c r="DM36" s="320">
        <v>0.89866666666666661</v>
      </c>
    </row>
    <row r="37" spans="1:117" ht="16.5" customHeight="1">
      <c r="A37" s="76">
        <v>41</v>
      </c>
      <c r="B37" s="46" t="s">
        <v>401</v>
      </c>
      <c r="C37" s="135">
        <v>2578991</v>
      </c>
      <c r="D37" s="135">
        <v>2</v>
      </c>
      <c r="E37" s="149">
        <v>23094</v>
      </c>
      <c r="F37" s="44">
        <f t="shared" ref="F37:F100" si="7">INT((AF37-E37)/365.25)</f>
        <v>57</v>
      </c>
      <c r="G37" s="78">
        <v>1</v>
      </c>
      <c r="H37" s="46">
        <v>37.9</v>
      </c>
      <c r="I37" s="79">
        <v>88</v>
      </c>
      <c r="J37" s="80">
        <v>0</v>
      </c>
      <c r="K37" s="80">
        <v>0</v>
      </c>
      <c r="L37" s="80">
        <v>0</v>
      </c>
      <c r="M37" s="80">
        <v>0</v>
      </c>
      <c r="N37" s="80">
        <v>0</v>
      </c>
      <c r="O37" s="80">
        <v>0</v>
      </c>
      <c r="P37" s="80">
        <v>0</v>
      </c>
      <c r="Q37" s="80">
        <v>0</v>
      </c>
      <c r="R37" s="80">
        <v>0</v>
      </c>
      <c r="S37" s="80">
        <v>0</v>
      </c>
      <c r="T37" s="80">
        <v>0</v>
      </c>
      <c r="U37" s="80">
        <v>0</v>
      </c>
      <c r="V37" s="80">
        <v>0</v>
      </c>
      <c r="W37" s="80">
        <v>0</v>
      </c>
      <c r="X37" s="80">
        <v>1</v>
      </c>
      <c r="Y37" s="80">
        <v>1</v>
      </c>
      <c r="Z37" s="80">
        <v>1</v>
      </c>
      <c r="AA37" s="80">
        <v>0</v>
      </c>
      <c r="AB37" s="80">
        <v>0</v>
      </c>
      <c r="AC37" s="81"/>
      <c r="AD37" s="82"/>
      <c r="AE37" s="83">
        <v>52</v>
      </c>
      <c r="AF37" s="150">
        <v>44018</v>
      </c>
      <c r="AG37" s="58">
        <v>0</v>
      </c>
      <c r="AH37" s="58">
        <v>0</v>
      </c>
      <c r="AI37" s="58">
        <v>0</v>
      </c>
      <c r="AJ37" s="84">
        <v>0</v>
      </c>
      <c r="AK37" s="84">
        <v>0</v>
      </c>
      <c r="AL37" s="60">
        <v>44027</v>
      </c>
      <c r="AM37" s="58">
        <f t="shared" si="2"/>
        <v>9</v>
      </c>
      <c r="AN37" s="123">
        <v>1</v>
      </c>
      <c r="AO37" s="61"/>
      <c r="AP37" s="62"/>
      <c r="AQ37" s="63">
        <v>1</v>
      </c>
      <c r="AR37" s="64">
        <v>1</v>
      </c>
      <c r="AS37" s="63">
        <v>1</v>
      </c>
      <c r="AT37" s="63">
        <v>1</v>
      </c>
      <c r="AU37" s="63">
        <v>1</v>
      </c>
      <c r="AV37" s="63">
        <v>1</v>
      </c>
      <c r="AW37" s="63">
        <v>0</v>
      </c>
      <c r="AX37" s="64"/>
      <c r="AY37" s="66">
        <v>44018</v>
      </c>
      <c r="AZ37" s="133">
        <v>1.77</v>
      </c>
      <c r="BA37" s="133">
        <v>4145</v>
      </c>
      <c r="BB37" s="133">
        <v>276.60000000000002</v>
      </c>
      <c r="BC37" s="139">
        <v>1.2999999999999999E-2</v>
      </c>
      <c r="BD37" s="135">
        <v>11.9</v>
      </c>
      <c r="BE37" s="135">
        <v>9.7899999999999991</v>
      </c>
      <c r="BF37" s="135">
        <v>76</v>
      </c>
      <c r="BG37" s="135">
        <v>18.7</v>
      </c>
      <c r="BH37" s="135">
        <v>217</v>
      </c>
      <c r="BI37" s="86"/>
      <c r="BJ37" s="64">
        <v>0</v>
      </c>
      <c r="BK37" s="64">
        <v>0</v>
      </c>
      <c r="BL37" s="64">
        <v>0</v>
      </c>
      <c r="BM37" s="64">
        <v>0</v>
      </c>
      <c r="BN37" s="70">
        <v>0</v>
      </c>
      <c r="BO37" s="64">
        <v>0</v>
      </c>
      <c r="BP37" s="71"/>
      <c r="BR37" s="321">
        <v>4.6709591836734692</v>
      </c>
      <c r="BS37" s="316">
        <v>4.899</v>
      </c>
      <c r="BT37" s="316">
        <v>0.22804081632653084</v>
      </c>
      <c r="BU37" s="316">
        <v>4.8820982449088426</v>
      </c>
      <c r="BV37" s="316">
        <v>47</v>
      </c>
      <c r="BW37" s="316">
        <v>67864</v>
      </c>
      <c r="BX37" s="316">
        <v>32483</v>
      </c>
      <c r="BY37" s="316">
        <v>1851.8479575206356</v>
      </c>
      <c r="BZ37" s="316">
        <v>1.5029702444074877E-4</v>
      </c>
      <c r="CA37" s="316">
        <v>13.915500000000003</v>
      </c>
      <c r="CB37" s="316">
        <v>28.81733333333333</v>
      </c>
      <c r="CC37" s="316">
        <v>-14.901833333333334</v>
      </c>
      <c r="CD37" s="316">
        <v>142.50279537923558</v>
      </c>
      <c r="CE37" s="316">
        <v>295.26983376681335</v>
      </c>
      <c r="CF37" s="316">
        <v>-152.7670383875778</v>
      </c>
      <c r="CG37" s="316">
        <v>238.86737467960882</v>
      </c>
      <c r="CH37" s="316">
        <v>494.54946820260517</v>
      </c>
      <c r="CI37" s="316">
        <v>-255.68209352299644</v>
      </c>
      <c r="CJ37" s="316">
        <v>0.34080423507497348</v>
      </c>
      <c r="CK37" s="320">
        <v>10887.2</v>
      </c>
      <c r="CL37" s="316">
        <v>7.49</v>
      </c>
      <c r="CM37" s="316">
        <v>7.55</v>
      </c>
      <c r="CN37" s="316">
        <v>7.78</v>
      </c>
      <c r="CO37" s="316">
        <f t="shared" si="3"/>
        <v>7.6066666666666665</v>
      </c>
      <c r="CP37" s="315">
        <v>0.50900000000000001</v>
      </c>
      <c r="CQ37" s="316">
        <v>0.57999999999999996</v>
      </c>
      <c r="CR37" s="316">
        <v>0.58399999999999996</v>
      </c>
      <c r="CS37" s="316">
        <f t="shared" si="4"/>
        <v>0.55766666666666664</v>
      </c>
      <c r="CT37" s="316">
        <v>0.63900000000000001</v>
      </c>
      <c r="CU37" s="316">
        <v>0.68200000000000005</v>
      </c>
      <c r="CV37" s="316">
        <v>0.68899999999999995</v>
      </c>
      <c r="CW37" s="316">
        <f t="shared" si="5"/>
        <v>0.67</v>
      </c>
      <c r="CX37" s="317">
        <v>6.9444444444444447E-4</v>
      </c>
      <c r="CY37" s="318">
        <v>1.3888888888888889E-3</v>
      </c>
      <c r="CZ37" s="318">
        <v>3.472222222222222E-3</v>
      </c>
      <c r="DA37" s="319" t="s">
        <v>402</v>
      </c>
      <c r="DB37" s="319" t="s">
        <v>403</v>
      </c>
      <c r="DC37" s="319" t="s">
        <v>404</v>
      </c>
      <c r="DD37" s="319" t="s">
        <v>405</v>
      </c>
      <c r="DE37" s="319" t="s">
        <v>406</v>
      </c>
      <c r="DF37" s="319" t="s">
        <v>407</v>
      </c>
      <c r="DG37" s="310"/>
      <c r="DH37" s="316">
        <v>4.8820982449088426</v>
      </c>
      <c r="DI37" s="475">
        <v>0</v>
      </c>
      <c r="DJ37" s="483">
        <f t="shared" si="6"/>
        <v>4.484255129793558E-2</v>
      </c>
      <c r="DK37" s="320">
        <v>0.55766666666666664</v>
      </c>
      <c r="DL37" s="471">
        <v>0</v>
      </c>
      <c r="DM37" s="320">
        <v>0.67</v>
      </c>
    </row>
    <row r="38" spans="1:117" ht="15.75" customHeight="1">
      <c r="A38" s="94">
        <v>42</v>
      </c>
      <c r="B38" s="51" t="s">
        <v>408</v>
      </c>
      <c r="C38" s="98">
        <v>91763822</v>
      </c>
      <c r="D38" s="98">
        <v>1</v>
      </c>
      <c r="E38" s="151">
        <v>29124</v>
      </c>
      <c r="F38" s="44">
        <f t="shared" si="7"/>
        <v>40</v>
      </c>
      <c r="G38" s="94">
        <v>1</v>
      </c>
      <c r="H38" s="51">
        <v>36</v>
      </c>
      <c r="I38" s="97">
        <v>95</v>
      </c>
      <c r="J38" s="98">
        <v>0</v>
      </c>
      <c r="K38" s="98">
        <v>1</v>
      </c>
      <c r="L38" s="98">
        <v>0</v>
      </c>
      <c r="M38" s="98">
        <v>0</v>
      </c>
      <c r="N38" s="98">
        <v>0</v>
      </c>
      <c r="O38" s="98">
        <v>0</v>
      </c>
      <c r="P38" s="98">
        <v>0</v>
      </c>
      <c r="Q38" s="98">
        <v>0</v>
      </c>
      <c r="R38" s="98">
        <v>0</v>
      </c>
      <c r="S38" s="98">
        <v>0</v>
      </c>
      <c r="T38" s="98">
        <v>0</v>
      </c>
      <c r="U38" s="98">
        <v>0</v>
      </c>
      <c r="V38" s="98">
        <v>0</v>
      </c>
      <c r="W38" s="98">
        <v>0</v>
      </c>
      <c r="X38" s="98">
        <v>1</v>
      </c>
      <c r="Y38" s="98">
        <v>0</v>
      </c>
      <c r="Z38" s="98">
        <v>1</v>
      </c>
      <c r="AA38" s="98">
        <v>0</v>
      </c>
      <c r="AB38" s="98">
        <v>0</v>
      </c>
      <c r="AC38" s="81"/>
      <c r="AD38" s="82"/>
      <c r="AE38" s="83"/>
      <c r="AF38" s="152">
        <v>44020</v>
      </c>
      <c r="AG38" s="51">
        <v>0</v>
      </c>
      <c r="AH38" s="51">
        <v>0</v>
      </c>
      <c r="AI38" s="51">
        <v>0</v>
      </c>
      <c r="AJ38" s="98">
        <v>0</v>
      </c>
      <c r="AK38" s="98">
        <v>1</v>
      </c>
      <c r="AL38" s="66">
        <v>44030</v>
      </c>
      <c r="AM38" s="51">
        <f t="shared" si="2"/>
        <v>10</v>
      </c>
      <c r="AN38" s="153">
        <v>1</v>
      </c>
      <c r="AO38" s="98"/>
      <c r="AP38" s="100" t="s">
        <v>409</v>
      </c>
      <c r="AQ38" s="63">
        <v>1</v>
      </c>
      <c r="AR38" s="51">
        <v>1</v>
      </c>
      <c r="AS38" s="94">
        <v>1</v>
      </c>
      <c r="AT38" s="94">
        <v>1</v>
      </c>
      <c r="AU38" s="94">
        <v>1</v>
      </c>
      <c r="AV38" s="94">
        <v>1</v>
      </c>
      <c r="AW38" s="94">
        <v>0</v>
      </c>
      <c r="AX38" s="51"/>
      <c r="AY38" s="66">
        <v>44030</v>
      </c>
      <c r="AZ38" s="129">
        <v>0.93</v>
      </c>
      <c r="BA38" s="129">
        <v>363</v>
      </c>
      <c r="BB38" s="129">
        <v>1.7</v>
      </c>
      <c r="BC38" s="128">
        <v>2.7E-2</v>
      </c>
      <c r="BD38" s="98">
        <v>15.5</v>
      </c>
      <c r="BE38" s="98">
        <v>7.24</v>
      </c>
      <c r="BF38" s="98">
        <v>69.099999999999994</v>
      </c>
      <c r="BG38" s="98">
        <v>24.2</v>
      </c>
      <c r="BH38" s="98">
        <v>191</v>
      </c>
      <c r="BI38" s="97"/>
      <c r="BJ38" s="51">
        <v>0</v>
      </c>
      <c r="BK38" s="51">
        <v>0</v>
      </c>
      <c r="BL38" s="51">
        <v>0</v>
      </c>
      <c r="BM38" s="51">
        <v>0</v>
      </c>
      <c r="BN38" s="97">
        <v>0</v>
      </c>
      <c r="BO38" s="51">
        <v>0</v>
      </c>
      <c r="BP38" s="101"/>
      <c r="BR38" s="321">
        <v>3.9595471698113203</v>
      </c>
      <c r="BS38" s="316">
        <v>4.2210000000000001</v>
      </c>
      <c r="BT38" s="316">
        <v>0.26145283018867982</v>
      </c>
      <c r="BU38" s="316">
        <v>6.6030992680695482</v>
      </c>
      <c r="BV38" s="316">
        <v>94</v>
      </c>
      <c r="BW38" s="316">
        <v>72246</v>
      </c>
      <c r="BX38" s="316">
        <v>63214</v>
      </c>
      <c r="BY38" s="316">
        <v>1611.9783996072658</v>
      </c>
      <c r="BZ38" s="316">
        <v>1.0445627974925725E-4</v>
      </c>
      <c r="CA38" s="316">
        <v>26.16</v>
      </c>
      <c r="CB38" s="316">
        <v>26.511833333333335</v>
      </c>
      <c r="CC38" s="316">
        <v>-0.35183333333333339</v>
      </c>
      <c r="CD38" s="316">
        <v>194.66750542616177</v>
      </c>
      <c r="CE38" s="316">
        <v>197.29990136074613</v>
      </c>
      <c r="CF38" s="316">
        <v>-2.6323959345844252</v>
      </c>
      <c r="CG38" s="316">
        <v>527.17401092307159</v>
      </c>
      <c r="CH38" s="316">
        <v>534.24552780465524</v>
      </c>
      <c r="CI38" s="316">
        <v>-7.0715168815836158</v>
      </c>
      <c r="CJ38" s="316">
        <v>1.3063540028898308E-2</v>
      </c>
      <c r="CK38" s="320">
        <v>10816.4</v>
      </c>
      <c r="CL38" s="316">
        <v>6.41</v>
      </c>
      <c r="CM38" s="316">
        <v>6.31</v>
      </c>
      <c r="CN38" s="316">
        <v>6.39</v>
      </c>
      <c r="CO38" s="316">
        <f t="shared" si="3"/>
        <v>6.37</v>
      </c>
      <c r="CP38" s="315">
        <v>0.747</v>
      </c>
      <c r="CQ38" s="316">
        <v>0.76900000000000002</v>
      </c>
      <c r="CR38" s="316">
        <v>0.71699999999999997</v>
      </c>
      <c r="CS38" s="316">
        <f t="shared" si="4"/>
        <v>0.7443333333333334</v>
      </c>
      <c r="CT38" s="316">
        <v>0.90700000000000003</v>
      </c>
      <c r="CU38" s="316">
        <v>0.91</v>
      </c>
      <c r="CV38" s="316">
        <v>0.85199999999999998</v>
      </c>
      <c r="CW38" s="316">
        <f t="shared" si="5"/>
        <v>0.88966666666666672</v>
      </c>
      <c r="CX38" s="317">
        <v>2.0833333333333333E-3</v>
      </c>
      <c r="CY38" s="318">
        <v>4.8611111111111112E-3</v>
      </c>
      <c r="CZ38" s="318">
        <v>8.3333333333333332E-3</v>
      </c>
      <c r="DA38" s="319" t="s">
        <v>410</v>
      </c>
      <c r="DB38" s="319" t="s">
        <v>411</v>
      </c>
      <c r="DC38" s="319" t="s">
        <v>412</v>
      </c>
      <c r="DD38" s="319" t="s">
        <v>413</v>
      </c>
      <c r="DE38" s="319" t="s">
        <v>414</v>
      </c>
      <c r="DF38" s="319" t="s">
        <v>415</v>
      </c>
      <c r="DG38" s="310"/>
      <c r="DH38" s="316">
        <v>6.6030992680695482</v>
      </c>
      <c r="DI38" s="475">
        <v>0</v>
      </c>
      <c r="DJ38" s="483">
        <f t="shared" si="6"/>
        <v>6.1047106875388744E-2</v>
      </c>
      <c r="DK38" s="320">
        <v>0.7443333333333334</v>
      </c>
      <c r="DL38" s="471">
        <v>1</v>
      </c>
      <c r="DM38" s="320">
        <v>0.88966666666666672</v>
      </c>
    </row>
    <row r="39" spans="1:117" ht="15.75" customHeight="1">
      <c r="A39" s="76">
        <v>44</v>
      </c>
      <c r="B39" s="46" t="s">
        <v>426</v>
      </c>
      <c r="C39" s="135" t="s">
        <v>427</v>
      </c>
      <c r="D39" s="135">
        <v>2</v>
      </c>
      <c r="E39" s="149">
        <v>24390</v>
      </c>
      <c r="F39" s="44">
        <f t="shared" si="7"/>
        <v>53</v>
      </c>
      <c r="G39" s="78">
        <v>2</v>
      </c>
      <c r="H39" s="46">
        <v>36</v>
      </c>
      <c r="I39" s="79">
        <v>96</v>
      </c>
      <c r="J39" s="80">
        <v>1</v>
      </c>
      <c r="K39" s="80">
        <v>1</v>
      </c>
      <c r="L39" s="80">
        <v>0</v>
      </c>
      <c r="M39" s="80">
        <v>0</v>
      </c>
      <c r="N39" s="80">
        <v>0</v>
      </c>
      <c r="O39" s="80">
        <v>0</v>
      </c>
      <c r="P39" s="80">
        <v>0</v>
      </c>
      <c r="Q39" s="80">
        <v>0</v>
      </c>
      <c r="R39" s="80">
        <v>0</v>
      </c>
      <c r="S39" s="80">
        <v>0</v>
      </c>
      <c r="T39" s="80">
        <v>0</v>
      </c>
      <c r="U39" s="80">
        <v>0</v>
      </c>
      <c r="V39" s="80">
        <v>0</v>
      </c>
      <c r="W39" s="80">
        <v>0</v>
      </c>
      <c r="X39" s="80">
        <v>1</v>
      </c>
      <c r="Y39" s="80">
        <v>0</v>
      </c>
      <c r="Z39" s="80">
        <v>0</v>
      </c>
      <c r="AA39" s="80">
        <v>0</v>
      </c>
      <c r="AB39" s="80">
        <v>0</v>
      </c>
      <c r="AC39" s="81"/>
      <c r="AD39" s="82"/>
      <c r="AE39" s="83"/>
      <c r="AF39" s="150">
        <v>44022</v>
      </c>
      <c r="AG39" s="58">
        <v>0</v>
      </c>
      <c r="AH39" s="58">
        <v>0</v>
      </c>
      <c r="AI39" s="58">
        <v>0</v>
      </c>
      <c r="AJ39" s="84">
        <v>0</v>
      </c>
      <c r="AK39" s="84">
        <v>0</v>
      </c>
      <c r="AL39" s="60">
        <v>44029</v>
      </c>
      <c r="AM39" s="58">
        <f t="shared" si="2"/>
        <v>7</v>
      </c>
      <c r="AN39" s="123">
        <v>1</v>
      </c>
      <c r="AO39" s="61"/>
      <c r="AP39" s="62" t="s">
        <v>428</v>
      </c>
      <c r="AQ39" s="63">
        <v>1</v>
      </c>
      <c r="AR39" s="64">
        <v>1</v>
      </c>
      <c r="AS39" s="63">
        <v>1</v>
      </c>
      <c r="AT39" s="63">
        <v>1</v>
      </c>
      <c r="AU39" s="63">
        <v>1</v>
      </c>
      <c r="AV39" s="63">
        <v>1</v>
      </c>
      <c r="AW39" s="63">
        <v>0</v>
      </c>
      <c r="AX39" s="64"/>
      <c r="AY39" s="66">
        <v>44024</v>
      </c>
      <c r="AZ39" s="133">
        <v>0.66</v>
      </c>
      <c r="BA39" s="133">
        <v>345</v>
      </c>
      <c r="BB39" s="133">
        <v>29.8</v>
      </c>
      <c r="BC39" s="139">
        <v>8.0000000000000002E-3</v>
      </c>
      <c r="BD39" s="135">
        <v>13.3</v>
      </c>
      <c r="BE39" s="135">
        <v>6.48</v>
      </c>
      <c r="BF39" s="135">
        <v>66.400000000000006</v>
      </c>
      <c r="BG39" s="135">
        <v>21.3</v>
      </c>
      <c r="BH39" s="135">
        <v>229</v>
      </c>
      <c r="BI39" s="86"/>
      <c r="BJ39" s="64">
        <v>0</v>
      </c>
      <c r="BK39" s="64">
        <v>0</v>
      </c>
      <c r="BL39" s="64">
        <v>0</v>
      </c>
      <c r="BM39" s="64">
        <v>0</v>
      </c>
      <c r="BN39" s="70">
        <v>0</v>
      </c>
      <c r="BO39" s="64">
        <v>0</v>
      </c>
      <c r="BP39" s="71" t="s">
        <v>131</v>
      </c>
      <c r="BR39" s="321">
        <v>3.1242321428571445</v>
      </c>
      <c r="BS39" s="316">
        <v>3.31</v>
      </c>
      <c r="BT39" s="316">
        <v>0.1857678571428556</v>
      </c>
      <c r="BU39" s="316">
        <v>5.9460324536885683</v>
      </c>
      <c r="BV39" s="316">
        <v>69</v>
      </c>
      <c r="BW39" s="316">
        <v>113290</v>
      </c>
      <c r="BX39" s="316">
        <v>73477</v>
      </c>
      <c r="BY39" s="316">
        <v>2163.2574543122792</v>
      </c>
      <c r="BZ39" s="316">
        <v>8.0923723800489512E-5</v>
      </c>
      <c r="CA39" s="316">
        <v>13.655499999999996</v>
      </c>
      <c r="CB39" s="316">
        <v>19.691833333333342</v>
      </c>
      <c r="CC39" s="316">
        <v>-6.0363333333333333</v>
      </c>
      <c r="CD39" s="316">
        <v>62.677237790944247</v>
      </c>
      <c r="CE39" s="316">
        <v>90.395846264771663</v>
      </c>
      <c r="CF39" s="316">
        <v>-27.718608473827452</v>
      </c>
      <c r="CG39" s="316">
        <v>349.99264991429726</v>
      </c>
      <c r="CH39" s="316">
        <v>504.66888802550159</v>
      </c>
      <c r="CI39" s="316">
        <v>-154.67623811120433</v>
      </c>
      <c r="CJ39" s="316">
        <v>0.23459070520092751</v>
      </c>
      <c r="CK39" s="320">
        <v>22003.599999999999</v>
      </c>
      <c r="CL39" s="316">
        <v>7.31</v>
      </c>
      <c r="CM39" s="316">
        <v>7.65</v>
      </c>
      <c r="CN39" s="316">
        <v>7.35</v>
      </c>
      <c r="CO39" s="316">
        <f t="shared" si="3"/>
        <v>7.4366666666666674</v>
      </c>
      <c r="CP39" s="315">
        <v>0.55400000000000005</v>
      </c>
      <c r="CQ39" s="316">
        <v>0.52200000000000002</v>
      </c>
      <c r="CR39" s="316">
        <v>0.55100000000000005</v>
      </c>
      <c r="CS39" s="316">
        <f t="shared" si="4"/>
        <v>0.54233333333333344</v>
      </c>
      <c r="CT39" s="316">
        <v>0.73399999999999999</v>
      </c>
      <c r="CU39" s="316">
        <v>0.72599999999999998</v>
      </c>
      <c r="CV39" s="316">
        <v>0.73399999999999999</v>
      </c>
      <c r="CW39" s="316">
        <f t="shared" si="5"/>
        <v>0.73133333333333328</v>
      </c>
      <c r="CX39" s="317">
        <v>1.3888888888888889E-3</v>
      </c>
      <c r="CY39" s="318">
        <v>7.6388888888888886E-3</v>
      </c>
      <c r="CZ39" s="318">
        <v>1.0416666666666666E-2</v>
      </c>
      <c r="DA39" s="319" t="s">
        <v>429</v>
      </c>
      <c r="DB39" s="319" t="s">
        <v>430</v>
      </c>
      <c r="DC39" s="319" t="s">
        <v>431</v>
      </c>
      <c r="DD39" s="319" t="s">
        <v>432</v>
      </c>
      <c r="DE39" s="319" t="s">
        <v>433</v>
      </c>
      <c r="DF39" s="319" t="s">
        <v>434</v>
      </c>
      <c r="DG39" s="310"/>
      <c r="DH39" s="316">
        <v>5.9460324536885683</v>
      </c>
      <c r="DI39" s="475">
        <v>0</v>
      </c>
      <c r="DJ39" s="483">
        <f t="shared" si="6"/>
        <v>2.7022998298862771E-2</v>
      </c>
      <c r="DK39" s="320">
        <v>0.54233333333333344</v>
      </c>
      <c r="DL39" s="471">
        <v>0</v>
      </c>
      <c r="DM39" s="320">
        <v>0.73133333333333328</v>
      </c>
    </row>
    <row r="40" spans="1:117" ht="15.75" customHeight="1">
      <c r="A40" s="76">
        <v>45</v>
      </c>
      <c r="B40" s="46" t="s">
        <v>435</v>
      </c>
      <c r="C40" s="135" t="s">
        <v>436</v>
      </c>
      <c r="D40" s="135">
        <v>2</v>
      </c>
      <c r="E40" s="149">
        <v>22040</v>
      </c>
      <c r="F40" s="44">
        <f t="shared" si="7"/>
        <v>60</v>
      </c>
      <c r="G40" s="78">
        <v>1</v>
      </c>
      <c r="H40" s="46">
        <v>37</v>
      </c>
      <c r="I40" s="79">
        <v>97</v>
      </c>
      <c r="J40" s="80">
        <v>0</v>
      </c>
      <c r="K40" s="80">
        <v>1</v>
      </c>
      <c r="L40" s="80">
        <v>1</v>
      </c>
      <c r="M40" s="80">
        <v>0</v>
      </c>
      <c r="N40" s="80">
        <v>0</v>
      </c>
      <c r="O40" s="80">
        <v>0</v>
      </c>
      <c r="P40" s="80">
        <v>0</v>
      </c>
      <c r="Q40" s="80">
        <v>0</v>
      </c>
      <c r="R40" s="80">
        <v>0</v>
      </c>
      <c r="S40" s="80">
        <v>0</v>
      </c>
      <c r="T40" s="80">
        <v>1</v>
      </c>
      <c r="U40" s="80">
        <v>1</v>
      </c>
      <c r="V40" s="80">
        <v>0</v>
      </c>
      <c r="W40" s="80">
        <v>0</v>
      </c>
      <c r="X40" s="80">
        <v>1</v>
      </c>
      <c r="Y40" s="80">
        <v>1</v>
      </c>
      <c r="Z40" s="80">
        <v>1</v>
      </c>
      <c r="AA40" s="80">
        <v>0</v>
      </c>
      <c r="AB40" s="80">
        <v>0</v>
      </c>
      <c r="AC40" s="81">
        <v>88</v>
      </c>
      <c r="AD40" s="82">
        <v>1.6</v>
      </c>
      <c r="AE40" s="83">
        <f t="shared" ref="AE40:AE186" si="8">AC40/AD40^2</f>
        <v>34.374999999999993</v>
      </c>
      <c r="AF40" s="150">
        <v>44018</v>
      </c>
      <c r="AG40" s="58">
        <v>1</v>
      </c>
      <c r="AH40" s="58">
        <v>0</v>
      </c>
      <c r="AI40" s="58">
        <v>1</v>
      </c>
      <c r="AJ40" s="84">
        <v>0</v>
      </c>
      <c r="AK40" s="84">
        <v>1</v>
      </c>
      <c r="AL40" s="60">
        <v>44026</v>
      </c>
      <c r="AM40" s="58">
        <f t="shared" si="2"/>
        <v>8</v>
      </c>
      <c r="AN40" s="123">
        <v>1</v>
      </c>
      <c r="AO40" s="61"/>
      <c r="AP40" s="62" t="s">
        <v>437</v>
      </c>
      <c r="AQ40" s="63">
        <v>1</v>
      </c>
      <c r="AR40" s="64">
        <v>1</v>
      </c>
      <c r="AS40" s="63">
        <v>1</v>
      </c>
      <c r="AT40" s="63">
        <v>1</v>
      </c>
      <c r="AU40" s="63">
        <v>1</v>
      </c>
      <c r="AV40" s="63">
        <v>1</v>
      </c>
      <c r="AW40" s="63">
        <v>0</v>
      </c>
      <c r="AX40" s="64"/>
      <c r="AY40" s="66">
        <v>44018</v>
      </c>
      <c r="AZ40" s="133">
        <v>0.98</v>
      </c>
      <c r="BA40" s="133">
        <v>1511</v>
      </c>
      <c r="BB40" s="143"/>
      <c r="BC40" s="139">
        <v>7.0000000000000001E-3</v>
      </c>
      <c r="BD40" s="135">
        <v>12.9</v>
      </c>
      <c r="BE40" s="135">
        <v>6.31</v>
      </c>
      <c r="BF40" s="135">
        <v>77</v>
      </c>
      <c r="BG40" s="135">
        <v>19</v>
      </c>
      <c r="BH40" s="135">
        <v>333</v>
      </c>
      <c r="BI40" s="86"/>
      <c r="BJ40" s="64">
        <v>0</v>
      </c>
      <c r="BK40" s="64">
        <v>0</v>
      </c>
      <c r="BL40" s="64">
        <v>0</v>
      </c>
      <c r="BM40" s="64">
        <v>0</v>
      </c>
      <c r="BN40" s="70">
        <v>0</v>
      </c>
      <c r="BO40" s="64">
        <v>1</v>
      </c>
      <c r="BP40" s="71" t="s">
        <v>131</v>
      </c>
      <c r="BR40" s="321">
        <v>4.2324833333333336</v>
      </c>
      <c r="BS40" s="316">
        <v>4.4809999999999999</v>
      </c>
      <c r="BT40" s="316">
        <v>0.24851666666666627</v>
      </c>
      <c r="BU40" s="316">
        <v>5.8716513945713418</v>
      </c>
      <c r="BV40" s="316">
        <v>49</v>
      </c>
      <c r="BW40" s="316">
        <v>109392</v>
      </c>
      <c r="BX40" s="316">
        <v>42655</v>
      </c>
      <c r="BY40" s="316">
        <v>1338.1682938168296</v>
      </c>
      <c r="BZ40" s="316">
        <v>1.3765446945425723E-4</v>
      </c>
      <c r="CA40" s="316">
        <v>24.719833333333337</v>
      </c>
      <c r="CB40" s="316">
        <v>26.455166666666674</v>
      </c>
      <c r="CC40" s="316">
        <v>-1.7353333333333332</v>
      </c>
      <c r="CD40" s="316">
        <v>208.60931390039448</v>
      </c>
      <c r="CE40" s="316">
        <v>223.25830452418546</v>
      </c>
      <c r="CF40" s="316">
        <v>-14.648990623791001</v>
      </c>
      <c r="CG40" s="316">
        <v>467.26564315732969</v>
      </c>
      <c r="CH40" s="316">
        <v>500.06299064957619</v>
      </c>
      <c r="CI40" s="316">
        <v>-32.797347492246374</v>
      </c>
      <c r="CJ40" s="316">
        <v>6.1549612805892953E-2</v>
      </c>
      <c r="CK40" s="320">
        <v>10046.4</v>
      </c>
      <c r="CL40" s="316"/>
      <c r="CM40" s="316"/>
      <c r="CN40" s="316"/>
      <c r="CO40" s="316"/>
      <c r="CP40" s="315"/>
      <c r="CQ40" s="316"/>
      <c r="CR40" s="316"/>
      <c r="CS40" s="316"/>
      <c r="CT40" s="316"/>
      <c r="CU40" s="316"/>
      <c r="CV40" s="316"/>
      <c r="CW40" s="316"/>
      <c r="CX40" s="317"/>
      <c r="CY40" s="318"/>
      <c r="CZ40" s="318"/>
      <c r="DA40" s="319"/>
      <c r="DB40" s="319"/>
      <c r="DC40" s="319"/>
      <c r="DD40" s="319"/>
      <c r="DE40" s="319"/>
      <c r="DF40" s="319"/>
      <c r="DG40" s="310"/>
      <c r="DH40" s="316">
        <v>5.8716513945713418</v>
      </c>
      <c r="DI40" s="475">
        <v>0</v>
      </c>
      <c r="DJ40" s="483">
        <f t="shared" si="6"/>
        <v>5.8445327625530959E-2</v>
      </c>
      <c r="DK40" s="320"/>
      <c r="DL40" s="471"/>
      <c r="DM40" s="320"/>
    </row>
    <row r="41" spans="1:117" ht="15.75" customHeight="1">
      <c r="A41" s="76">
        <v>46</v>
      </c>
      <c r="B41" s="46" t="s">
        <v>438</v>
      </c>
      <c r="C41" s="135" t="s">
        <v>439</v>
      </c>
      <c r="D41" s="135">
        <v>1</v>
      </c>
      <c r="E41" s="149">
        <v>15779</v>
      </c>
      <c r="F41" s="44">
        <f t="shared" si="7"/>
        <v>77</v>
      </c>
      <c r="G41" s="78">
        <v>1</v>
      </c>
      <c r="H41" s="46">
        <v>38.6</v>
      </c>
      <c r="I41" s="79">
        <v>92</v>
      </c>
      <c r="J41" s="80">
        <v>0</v>
      </c>
      <c r="K41" s="80">
        <v>0</v>
      </c>
      <c r="L41" s="80">
        <v>0</v>
      </c>
      <c r="M41" s="80">
        <v>1</v>
      </c>
      <c r="N41" s="80">
        <v>1</v>
      </c>
      <c r="O41" s="80">
        <v>0</v>
      </c>
      <c r="P41" s="80">
        <v>0</v>
      </c>
      <c r="Q41" s="80">
        <v>0</v>
      </c>
      <c r="R41" s="80">
        <v>0</v>
      </c>
      <c r="S41" s="80">
        <v>0</v>
      </c>
      <c r="T41" s="80">
        <v>0</v>
      </c>
      <c r="U41" s="80">
        <v>0</v>
      </c>
      <c r="V41" s="80">
        <v>0</v>
      </c>
      <c r="W41" s="80">
        <v>0</v>
      </c>
      <c r="X41" s="80">
        <v>1</v>
      </c>
      <c r="Y41" s="80">
        <v>0</v>
      </c>
      <c r="Z41" s="80">
        <v>1</v>
      </c>
      <c r="AA41" s="80">
        <v>0</v>
      </c>
      <c r="AB41" s="80">
        <v>0</v>
      </c>
      <c r="AC41" s="81">
        <v>84</v>
      </c>
      <c r="AD41" s="82">
        <v>1.77</v>
      </c>
      <c r="AE41" s="83">
        <f t="shared" si="8"/>
        <v>26.812218711098343</v>
      </c>
      <c r="AF41" s="150">
        <v>44023</v>
      </c>
      <c r="AG41" s="58">
        <v>1</v>
      </c>
      <c r="AH41" s="58">
        <v>1</v>
      </c>
      <c r="AI41" s="58">
        <v>41</v>
      </c>
      <c r="AJ41" s="84">
        <v>1</v>
      </c>
      <c r="AK41" s="84">
        <v>1</v>
      </c>
      <c r="AL41" s="60">
        <v>44064</v>
      </c>
      <c r="AM41" s="58">
        <f t="shared" si="2"/>
        <v>41</v>
      </c>
      <c r="AN41" s="123">
        <v>1</v>
      </c>
      <c r="AO41" s="61"/>
      <c r="AP41" s="62" t="s">
        <v>440</v>
      </c>
      <c r="AQ41" s="63">
        <v>1</v>
      </c>
      <c r="AR41" s="64">
        <v>1</v>
      </c>
      <c r="AS41" s="154">
        <v>1</v>
      </c>
      <c r="AT41" s="63">
        <v>1</v>
      </c>
      <c r="AU41" s="63">
        <v>1</v>
      </c>
      <c r="AV41" s="63">
        <v>1</v>
      </c>
      <c r="AW41" s="63">
        <v>0</v>
      </c>
      <c r="AX41" s="64"/>
      <c r="AY41" s="66">
        <v>44025</v>
      </c>
      <c r="AZ41" s="133">
        <v>1.85</v>
      </c>
      <c r="BA41" s="133">
        <v>878</v>
      </c>
      <c r="BB41" s="129">
        <v>56.6</v>
      </c>
      <c r="BC41" s="139">
        <v>5.3999999999999999E-2</v>
      </c>
      <c r="BD41" s="135">
        <v>14.8</v>
      </c>
      <c r="BE41" s="135">
        <v>4.4800000000000004</v>
      </c>
      <c r="BF41" s="135">
        <v>76.8</v>
      </c>
      <c r="BG41" s="135">
        <v>12.7</v>
      </c>
      <c r="BH41" s="135">
        <v>134</v>
      </c>
      <c r="BI41" s="86"/>
      <c r="BJ41" s="155">
        <v>0</v>
      </c>
      <c r="BK41" s="155">
        <v>0</v>
      </c>
      <c r="BL41" s="155">
        <v>0</v>
      </c>
      <c r="BM41" s="64">
        <v>0</v>
      </c>
      <c r="BN41" s="70">
        <v>0</v>
      </c>
      <c r="BO41" s="64">
        <v>1</v>
      </c>
      <c r="BP41" s="71" t="s">
        <v>131</v>
      </c>
      <c r="BR41" s="321">
        <v>5.5019666666666662</v>
      </c>
      <c r="BS41" s="316">
        <v>5.6319999999999997</v>
      </c>
      <c r="BT41" s="316">
        <v>0.13003333333333345</v>
      </c>
      <c r="BU41" s="316">
        <v>2.3633973306514662</v>
      </c>
      <c r="BV41" s="316">
        <v>150</v>
      </c>
      <c r="BW41" s="316">
        <v>62953</v>
      </c>
      <c r="BX41" s="316">
        <v>55560</v>
      </c>
      <c r="BY41" s="316">
        <v>708.37200668275489</v>
      </c>
      <c r="BZ41" s="316">
        <v>4.2537748931811847E-5</v>
      </c>
      <c r="CA41" s="316">
        <v>19.000166666666665</v>
      </c>
      <c r="CB41" s="316">
        <v>29.691999999999997</v>
      </c>
      <c r="CC41" s="316">
        <v>-10.691833333333335</v>
      </c>
      <c r="CD41" s="316">
        <v>270.54587809267059</v>
      </c>
      <c r="CE41" s="316">
        <v>423.44186934228122</v>
      </c>
      <c r="CF41" s="316">
        <v>-152.89599124961055</v>
      </c>
      <c r="CG41" s="316">
        <v>276.70605144444926</v>
      </c>
      <c r="CH41" s="316">
        <v>432.06821612931327</v>
      </c>
      <c r="CI41" s="316">
        <v>-155.3621646848641</v>
      </c>
      <c r="CJ41" s="316">
        <v>0.26447757855072535</v>
      </c>
      <c r="CK41" s="320">
        <v>4977.6000000000004</v>
      </c>
      <c r="CL41" s="316"/>
      <c r="CM41" s="316"/>
      <c r="CN41" s="316"/>
      <c r="CO41" s="316"/>
      <c r="CP41" s="315"/>
      <c r="CQ41" s="316"/>
      <c r="CR41" s="316"/>
      <c r="CS41" s="316"/>
      <c r="CT41" s="316"/>
      <c r="CU41" s="316"/>
      <c r="CV41" s="316"/>
      <c r="CW41" s="316"/>
      <c r="CX41" s="317"/>
      <c r="CY41" s="318"/>
      <c r="CZ41" s="318"/>
      <c r="DA41" s="319"/>
      <c r="DB41" s="319"/>
      <c r="DC41" s="319"/>
      <c r="DD41" s="319"/>
      <c r="DE41" s="319"/>
      <c r="DF41" s="319"/>
      <c r="DG41" s="310"/>
      <c r="DH41" s="316">
        <v>2.3633973306514662</v>
      </c>
      <c r="DI41" s="475">
        <v>1</v>
      </c>
      <c r="DJ41" s="483">
        <f t="shared" si="6"/>
        <v>4.7480659969693549E-2</v>
      </c>
      <c r="DK41" s="320"/>
      <c r="DL41" s="471"/>
      <c r="DM41" s="320"/>
    </row>
    <row r="42" spans="1:117" ht="15.75" customHeight="1">
      <c r="A42" s="76">
        <v>47</v>
      </c>
      <c r="B42" s="46" t="s">
        <v>441</v>
      </c>
      <c r="C42" s="135" t="s">
        <v>442</v>
      </c>
      <c r="D42" s="135">
        <v>2</v>
      </c>
      <c r="E42" s="149">
        <v>20592</v>
      </c>
      <c r="F42" s="44">
        <f t="shared" si="7"/>
        <v>64</v>
      </c>
      <c r="G42" s="78">
        <v>1</v>
      </c>
      <c r="H42" s="46">
        <v>36.799999999999997</v>
      </c>
      <c r="I42" s="79">
        <v>96</v>
      </c>
      <c r="J42" s="80">
        <v>0</v>
      </c>
      <c r="K42" s="80">
        <v>1</v>
      </c>
      <c r="L42" s="80">
        <v>0</v>
      </c>
      <c r="M42" s="80">
        <v>0</v>
      </c>
      <c r="N42" s="80">
        <v>0</v>
      </c>
      <c r="O42" s="80">
        <v>0</v>
      </c>
      <c r="P42" s="80">
        <v>0</v>
      </c>
      <c r="Q42" s="80">
        <v>0</v>
      </c>
      <c r="R42" s="80">
        <v>0</v>
      </c>
      <c r="S42" s="80">
        <v>0</v>
      </c>
      <c r="T42" s="80">
        <v>0</v>
      </c>
      <c r="U42" s="80">
        <v>0</v>
      </c>
      <c r="V42" s="80">
        <v>0</v>
      </c>
      <c r="W42" s="80">
        <v>0</v>
      </c>
      <c r="X42" s="80">
        <v>1</v>
      </c>
      <c r="Y42" s="80">
        <v>0</v>
      </c>
      <c r="Z42" s="80">
        <v>1</v>
      </c>
      <c r="AA42" s="80">
        <v>1</v>
      </c>
      <c r="AB42" s="80">
        <v>1</v>
      </c>
      <c r="AC42" s="81">
        <v>64</v>
      </c>
      <c r="AD42" s="82">
        <v>1.58</v>
      </c>
      <c r="AE42" s="83">
        <f t="shared" si="8"/>
        <v>25.63691716071142</v>
      </c>
      <c r="AF42" s="150">
        <v>44024</v>
      </c>
      <c r="AG42" s="58">
        <v>1</v>
      </c>
      <c r="AH42" s="58">
        <v>0</v>
      </c>
      <c r="AI42" s="58">
        <v>9</v>
      </c>
      <c r="AJ42" s="84">
        <v>1</v>
      </c>
      <c r="AK42" s="84">
        <v>1</v>
      </c>
      <c r="AL42" s="60">
        <v>44033</v>
      </c>
      <c r="AM42" s="58">
        <f t="shared" si="2"/>
        <v>9</v>
      </c>
      <c r="AN42" s="123">
        <v>1</v>
      </c>
      <c r="AO42" s="61"/>
      <c r="AP42" s="62" t="s">
        <v>202</v>
      </c>
      <c r="AQ42" s="63">
        <v>1</v>
      </c>
      <c r="AR42" s="64">
        <v>1</v>
      </c>
      <c r="AS42" s="63">
        <v>1</v>
      </c>
      <c r="AT42" s="63">
        <v>1</v>
      </c>
      <c r="AU42" s="63">
        <v>1</v>
      </c>
      <c r="AV42" s="63">
        <v>1</v>
      </c>
      <c r="AW42" s="63">
        <v>0</v>
      </c>
      <c r="AX42" s="64"/>
      <c r="AY42" s="66">
        <v>44025</v>
      </c>
      <c r="AZ42" s="133">
        <v>1.18</v>
      </c>
      <c r="BA42" s="133">
        <v>4585</v>
      </c>
      <c r="BB42" s="133">
        <v>14.5</v>
      </c>
      <c r="BC42" s="139">
        <v>6.0999999999999999E-2</v>
      </c>
      <c r="BD42" s="135">
        <v>12.7</v>
      </c>
      <c r="BE42" s="135">
        <v>10.1</v>
      </c>
      <c r="BF42" s="135">
        <v>82.8</v>
      </c>
      <c r="BG42" s="135">
        <v>7.6</v>
      </c>
      <c r="BH42" s="135">
        <v>265</v>
      </c>
      <c r="BI42" s="86"/>
      <c r="BJ42" s="64">
        <v>1</v>
      </c>
      <c r="BK42" s="64">
        <v>0</v>
      </c>
      <c r="BL42" s="64">
        <v>1</v>
      </c>
      <c r="BM42" s="64">
        <v>0</v>
      </c>
      <c r="BN42" s="70">
        <v>1</v>
      </c>
      <c r="BO42" s="64">
        <v>1</v>
      </c>
      <c r="BP42" s="71" t="s">
        <v>131</v>
      </c>
      <c r="BR42" s="321">
        <v>3.2742833333333343</v>
      </c>
      <c r="BS42" s="316"/>
      <c r="BT42" s="316"/>
      <c r="BU42" s="316"/>
      <c r="BV42" s="316"/>
      <c r="BW42" s="316"/>
      <c r="BX42" s="316"/>
      <c r="BY42" s="316"/>
      <c r="BZ42" s="316"/>
      <c r="CA42" s="316">
        <v>4.8858333333333333</v>
      </c>
      <c r="CB42" s="316">
        <v>8.4855</v>
      </c>
      <c r="CC42" s="316">
        <v>-3.5996666666666672</v>
      </c>
      <c r="CD42" s="316">
        <v>23.235351985875504</v>
      </c>
      <c r="CE42" s="316">
        <v>41.496851765651009</v>
      </c>
      <c r="CF42" s="316">
        <v>-18.261499779775509</v>
      </c>
      <c r="CG42" s="316">
        <v>123.03485616956779</v>
      </c>
      <c r="CH42" s="316">
        <v>211.03033808169249</v>
      </c>
      <c r="CI42" s="316">
        <v>-87.995481912124689</v>
      </c>
      <c r="CJ42" s="316">
        <v>0.29427385873883438</v>
      </c>
      <c r="CK42" s="320"/>
      <c r="CL42" s="316">
        <v>6.8</v>
      </c>
      <c r="CM42" s="316">
        <v>7.05</v>
      </c>
      <c r="CN42" s="316">
        <v>7.07</v>
      </c>
      <c r="CO42" s="316">
        <f t="shared" si="3"/>
        <v>6.9733333333333336</v>
      </c>
      <c r="CP42" s="315">
        <v>0.79300000000000004</v>
      </c>
      <c r="CQ42" s="316">
        <v>0.78300000000000003</v>
      </c>
      <c r="CR42" s="316">
        <v>0.85199999999999998</v>
      </c>
      <c r="CS42" s="316">
        <f t="shared" si="4"/>
        <v>0.80933333333333335</v>
      </c>
      <c r="CT42" s="316">
        <v>1.008</v>
      </c>
      <c r="CU42" s="316">
        <v>1.012</v>
      </c>
      <c r="CV42" s="316">
        <v>1.0640000000000001</v>
      </c>
      <c r="CW42" s="316">
        <f t="shared" si="5"/>
        <v>1.028</v>
      </c>
      <c r="CX42" s="317">
        <v>1.3888888888888889E-3</v>
      </c>
      <c r="CY42" s="318">
        <v>2.7777777777777779E-3</v>
      </c>
      <c r="CZ42" s="318">
        <v>7.6388888888888886E-3</v>
      </c>
      <c r="DA42" s="319" t="s">
        <v>443</v>
      </c>
      <c r="DB42" s="319" t="s">
        <v>444</v>
      </c>
      <c r="DC42" s="319" t="s">
        <v>445</v>
      </c>
      <c r="DD42" s="319" t="s">
        <v>446</v>
      </c>
      <c r="DE42" s="319" t="s">
        <v>447</v>
      </c>
      <c r="DF42" s="319" t="s">
        <v>448</v>
      </c>
      <c r="DG42" s="310"/>
      <c r="DH42" s="316"/>
      <c r="DI42" s="475"/>
      <c r="DJ42" s="483"/>
      <c r="DK42" s="320">
        <v>0.80933333333333335</v>
      </c>
      <c r="DL42" s="471">
        <v>1</v>
      </c>
      <c r="DM42" s="320">
        <v>1.028</v>
      </c>
    </row>
    <row r="43" spans="1:117" ht="15.75" customHeight="1">
      <c r="A43" s="76">
        <v>48</v>
      </c>
      <c r="B43" s="46" t="s">
        <v>449</v>
      </c>
      <c r="C43" s="135" t="s">
        <v>450</v>
      </c>
      <c r="D43" s="135">
        <v>2</v>
      </c>
      <c r="E43" s="149">
        <v>28702</v>
      </c>
      <c r="F43" s="44">
        <f t="shared" si="7"/>
        <v>41</v>
      </c>
      <c r="G43" s="78">
        <v>1</v>
      </c>
      <c r="H43" s="46">
        <v>37</v>
      </c>
      <c r="I43" s="79">
        <v>96</v>
      </c>
      <c r="J43" s="80">
        <v>0</v>
      </c>
      <c r="K43" s="80">
        <v>0</v>
      </c>
      <c r="L43" s="80">
        <v>0</v>
      </c>
      <c r="M43" s="80">
        <v>0</v>
      </c>
      <c r="N43" s="80">
        <v>1</v>
      </c>
      <c r="O43" s="80">
        <v>0</v>
      </c>
      <c r="P43" s="80">
        <v>0</v>
      </c>
      <c r="Q43" s="80">
        <v>0</v>
      </c>
      <c r="R43" s="80">
        <v>0</v>
      </c>
      <c r="S43" s="80">
        <v>0</v>
      </c>
      <c r="T43" s="80">
        <v>0</v>
      </c>
      <c r="U43" s="80">
        <v>0</v>
      </c>
      <c r="V43" s="80">
        <v>0</v>
      </c>
      <c r="W43" s="80">
        <v>0</v>
      </c>
      <c r="X43" s="80">
        <v>0</v>
      </c>
      <c r="Y43" s="80">
        <v>0</v>
      </c>
      <c r="Z43" s="80">
        <v>0</v>
      </c>
      <c r="AA43" s="80">
        <v>0</v>
      </c>
      <c r="AB43" s="80">
        <v>0</v>
      </c>
      <c r="AC43" s="81">
        <v>56</v>
      </c>
      <c r="AD43" s="82">
        <v>1.63</v>
      </c>
      <c r="AE43" s="83">
        <f t="shared" si="8"/>
        <v>21.077195227520797</v>
      </c>
      <c r="AF43" s="150">
        <v>44021</v>
      </c>
      <c r="AG43" s="58">
        <v>0</v>
      </c>
      <c r="AH43" s="58">
        <v>0</v>
      </c>
      <c r="AI43" s="58">
        <v>0</v>
      </c>
      <c r="AJ43" s="84">
        <v>0</v>
      </c>
      <c r="AK43" s="84">
        <v>0</v>
      </c>
      <c r="AL43" s="60">
        <v>44029</v>
      </c>
      <c r="AM43" s="58">
        <f t="shared" si="2"/>
        <v>8</v>
      </c>
      <c r="AN43" s="123">
        <v>1</v>
      </c>
      <c r="AO43" s="61"/>
      <c r="AP43" s="62"/>
      <c r="AQ43" s="63">
        <v>1</v>
      </c>
      <c r="AR43" s="64">
        <v>1</v>
      </c>
      <c r="AS43" s="63">
        <v>1</v>
      </c>
      <c r="AT43" s="63">
        <v>0</v>
      </c>
      <c r="AU43" s="63">
        <v>0</v>
      </c>
      <c r="AV43" s="63">
        <v>1</v>
      </c>
      <c r="AW43" s="63">
        <v>0</v>
      </c>
      <c r="AX43" s="64"/>
      <c r="AY43" s="66">
        <v>44021</v>
      </c>
      <c r="AZ43" s="129">
        <v>0.53</v>
      </c>
      <c r="BA43" s="129">
        <v>963</v>
      </c>
      <c r="BB43" s="129">
        <v>114.2</v>
      </c>
      <c r="BC43" s="139">
        <v>7.0000000000000001E-3</v>
      </c>
      <c r="BD43" s="98">
        <v>12.7</v>
      </c>
      <c r="BE43" s="98">
        <v>4.5999999999999996</v>
      </c>
      <c r="BF43" s="98">
        <v>84.8</v>
      </c>
      <c r="BG43" s="98">
        <v>12.4</v>
      </c>
      <c r="BH43" s="98">
        <v>294</v>
      </c>
      <c r="BI43" s="86"/>
      <c r="BJ43" s="64">
        <v>0</v>
      </c>
      <c r="BK43" s="64">
        <v>0</v>
      </c>
      <c r="BL43" s="64">
        <v>0</v>
      </c>
      <c r="BM43" s="64">
        <v>0</v>
      </c>
      <c r="BN43" s="70">
        <v>0</v>
      </c>
      <c r="BO43" s="64">
        <v>0</v>
      </c>
      <c r="BP43" s="71"/>
      <c r="BR43" s="321">
        <v>3.8604576271186448</v>
      </c>
      <c r="BS43" s="316">
        <v>4.173</v>
      </c>
      <c r="BT43" s="316">
        <v>0.31254237288135522</v>
      </c>
      <c r="BU43" s="316">
        <v>8.0959928347828942</v>
      </c>
      <c r="BV43" s="316">
        <v>59</v>
      </c>
      <c r="BW43" s="316">
        <v>91955</v>
      </c>
      <c r="BX43" s="316">
        <v>51177</v>
      </c>
      <c r="BY43" s="316">
        <v>1715.5416012558869</v>
      </c>
      <c r="BZ43" s="316">
        <v>1.5819592462987071E-4</v>
      </c>
      <c r="CA43" s="316">
        <v>13.288166666666664</v>
      </c>
      <c r="CB43" s="316">
        <v>21.257500000000004</v>
      </c>
      <c r="CC43" s="316">
        <v>-7.9693333333333332</v>
      </c>
      <c r="CD43" s="316">
        <v>93.182549120305765</v>
      </c>
      <c r="CE43" s="316">
        <v>149.15804673608949</v>
      </c>
      <c r="CF43" s="316">
        <v>-55.975497615783667</v>
      </c>
      <c r="CG43" s="316">
        <v>275.56306993911818</v>
      </c>
      <c r="CH43" s="316">
        <v>440.69202506958845</v>
      </c>
      <c r="CI43" s="316">
        <v>-165.12895513047022</v>
      </c>
      <c r="CJ43" s="316">
        <v>0.27257054563534611</v>
      </c>
      <c r="CK43" s="320">
        <v>19903.8</v>
      </c>
      <c r="CL43" s="316">
        <v>6.62</v>
      </c>
      <c r="CM43" s="316">
        <v>6.76</v>
      </c>
      <c r="CN43" s="316">
        <v>6.68</v>
      </c>
      <c r="CO43" s="316">
        <f t="shared" si="3"/>
        <v>6.6866666666666665</v>
      </c>
      <c r="CP43" s="315">
        <v>0.5</v>
      </c>
      <c r="CQ43" s="316">
        <v>0.51800000000000002</v>
      </c>
      <c r="CR43" s="316">
        <v>0.50600000000000001</v>
      </c>
      <c r="CS43" s="316">
        <f t="shared" si="4"/>
        <v>0.50800000000000001</v>
      </c>
      <c r="CT43" s="316">
        <v>0.624</v>
      </c>
      <c r="CU43" s="316">
        <v>0.63100000000000001</v>
      </c>
      <c r="CV43" s="316">
        <v>0.68100000000000005</v>
      </c>
      <c r="CW43" s="316">
        <f t="shared" si="5"/>
        <v>0.64533333333333331</v>
      </c>
      <c r="CX43" s="317">
        <v>2.0833333333333333E-3</v>
      </c>
      <c r="CY43" s="318">
        <v>4.8611111111111112E-3</v>
      </c>
      <c r="CZ43" s="318">
        <v>7.6388888888888886E-3</v>
      </c>
      <c r="DA43" s="319" t="s">
        <v>451</v>
      </c>
      <c r="DB43" s="319" t="s">
        <v>452</v>
      </c>
      <c r="DC43" s="319" t="s">
        <v>453</v>
      </c>
      <c r="DD43" s="319" t="s">
        <v>454</v>
      </c>
      <c r="DE43" s="319" t="s">
        <v>455</v>
      </c>
      <c r="DF43" s="319" t="s">
        <v>456</v>
      </c>
      <c r="DG43" s="310"/>
      <c r="DH43" s="316">
        <v>8.0959928347828942</v>
      </c>
      <c r="DI43" s="475">
        <v>0</v>
      </c>
      <c r="DJ43" s="483">
        <f t="shared" si="6"/>
        <v>4.0675613876661208E-2</v>
      </c>
      <c r="DK43" s="320">
        <v>0.50800000000000001</v>
      </c>
      <c r="DL43" s="471">
        <v>0</v>
      </c>
      <c r="DM43" s="320">
        <v>0.64533333333333331</v>
      </c>
    </row>
    <row r="44" spans="1:117" ht="15.75" customHeight="1">
      <c r="A44" s="103">
        <v>49</v>
      </c>
      <c r="B44" s="104" t="s">
        <v>457</v>
      </c>
      <c r="C44" s="108" t="s">
        <v>458</v>
      </c>
      <c r="D44" s="108">
        <v>1</v>
      </c>
      <c r="E44" s="146">
        <v>21980</v>
      </c>
      <c r="F44" s="44">
        <f t="shared" si="7"/>
        <v>60</v>
      </c>
      <c r="G44" s="103">
        <v>1</v>
      </c>
      <c r="H44" s="104">
        <v>38.299999999999997</v>
      </c>
      <c r="I44" s="107">
        <v>94</v>
      </c>
      <c r="J44" s="108">
        <v>0</v>
      </c>
      <c r="K44" s="108">
        <v>0</v>
      </c>
      <c r="L44" s="108">
        <v>0</v>
      </c>
      <c r="M44" s="108">
        <v>0</v>
      </c>
      <c r="N44" s="108"/>
      <c r="O44" s="108"/>
      <c r="P44" s="108"/>
      <c r="Q44" s="108"/>
      <c r="R44" s="108"/>
      <c r="S44" s="108"/>
      <c r="T44" s="108"/>
      <c r="U44" s="108"/>
      <c r="V44" s="108">
        <v>0</v>
      </c>
      <c r="W44" s="108">
        <v>0</v>
      </c>
      <c r="X44" s="108">
        <v>0</v>
      </c>
      <c r="Y44" s="108">
        <v>0</v>
      </c>
      <c r="Z44" s="108">
        <v>0</v>
      </c>
      <c r="AA44" s="98">
        <v>1</v>
      </c>
      <c r="AB44" s="98">
        <v>1</v>
      </c>
      <c r="AC44" s="81"/>
      <c r="AD44" s="82"/>
      <c r="AE44" s="83"/>
      <c r="AF44" s="147">
        <v>44023</v>
      </c>
      <c r="AG44" s="104">
        <v>0</v>
      </c>
      <c r="AH44" s="104">
        <v>0</v>
      </c>
      <c r="AI44" s="104">
        <v>0</v>
      </c>
      <c r="AJ44" s="108">
        <v>0</v>
      </c>
      <c r="AK44" s="108">
        <v>0</v>
      </c>
      <c r="AL44" s="110">
        <v>44030</v>
      </c>
      <c r="AM44" s="104">
        <f t="shared" si="2"/>
        <v>7</v>
      </c>
      <c r="AN44" s="126">
        <v>0</v>
      </c>
      <c r="AO44" s="108" t="s">
        <v>459</v>
      </c>
      <c r="AP44" s="116" t="s">
        <v>460</v>
      </c>
      <c r="AQ44" s="63">
        <v>1</v>
      </c>
      <c r="AR44" s="104">
        <v>1</v>
      </c>
      <c r="AS44" s="103">
        <v>1</v>
      </c>
      <c r="AT44" s="103">
        <v>1</v>
      </c>
      <c r="AU44" s="103">
        <v>1</v>
      </c>
      <c r="AV44" s="103">
        <v>0</v>
      </c>
      <c r="AW44" s="103">
        <v>0</v>
      </c>
      <c r="AX44" s="104"/>
      <c r="AY44" s="110">
        <v>44025</v>
      </c>
      <c r="AZ44" s="113">
        <v>1.02</v>
      </c>
      <c r="BA44" s="156">
        <v>10778</v>
      </c>
      <c r="BB44" s="113">
        <v>115.7</v>
      </c>
      <c r="BC44" s="148"/>
      <c r="BD44" s="108">
        <v>12.3</v>
      </c>
      <c r="BE44" s="108">
        <v>13.88</v>
      </c>
      <c r="BF44" s="108">
        <v>88.1</v>
      </c>
      <c r="BG44" s="108">
        <v>7.3</v>
      </c>
      <c r="BH44" s="98">
        <v>87</v>
      </c>
      <c r="BI44" s="107"/>
      <c r="BJ44" s="104">
        <v>0</v>
      </c>
      <c r="BK44" s="104">
        <v>0</v>
      </c>
      <c r="BL44" s="104">
        <v>0</v>
      </c>
      <c r="BM44" s="104">
        <v>0</v>
      </c>
      <c r="BN44" s="107">
        <v>0</v>
      </c>
      <c r="BO44" s="104">
        <v>1</v>
      </c>
      <c r="BP44" s="112" t="s">
        <v>131</v>
      </c>
      <c r="BR44" s="322">
        <v>5.4645849056603772</v>
      </c>
      <c r="BS44" s="323">
        <v>6.0049999999999999</v>
      </c>
      <c r="BT44" s="323">
        <v>0.54041509433962265</v>
      </c>
      <c r="BU44" s="323">
        <v>9.8894079544787541</v>
      </c>
      <c r="BV44" s="323">
        <v>155</v>
      </c>
      <c r="BW44" s="323">
        <v>24526</v>
      </c>
      <c r="BX44" s="323">
        <v>23364</v>
      </c>
      <c r="BY44" s="323">
        <v>652.15693236286165</v>
      </c>
      <c r="BZ44" s="323">
        <v>4.2327546458135399E-4</v>
      </c>
      <c r="CA44" s="323">
        <v>-0.25833333333333319</v>
      </c>
      <c r="CB44" s="323">
        <v>7.5908333333333369</v>
      </c>
      <c r="CC44" s="323">
        <v>-7.8491666666666653</v>
      </c>
      <c r="CD44" s="323">
        <v>-3.5089758678328677</v>
      </c>
      <c r="CE44" s="323">
        <v>106.4464191623844</v>
      </c>
      <c r="CF44" s="323">
        <v>-109.95539503021726</v>
      </c>
      <c r="CG44" s="323">
        <v>-3.8521046418106644</v>
      </c>
      <c r="CH44" s="323">
        <v>111.40783955872593</v>
      </c>
      <c r="CI44" s="323">
        <v>-115.25994420053662</v>
      </c>
      <c r="CJ44" s="323">
        <v>0.50849724777364458</v>
      </c>
      <c r="CK44" s="320">
        <v>11275.2</v>
      </c>
      <c r="CL44" s="323">
        <v>7.93</v>
      </c>
      <c r="CM44" s="323">
        <v>7.66</v>
      </c>
      <c r="CN44" s="323">
        <v>7.23</v>
      </c>
      <c r="CO44" s="316">
        <f t="shared" si="3"/>
        <v>7.6066666666666665</v>
      </c>
      <c r="CP44" s="324">
        <v>0.61699999999999999</v>
      </c>
      <c r="CQ44" s="323">
        <v>0.72199999999999998</v>
      </c>
      <c r="CR44" s="323">
        <v>0.63200000000000001</v>
      </c>
      <c r="CS44" s="316">
        <f t="shared" si="4"/>
        <v>0.65700000000000003</v>
      </c>
      <c r="CT44" s="323">
        <v>0.96199999999999997</v>
      </c>
      <c r="CU44" s="323">
        <v>0.91</v>
      </c>
      <c r="CV44" s="323">
        <v>0.9</v>
      </c>
      <c r="CW44" s="316">
        <f t="shared" si="5"/>
        <v>0.92399999999999993</v>
      </c>
      <c r="CX44" s="325">
        <v>1.3888888888888889E-3</v>
      </c>
      <c r="CY44" s="318">
        <v>1.2499999999999999E-2</v>
      </c>
      <c r="CZ44" s="318">
        <v>1.5277777777777777E-2</v>
      </c>
      <c r="DA44" s="319" t="s">
        <v>461</v>
      </c>
      <c r="DB44" s="319" t="s">
        <v>462</v>
      </c>
      <c r="DC44" s="319" t="s">
        <v>463</v>
      </c>
      <c r="DD44" s="319" t="s">
        <v>464</v>
      </c>
      <c r="DE44" s="319" t="s">
        <v>465</v>
      </c>
      <c r="DF44" s="319" t="s">
        <v>466</v>
      </c>
      <c r="DG44" s="326"/>
      <c r="DH44" s="323">
        <v>9.8894079544787541</v>
      </c>
      <c r="DI44" s="476">
        <v>0</v>
      </c>
      <c r="DJ44" s="483">
        <f t="shared" si="6"/>
        <v>8.7709379474233309E-2</v>
      </c>
      <c r="DK44" s="320">
        <v>0.65700000000000003</v>
      </c>
      <c r="DL44" s="471">
        <v>0</v>
      </c>
      <c r="DM44" s="320">
        <v>0.92399999999999993</v>
      </c>
    </row>
    <row r="45" spans="1:117" ht="15.75" customHeight="1">
      <c r="A45" s="76">
        <v>50</v>
      </c>
      <c r="B45" s="46" t="s">
        <v>467</v>
      </c>
      <c r="C45" s="135" t="s">
        <v>468</v>
      </c>
      <c r="D45" s="135">
        <v>2</v>
      </c>
      <c r="E45" s="149">
        <v>29928</v>
      </c>
      <c r="F45" s="44">
        <f t="shared" si="7"/>
        <v>38</v>
      </c>
      <c r="G45" s="78">
        <v>1</v>
      </c>
      <c r="H45" s="46">
        <v>36.200000000000003</v>
      </c>
      <c r="I45" s="79">
        <v>94</v>
      </c>
      <c r="J45" s="80">
        <v>0</v>
      </c>
      <c r="K45" s="80">
        <v>0</v>
      </c>
      <c r="L45" s="80">
        <v>0</v>
      </c>
      <c r="M45" s="80">
        <v>0</v>
      </c>
      <c r="N45" s="80">
        <v>0</v>
      </c>
      <c r="O45" s="80">
        <v>0</v>
      </c>
      <c r="P45" s="80">
        <v>0</v>
      </c>
      <c r="Q45" s="80">
        <v>0</v>
      </c>
      <c r="R45" s="80">
        <v>0</v>
      </c>
      <c r="S45" s="80">
        <v>0</v>
      </c>
      <c r="T45" s="80">
        <v>0</v>
      </c>
      <c r="U45" s="80">
        <v>0</v>
      </c>
      <c r="V45" s="80">
        <v>0</v>
      </c>
      <c r="W45" s="80">
        <v>0</v>
      </c>
      <c r="X45" s="80">
        <v>0</v>
      </c>
      <c r="Y45" s="80">
        <v>1</v>
      </c>
      <c r="Z45" s="80">
        <v>0</v>
      </c>
      <c r="AA45" s="80">
        <v>0</v>
      </c>
      <c r="AB45" s="80">
        <v>0</v>
      </c>
      <c r="AC45" s="81"/>
      <c r="AD45" s="82"/>
      <c r="AE45" s="83"/>
      <c r="AF45" s="150">
        <v>44024</v>
      </c>
      <c r="AG45" s="58">
        <v>0</v>
      </c>
      <c r="AH45" s="58">
        <v>0</v>
      </c>
      <c r="AI45" s="58">
        <v>0</v>
      </c>
      <c r="AJ45" s="84">
        <v>0</v>
      </c>
      <c r="AK45" s="84">
        <v>0</v>
      </c>
      <c r="AL45" s="60">
        <v>44033</v>
      </c>
      <c r="AM45" s="58">
        <f t="shared" si="2"/>
        <v>9</v>
      </c>
      <c r="AN45" s="123">
        <v>1</v>
      </c>
      <c r="AO45" s="61"/>
      <c r="AP45" s="62"/>
      <c r="AQ45" s="63">
        <v>1</v>
      </c>
      <c r="AR45" s="64">
        <v>1</v>
      </c>
      <c r="AS45" s="63">
        <v>1</v>
      </c>
      <c r="AT45" s="63">
        <v>1</v>
      </c>
      <c r="AU45" s="63">
        <v>1</v>
      </c>
      <c r="AV45" s="63">
        <v>1</v>
      </c>
      <c r="AW45" s="63">
        <v>0</v>
      </c>
      <c r="AX45" s="64"/>
      <c r="AY45" s="66">
        <v>44024</v>
      </c>
      <c r="AZ45" s="135">
        <v>0.65</v>
      </c>
      <c r="BA45" s="133">
        <v>856</v>
      </c>
      <c r="BB45" s="133">
        <v>87.4</v>
      </c>
      <c r="BC45" s="139">
        <v>4.0000000000000001E-3</v>
      </c>
      <c r="BD45" s="135">
        <v>14.3</v>
      </c>
      <c r="BE45" s="135">
        <v>7.3</v>
      </c>
      <c r="BF45" s="135">
        <v>83.5</v>
      </c>
      <c r="BG45" s="135">
        <v>11.1</v>
      </c>
      <c r="BH45" s="135">
        <v>170</v>
      </c>
      <c r="BI45" s="86"/>
      <c r="BJ45" s="64">
        <v>0</v>
      </c>
      <c r="BK45" s="64">
        <v>0</v>
      </c>
      <c r="BL45" s="64">
        <v>0</v>
      </c>
      <c r="BM45" s="64">
        <v>0</v>
      </c>
      <c r="BN45" s="70">
        <v>0</v>
      </c>
      <c r="BO45" s="64">
        <v>0</v>
      </c>
      <c r="BP45" s="71"/>
      <c r="BR45" s="321">
        <v>3.1499833333333327</v>
      </c>
      <c r="BS45" s="316">
        <v>3.488</v>
      </c>
      <c r="BT45" s="316">
        <v>0.3380166666666673</v>
      </c>
      <c r="BU45" s="316">
        <v>10.730744607114346</v>
      </c>
      <c r="BV45" s="316">
        <v>73</v>
      </c>
      <c r="BW45" s="316">
        <v>123724</v>
      </c>
      <c r="BX45" s="316">
        <v>78909</v>
      </c>
      <c r="BY45" s="316">
        <v>2462.04495093384</v>
      </c>
      <c r="BZ45" s="316">
        <v>1.3598885560727351E-4</v>
      </c>
      <c r="CA45" s="316">
        <v>11.440500000000005</v>
      </c>
      <c r="CB45" s="316">
        <v>13.919499999999996</v>
      </c>
      <c r="CC45" s="316">
        <v>-2.479000000000001</v>
      </c>
      <c r="CD45" s="316">
        <v>54.1758753377975</v>
      </c>
      <c r="CE45" s="316">
        <v>65.74075871079252</v>
      </c>
      <c r="CF45" s="316">
        <v>-11.564883372995002</v>
      </c>
      <c r="CG45" s="316">
        <v>289.11598054618906</v>
      </c>
      <c r="CH45" s="316">
        <v>352.83758400036044</v>
      </c>
      <c r="CI45" s="316">
        <v>-63.721603454171408</v>
      </c>
      <c r="CJ45" s="316">
        <v>0.15297130725541069</v>
      </c>
      <c r="CK45" s="320">
        <v>27578.799999999999</v>
      </c>
      <c r="CL45" s="316">
        <v>7.59</v>
      </c>
      <c r="CM45" s="316">
        <v>7.51</v>
      </c>
      <c r="CN45" s="316">
        <v>7.28</v>
      </c>
      <c r="CO45" s="316">
        <f t="shared" si="3"/>
        <v>7.46</v>
      </c>
      <c r="CP45" s="315">
        <v>0.51300000000000001</v>
      </c>
      <c r="CQ45" s="316">
        <v>0.58399999999999996</v>
      </c>
      <c r="CR45" s="316">
        <v>0.6</v>
      </c>
      <c r="CS45" s="316">
        <f t="shared" si="4"/>
        <v>0.56566666666666665</v>
      </c>
      <c r="CT45" s="316">
        <v>0.79600000000000004</v>
      </c>
      <c r="CU45" s="316">
        <v>0.80400000000000005</v>
      </c>
      <c r="CV45" s="316">
        <v>0.81200000000000006</v>
      </c>
      <c r="CW45" s="316">
        <f t="shared" si="5"/>
        <v>0.80399999999999994</v>
      </c>
      <c r="CX45" s="317">
        <v>6.9444444444444447E-4</v>
      </c>
      <c r="CY45" s="318">
        <v>6.2499999999999995E-3</v>
      </c>
      <c r="CZ45" s="318">
        <v>1.3888888888888889E-3</v>
      </c>
      <c r="DA45" s="319" t="s">
        <v>469</v>
      </c>
      <c r="DB45" s="319" t="s">
        <v>470</v>
      </c>
      <c r="DC45" s="319" t="s">
        <v>471</v>
      </c>
      <c r="DD45" s="319" t="s">
        <v>472</v>
      </c>
      <c r="DE45" s="319" t="s">
        <v>473</v>
      </c>
      <c r="DF45" s="319" t="s">
        <v>474</v>
      </c>
      <c r="DG45" s="310"/>
      <c r="DH45" s="316">
        <v>10.730744607114346</v>
      </c>
      <c r="DI45" s="475">
        <v>0</v>
      </c>
      <c r="DJ45" s="483">
        <f t="shared" si="6"/>
        <v>3.8909396373715849E-2</v>
      </c>
      <c r="DK45" s="320">
        <v>0.56566666666666665</v>
      </c>
      <c r="DL45" s="471">
        <v>1</v>
      </c>
      <c r="DM45" s="320">
        <v>0.80399999999999994</v>
      </c>
    </row>
    <row r="46" spans="1:117" ht="15.75" customHeight="1">
      <c r="A46" s="76">
        <v>51</v>
      </c>
      <c r="B46" s="46" t="s">
        <v>475</v>
      </c>
      <c r="C46" s="135" t="s">
        <v>476</v>
      </c>
      <c r="D46" s="135">
        <v>1</v>
      </c>
      <c r="E46" s="149">
        <v>18957</v>
      </c>
      <c r="F46" s="44">
        <f t="shared" si="7"/>
        <v>68</v>
      </c>
      <c r="G46" s="78">
        <v>1</v>
      </c>
      <c r="H46" s="46">
        <v>35.4</v>
      </c>
      <c r="I46" s="79">
        <v>95</v>
      </c>
      <c r="J46" s="80">
        <v>0</v>
      </c>
      <c r="K46" s="80">
        <v>0</v>
      </c>
      <c r="L46" s="80">
        <v>0</v>
      </c>
      <c r="M46" s="98">
        <v>0</v>
      </c>
      <c r="N46" s="80">
        <v>0</v>
      </c>
      <c r="O46" s="80">
        <v>0</v>
      </c>
      <c r="P46" s="80">
        <v>0</v>
      </c>
      <c r="Q46" s="80">
        <v>0</v>
      </c>
      <c r="R46" s="80">
        <v>0</v>
      </c>
      <c r="S46" s="80">
        <v>0</v>
      </c>
      <c r="T46" s="80">
        <v>0</v>
      </c>
      <c r="U46" s="80">
        <v>0</v>
      </c>
      <c r="V46" s="80">
        <v>0</v>
      </c>
      <c r="W46" s="80">
        <v>0</v>
      </c>
      <c r="X46" s="80">
        <v>1</v>
      </c>
      <c r="Y46" s="80">
        <v>0</v>
      </c>
      <c r="Z46" s="80">
        <v>0</v>
      </c>
      <c r="AA46" s="80">
        <v>0</v>
      </c>
      <c r="AB46" s="80">
        <v>0</v>
      </c>
      <c r="AC46" s="81">
        <v>58</v>
      </c>
      <c r="AD46" s="82">
        <v>1.61</v>
      </c>
      <c r="AE46" s="83">
        <f t="shared" si="8"/>
        <v>22.375679950619187</v>
      </c>
      <c r="AF46" s="150">
        <v>44025</v>
      </c>
      <c r="AG46" s="58">
        <v>1</v>
      </c>
      <c r="AH46" s="58">
        <v>1</v>
      </c>
      <c r="AI46" s="58">
        <v>41</v>
      </c>
      <c r="AJ46" s="84">
        <v>1</v>
      </c>
      <c r="AK46" s="84">
        <v>1</v>
      </c>
      <c r="AL46" s="60">
        <v>44066</v>
      </c>
      <c r="AM46" s="58">
        <f t="shared" si="2"/>
        <v>41</v>
      </c>
      <c r="AN46" s="123">
        <v>1</v>
      </c>
      <c r="AO46" s="61"/>
      <c r="AP46" s="62"/>
      <c r="AQ46" s="63">
        <v>1</v>
      </c>
      <c r="AR46" s="64">
        <v>1</v>
      </c>
      <c r="AS46" s="63">
        <v>1</v>
      </c>
      <c r="AT46" s="63">
        <v>1</v>
      </c>
      <c r="AU46" s="63">
        <v>1</v>
      </c>
      <c r="AV46" s="63">
        <v>1</v>
      </c>
      <c r="AW46" s="63">
        <v>0</v>
      </c>
      <c r="AX46" s="64"/>
      <c r="AY46" s="66">
        <v>44025</v>
      </c>
      <c r="AZ46" s="129">
        <v>0.82</v>
      </c>
      <c r="BA46" s="142">
        <v>15154</v>
      </c>
      <c r="BB46" s="129">
        <v>155.80000000000001</v>
      </c>
      <c r="BC46" s="139">
        <v>1.9E-2</v>
      </c>
      <c r="BD46" s="135">
        <v>17</v>
      </c>
      <c r="BE46" s="135">
        <v>3.26</v>
      </c>
      <c r="BF46" s="135">
        <v>71.2</v>
      </c>
      <c r="BG46" s="135">
        <v>19.3</v>
      </c>
      <c r="BH46" s="135">
        <v>88</v>
      </c>
      <c r="BI46" s="86"/>
      <c r="BJ46" s="64">
        <v>0</v>
      </c>
      <c r="BK46" s="64">
        <v>0</v>
      </c>
      <c r="BL46" s="64">
        <v>0</v>
      </c>
      <c r="BM46" s="64">
        <v>0</v>
      </c>
      <c r="BN46" s="70">
        <v>0</v>
      </c>
      <c r="BO46" s="64">
        <v>0</v>
      </c>
      <c r="BP46" s="71"/>
      <c r="BR46" s="321">
        <v>4.8904545454545447</v>
      </c>
      <c r="BS46" s="316">
        <v>5.024</v>
      </c>
      <c r="BT46" s="316">
        <v>0.1335454545454553</v>
      </c>
      <c r="BU46" s="316">
        <v>2.7307370573473531</v>
      </c>
      <c r="BV46" s="316">
        <v>44</v>
      </c>
      <c r="BW46" s="316">
        <v>12885</v>
      </c>
      <c r="BX46" s="316">
        <v>3455</v>
      </c>
      <c r="BY46" s="316">
        <v>293.46325619163622</v>
      </c>
      <c r="BZ46" s="316">
        <v>7.9037252021631058E-4</v>
      </c>
      <c r="CA46" s="316">
        <v>0.92849999999999988</v>
      </c>
      <c r="CB46" s="316">
        <v>9.4263333333333321</v>
      </c>
      <c r="CC46" s="316">
        <v>-8.4978333333333342</v>
      </c>
      <c r="CD46" s="316">
        <v>12.125382297509541</v>
      </c>
      <c r="CE46" s="316">
        <v>107.87163034076889</v>
      </c>
      <c r="CF46" s="316">
        <v>-95.746248043259314</v>
      </c>
      <c r="CG46" s="316">
        <v>14.048148986183053</v>
      </c>
      <c r="CH46" s="316">
        <v>153.36371787604787</v>
      </c>
      <c r="CI46" s="316">
        <v>-139.31556888986486</v>
      </c>
      <c r="CJ46" s="316">
        <v>0.4760007803397806</v>
      </c>
      <c r="CK46" s="320">
        <v>1520.2</v>
      </c>
      <c r="CL46" s="316">
        <v>8.3800000000000008</v>
      </c>
      <c r="CM46" s="316">
        <v>8.1</v>
      </c>
      <c r="CN46" s="316">
        <v>8.25</v>
      </c>
      <c r="CO46" s="316">
        <f t="shared" si="3"/>
        <v>8.2433333333333341</v>
      </c>
      <c r="CP46" s="315">
        <v>0.61199999999999999</v>
      </c>
      <c r="CQ46" s="316">
        <v>0.61199999999999999</v>
      </c>
      <c r="CR46" s="316">
        <v>0.64400000000000002</v>
      </c>
      <c r="CS46" s="316">
        <f t="shared" si="4"/>
        <v>0.62266666666666659</v>
      </c>
      <c r="CT46" s="316">
        <v>0.73099999999999998</v>
      </c>
      <c r="CU46" s="316">
        <v>0.73899999999999999</v>
      </c>
      <c r="CV46" s="316">
        <v>0.73499999999999999</v>
      </c>
      <c r="CW46" s="316">
        <f t="shared" si="5"/>
        <v>0.73499999999999999</v>
      </c>
      <c r="CX46" s="317">
        <v>4.8611111111111112E-3</v>
      </c>
      <c r="CY46" s="318">
        <v>6.2499999999999995E-3</v>
      </c>
      <c r="CZ46" s="318">
        <v>9.7222222222222224E-3</v>
      </c>
      <c r="DA46" s="319" t="s">
        <v>477</v>
      </c>
      <c r="DB46" s="319" t="s">
        <v>478</v>
      </c>
      <c r="DC46" s="319" t="s">
        <v>479</v>
      </c>
      <c r="DD46" s="319" t="s">
        <v>480</v>
      </c>
      <c r="DE46" s="319" t="s">
        <v>481</v>
      </c>
      <c r="DF46" s="319" t="s">
        <v>482</v>
      </c>
      <c r="DG46" s="310"/>
      <c r="DH46" s="316">
        <v>2.7307370573473531</v>
      </c>
      <c r="DI46" s="475">
        <v>1</v>
      </c>
      <c r="DJ46" s="483">
        <f t="shared" si="6"/>
        <v>0.17963011823097969</v>
      </c>
      <c r="DK46" s="320">
        <v>0.62266666666666659</v>
      </c>
      <c r="DL46" s="471">
        <v>0</v>
      </c>
      <c r="DM46" s="320">
        <v>0.73499999999999999</v>
      </c>
    </row>
    <row r="47" spans="1:117" ht="15.75" customHeight="1">
      <c r="A47" s="76">
        <v>52</v>
      </c>
      <c r="B47" s="46" t="s">
        <v>483</v>
      </c>
      <c r="C47" s="135" t="s">
        <v>484</v>
      </c>
      <c r="D47" s="135">
        <v>2</v>
      </c>
      <c r="E47" s="149">
        <v>8558</v>
      </c>
      <c r="F47" s="44">
        <f t="shared" si="7"/>
        <v>97</v>
      </c>
      <c r="G47" s="78">
        <v>1</v>
      </c>
      <c r="H47" s="46">
        <v>36.6</v>
      </c>
      <c r="I47" s="79">
        <v>75</v>
      </c>
      <c r="J47" s="80">
        <v>0</v>
      </c>
      <c r="K47" s="80">
        <v>0</v>
      </c>
      <c r="L47" s="80">
        <v>0</v>
      </c>
      <c r="M47" s="80">
        <v>0</v>
      </c>
      <c r="N47" s="80"/>
      <c r="O47" s="80"/>
      <c r="P47" s="80"/>
      <c r="Q47" s="80"/>
      <c r="R47" s="80"/>
      <c r="S47" s="80"/>
      <c r="T47" s="80"/>
      <c r="U47" s="80"/>
      <c r="V47" s="80">
        <v>0</v>
      </c>
      <c r="W47" s="80">
        <v>0</v>
      </c>
      <c r="X47" s="80">
        <v>1</v>
      </c>
      <c r="Y47" s="80">
        <v>0</v>
      </c>
      <c r="Z47" s="80">
        <v>1</v>
      </c>
      <c r="AA47" s="80">
        <v>0</v>
      </c>
      <c r="AB47" s="80">
        <v>0</v>
      </c>
      <c r="AC47" s="81"/>
      <c r="AD47" s="82"/>
      <c r="AE47" s="83"/>
      <c r="AF47" s="150">
        <v>44024</v>
      </c>
      <c r="AG47" s="58">
        <v>0</v>
      </c>
      <c r="AH47" s="58">
        <v>0</v>
      </c>
      <c r="AI47" s="58">
        <v>0</v>
      </c>
      <c r="AJ47" s="84">
        <v>1</v>
      </c>
      <c r="AK47" s="84">
        <v>1</v>
      </c>
      <c r="AL47" s="60">
        <v>44030</v>
      </c>
      <c r="AM47" s="58">
        <f t="shared" si="2"/>
        <v>6</v>
      </c>
      <c r="AN47" s="123">
        <v>1</v>
      </c>
      <c r="AO47" s="61"/>
      <c r="AP47" s="62" t="s">
        <v>202</v>
      </c>
      <c r="AQ47" s="63">
        <v>1</v>
      </c>
      <c r="AR47" s="64">
        <v>1</v>
      </c>
      <c r="AS47" s="63">
        <v>1</v>
      </c>
      <c r="AT47" s="63">
        <v>1</v>
      </c>
      <c r="AU47" s="63">
        <v>1</v>
      </c>
      <c r="AV47" s="63">
        <v>1</v>
      </c>
      <c r="AW47" s="63">
        <v>0</v>
      </c>
      <c r="AX47" s="64"/>
      <c r="AY47" s="66">
        <v>44024</v>
      </c>
      <c r="AZ47" s="133">
        <v>1.7</v>
      </c>
      <c r="BA47" s="142">
        <v>5107</v>
      </c>
      <c r="BB47" s="133">
        <v>39.1</v>
      </c>
      <c r="BC47" s="139">
        <v>6.4000000000000001E-2</v>
      </c>
      <c r="BD47" s="135">
        <v>9.6999999999999993</v>
      </c>
      <c r="BE47" s="135">
        <v>12.86</v>
      </c>
      <c r="BF47" s="135">
        <v>86.1</v>
      </c>
      <c r="BG47" s="135">
        <v>7</v>
      </c>
      <c r="BH47" s="98">
        <v>127</v>
      </c>
      <c r="BI47" s="86"/>
      <c r="BJ47" s="64">
        <v>0</v>
      </c>
      <c r="BK47" s="64">
        <v>0</v>
      </c>
      <c r="BL47" s="64">
        <v>0</v>
      </c>
      <c r="BM47" s="64">
        <v>0</v>
      </c>
      <c r="BN47" s="70">
        <v>0</v>
      </c>
      <c r="BO47" s="64">
        <v>1</v>
      </c>
      <c r="BP47" s="71" t="s">
        <v>131</v>
      </c>
      <c r="BR47" s="321">
        <v>4.1074642857142871</v>
      </c>
      <c r="BS47" s="316">
        <v>4.2830000000000004</v>
      </c>
      <c r="BT47" s="316">
        <v>0.17553571428571324</v>
      </c>
      <c r="BU47" s="316">
        <v>4.273578589501664</v>
      </c>
      <c r="BV47" s="316">
        <v>144</v>
      </c>
      <c r="BW47" s="316">
        <v>35530</v>
      </c>
      <c r="BX47" s="316">
        <v>28722</v>
      </c>
      <c r="BY47" s="316">
        <v>320.5566830965497</v>
      </c>
      <c r="BZ47" s="316">
        <v>1.4879112142266083E-4</v>
      </c>
      <c r="CA47" s="316">
        <v>11.340666666666667</v>
      </c>
      <c r="CB47" s="316">
        <v>13.316499999999998</v>
      </c>
      <c r="CC47" s="316">
        <v>-1.9758333333333329</v>
      </c>
      <c r="CD47" s="316">
        <v>88.861920534175297</v>
      </c>
      <c r="CE47" s="316">
        <v>104.47108161619313</v>
      </c>
      <c r="CF47" s="316">
        <v>-15.609161082017843</v>
      </c>
      <c r="CG47" s="316">
        <v>223.12447436586135</v>
      </c>
      <c r="CH47" s="316">
        <v>261.83812813713126</v>
      </c>
      <c r="CI47" s="316">
        <v>-38.713653771269882</v>
      </c>
      <c r="CJ47" s="316">
        <v>0.12880859839010569</v>
      </c>
      <c r="CK47" s="320">
        <v>138.6</v>
      </c>
      <c r="CL47" s="316">
        <v>7.72</v>
      </c>
      <c r="CM47" s="316">
        <v>8.0500000000000007</v>
      </c>
      <c r="CN47" s="316">
        <v>7.98</v>
      </c>
      <c r="CO47" s="316">
        <f t="shared" si="3"/>
        <v>7.916666666666667</v>
      </c>
      <c r="CP47" s="315">
        <v>1.0429999999999999</v>
      </c>
      <c r="CQ47" s="316">
        <v>1.0269999999999999</v>
      </c>
      <c r="CR47" s="316">
        <v>1.1739999999999999</v>
      </c>
      <c r="CS47" s="316">
        <f t="shared" si="4"/>
        <v>1.0813333333333333</v>
      </c>
      <c r="CT47" s="316">
        <v>1.333</v>
      </c>
      <c r="CU47" s="316">
        <v>1.196</v>
      </c>
      <c r="CV47" s="316">
        <v>1.355</v>
      </c>
      <c r="CW47" s="316">
        <f t="shared" si="5"/>
        <v>1.2946666666666666</v>
      </c>
      <c r="CX47" s="317">
        <v>2.7777777777777779E-3</v>
      </c>
      <c r="CY47" s="318">
        <v>1.1805555555555555E-2</v>
      </c>
      <c r="CZ47" s="318">
        <v>1.5277777777777777E-2</v>
      </c>
      <c r="DA47" s="319" t="s">
        <v>485</v>
      </c>
      <c r="DB47" s="319" t="s">
        <v>486</v>
      </c>
      <c r="DC47" s="319" t="s">
        <v>487</v>
      </c>
      <c r="DD47" s="319" t="s">
        <v>488</v>
      </c>
      <c r="DE47" s="319" t="s">
        <v>489</v>
      </c>
      <c r="DF47" s="319" t="s">
        <v>490</v>
      </c>
      <c r="DG47" s="310"/>
      <c r="DH47" s="316">
        <v>4.273578589501664</v>
      </c>
      <c r="DI47" s="475">
        <v>0</v>
      </c>
      <c r="DJ47" s="483">
        <f t="shared" si="6"/>
        <v>3.0833900357154866</v>
      </c>
      <c r="DK47" s="320">
        <v>1.0813333333333333</v>
      </c>
      <c r="DL47" s="471">
        <v>1</v>
      </c>
      <c r="DM47" s="320">
        <v>1.2946666666666666</v>
      </c>
    </row>
    <row r="48" spans="1:117" ht="15.75" customHeight="1">
      <c r="A48" s="76">
        <v>53</v>
      </c>
      <c r="B48" s="46" t="s">
        <v>491</v>
      </c>
      <c r="C48" s="135" t="s">
        <v>492</v>
      </c>
      <c r="D48" s="135">
        <v>1</v>
      </c>
      <c r="E48" s="149">
        <v>13564</v>
      </c>
      <c r="F48" s="44">
        <f t="shared" si="7"/>
        <v>83</v>
      </c>
      <c r="G48" s="78">
        <v>1</v>
      </c>
      <c r="H48" s="46">
        <v>36.9</v>
      </c>
      <c r="I48" s="79">
        <v>92</v>
      </c>
      <c r="J48" s="80">
        <v>1</v>
      </c>
      <c r="K48" s="80">
        <v>0</v>
      </c>
      <c r="L48" s="80">
        <v>0</v>
      </c>
      <c r="M48" s="80">
        <v>0</v>
      </c>
      <c r="N48" s="80">
        <v>0</v>
      </c>
      <c r="O48" s="80">
        <v>0</v>
      </c>
      <c r="P48" s="80">
        <v>0</v>
      </c>
      <c r="Q48" s="80">
        <v>0</v>
      </c>
      <c r="R48" s="80">
        <v>0</v>
      </c>
      <c r="S48" s="80">
        <v>0</v>
      </c>
      <c r="T48" s="80">
        <v>0</v>
      </c>
      <c r="U48" s="80">
        <v>0</v>
      </c>
      <c r="V48" s="80">
        <v>0</v>
      </c>
      <c r="W48" s="80">
        <v>0</v>
      </c>
      <c r="X48" s="80">
        <v>0</v>
      </c>
      <c r="Y48" s="80">
        <v>0</v>
      </c>
      <c r="Z48" s="80">
        <v>0</v>
      </c>
      <c r="AA48" s="80">
        <v>0</v>
      </c>
      <c r="AB48" s="80">
        <v>0</v>
      </c>
      <c r="AC48" s="81">
        <v>80</v>
      </c>
      <c r="AD48" s="82"/>
      <c r="AE48" s="83"/>
      <c r="AF48" s="150">
        <v>44024</v>
      </c>
      <c r="AG48" s="58">
        <v>1</v>
      </c>
      <c r="AH48" s="58">
        <v>1</v>
      </c>
      <c r="AI48" s="58">
        <v>15</v>
      </c>
      <c r="AJ48" s="84">
        <v>1</v>
      </c>
      <c r="AK48" s="84">
        <v>1</v>
      </c>
      <c r="AL48" s="60">
        <v>44039</v>
      </c>
      <c r="AM48" s="58">
        <f t="shared" si="2"/>
        <v>15</v>
      </c>
      <c r="AN48" s="123">
        <v>1</v>
      </c>
      <c r="AO48" s="61"/>
      <c r="AP48" s="62" t="s">
        <v>493</v>
      </c>
      <c r="AQ48" s="63">
        <v>1</v>
      </c>
      <c r="AR48" s="64">
        <v>1</v>
      </c>
      <c r="AS48" s="63">
        <v>1</v>
      </c>
      <c r="AT48" s="63">
        <v>1</v>
      </c>
      <c r="AU48" s="63">
        <v>1</v>
      </c>
      <c r="AV48" s="63">
        <v>1</v>
      </c>
      <c r="AW48" s="63">
        <v>0</v>
      </c>
      <c r="AX48" s="64"/>
      <c r="AY48" s="66">
        <v>44024</v>
      </c>
      <c r="AZ48" s="135">
        <v>1.21</v>
      </c>
      <c r="BA48" s="133">
        <v>1808</v>
      </c>
      <c r="BB48" s="133">
        <v>114.5</v>
      </c>
      <c r="BC48" s="139">
        <v>2.1000000000000001E-2</v>
      </c>
      <c r="BD48" s="135">
        <v>16</v>
      </c>
      <c r="BE48" s="135">
        <v>4.12</v>
      </c>
      <c r="BF48" s="135">
        <v>77.400000000000006</v>
      </c>
      <c r="BG48" s="135">
        <v>16.3</v>
      </c>
      <c r="BH48" s="135">
        <v>219</v>
      </c>
      <c r="BI48" s="86"/>
      <c r="BJ48" s="64">
        <v>0</v>
      </c>
      <c r="BK48" s="64">
        <v>0</v>
      </c>
      <c r="BL48" s="64">
        <v>0</v>
      </c>
      <c r="BM48" s="64">
        <v>0</v>
      </c>
      <c r="BN48" s="70">
        <v>0</v>
      </c>
      <c r="BO48" s="64">
        <v>1</v>
      </c>
      <c r="BP48" s="71" t="s">
        <v>131</v>
      </c>
      <c r="BR48" s="321">
        <v>4.8388333333333318</v>
      </c>
      <c r="BS48" s="316">
        <v>4.9729999999999999</v>
      </c>
      <c r="BT48" s="316">
        <v>0.1341666666666681</v>
      </c>
      <c r="BU48" s="316">
        <v>2.7727069197120824</v>
      </c>
      <c r="BV48" s="316">
        <v>67</v>
      </c>
      <c r="BW48" s="316">
        <v>19769</v>
      </c>
      <c r="BX48" s="316">
        <v>11033</v>
      </c>
      <c r="BY48" s="316">
        <v>510.52081154570186</v>
      </c>
      <c r="BZ48" s="316">
        <v>2.5131033442509583E-4</v>
      </c>
      <c r="CA48" s="316">
        <v>-6.3136666666666663</v>
      </c>
      <c r="CB48" s="316">
        <v>7.0145000000000008</v>
      </c>
      <c r="CC48" s="316">
        <v>-13.32816666666667</v>
      </c>
      <c r="CD48" s="316">
        <v>-69.369576812314989</v>
      </c>
      <c r="CE48" s="316">
        <v>77.614044576996008</v>
      </c>
      <c r="CF48" s="316">
        <v>-146.98362138931094</v>
      </c>
      <c r="CG48" s="316">
        <v>-104.63730651556689</v>
      </c>
      <c r="CH48" s="316">
        <v>115.82186224023329</v>
      </c>
      <c r="CI48" s="316">
        <v>-220.45916875580022</v>
      </c>
      <c r="CJ48" s="316">
        <v>0.65558015003944892</v>
      </c>
      <c r="CK48" s="320">
        <v>8896.1</v>
      </c>
      <c r="CL48" s="316">
        <v>7.26</v>
      </c>
      <c r="CM48" s="316">
        <v>7.29</v>
      </c>
      <c r="CN48" s="316">
        <v>7.31</v>
      </c>
      <c r="CO48" s="316">
        <f t="shared" si="3"/>
        <v>7.2866666666666662</v>
      </c>
      <c r="CP48" s="315">
        <v>0.71199999999999997</v>
      </c>
      <c r="CQ48" s="316">
        <v>0.73299999999999998</v>
      </c>
      <c r="CR48" s="316">
        <v>0.75900000000000001</v>
      </c>
      <c r="CS48" s="316">
        <f t="shared" si="4"/>
        <v>0.73466666666666658</v>
      </c>
      <c r="CT48" s="316">
        <v>0.85</v>
      </c>
      <c r="CU48" s="316">
        <v>0.90300000000000002</v>
      </c>
      <c r="CV48" s="316">
        <v>0.84599999999999997</v>
      </c>
      <c r="CW48" s="316">
        <f t="shared" si="5"/>
        <v>0.8663333333333334</v>
      </c>
      <c r="CX48" s="317">
        <v>5.5555555555555558E-3</v>
      </c>
      <c r="CY48" s="318">
        <v>6.9444444444444441E-3</v>
      </c>
      <c r="CZ48" s="318">
        <v>6.9444444444444447E-4</v>
      </c>
      <c r="DA48" s="319" t="s">
        <v>494</v>
      </c>
      <c r="DB48" s="319" t="s">
        <v>495</v>
      </c>
      <c r="DC48" s="319" t="s">
        <v>496</v>
      </c>
      <c r="DD48" s="319" t="s">
        <v>497</v>
      </c>
      <c r="DE48" s="319" t="s">
        <v>498</v>
      </c>
      <c r="DF48" s="319" t="s">
        <v>499</v>
      </c>
      <c r="DG48" s="310"/>
      <c r="DH48" s="316">
        <v>2.7727069197120824</v>
      </c>
      <c r="DI48" s="475">
        <v>1</v>
      </c>
      <c r="DJ48" s="483">
        <f t="shared" si="6"/>
        <v>3.1167668076034244E-2</v>
      </c>
      <c r="DK48" s="320">
        <v>0.73466666666666658</v>
      </c>
      <c r="DL48" s="471">
        <v>0</v>
      </c>
      <c r="DM48" s="320">
        <v>0.8663333333333334</v>
      </c>
    </row>
    <row r="49" spans="1:117" ht="15.75" customHeight="1">
      <c r="A49" s="76">
        <v>55</v>
      </c>
      <c r="B49" s="64" t="s">
        <v>508</v>
      </c>
      <c r="C49" s="135" t="s">
        <v>509</v>
      </c>
      <c r="D49" s="135">
        <v>1</v>
      </c>
      <c r="E49" s="149">
        <v>19291</v>
      </c>
      <c r="F49" s="44">
        <f t="shared" si="7"/>
        <v>67</v>
      </c>
      <c r="G49" s="78">
        <v>1</v>
      </c>
      <c r="H49" s="46">
        <v>35.799999999999997</v>
      </c>
      <c r="I49" s="79">
        <v>96</v>
      </c>
      <c r="J49" s="80">
        <v>0</v>
      </c>
      <c r="K49" s="80">
        <v>0</v>
      </c>
      <c r="L49" s="80">
        <v>0</v>
      </c>
      <c r="M49" s="80">
        <v>0</v>
      </c>
      <c r="N49" s="80">
        <v>0</v>
      </c>
      <c r="O49" s="80">
        <v>0</v>
      </c>
      <c r="P49" s="80">
        <v>0</v>
      </c>
      <c r="Q49" s="80">
        <v>0</v>
      </c>
      <c r="R49" s="80">
        <v>0</v>
      </c>
      <c r="S49" s="80">
        <v>0</v>
      </c>
      <c r="T49" s="80">
        <v>0</v>
      </c>
      <c r="U49" s="80">
        <v>0</v>
      </c>
      <c r="V49" s="80">
        <v>0</v>
      </c>
      <c r="W49" s="80">
        <v>0</v>
      </c>
      <c r="X49" s="80">
        <v>1</v>
      </c>
      <c r="Y49" s="80">
        <v>0</v>
      </c>
      <c r="Z49" s="80">
        <v>1</v>
      </c>
      <c r="AA49" s="80">
        <v>0</v>
      </c>
      <c r="AB49" s="80">
        <v>0</v>
      </c>
      <c r="AC49" s="81">
        <v>60</v>
      </c>
      <c r="AD49" s="82">
        <v>1.64</v>
      </c>
      <c r="AE49" s="83">
        <f t="shared" si="8"/>
        <v>22.308149910767405</v>
      </c>
      <c r="AF49" s="150">
        <v>44028</v>
      </c>
      <c r="AG49" s="58">
        <v>1</v>
      </c>
      <c r="AH49" s="58">
        <v>1</v>
      </c>
      <c r="AI49" s="58">
        <v>35</v>
      </c>
      <c r="AJ49" s="84">
        <v>1</v>
      </c>
      <c r="AK49" s="84">
        <v>1</v>
      </c>
      <c r="AL49" s="60">
        <v>44068</v>
      </c>
      <c r="AM49" s="58">
        <f t="shared" si="2"/>
        <v>40</v>
      </c>
      <c r="AN49" s="123">
        <v>1</v>
      </c>
      <c r="AO49" s="61"/>
      <c r="AP49" s="62"/>
      <c r="AQ49" s="63">
        <v>1</v>
      </c>
      <c r="AR49" s="64">
        <v>1</v>
      </c>
      <c r="AS49" s="63">
        <v>1</v>
      </c>
      <c r="AT49" s="63">
        <v>1</v>
      </c>
      <c r="AU49" s="63">
        <v>1</v>
      </c>
      <c r="AV49" s="63">
        <v>1</v>
      </c>
      <c r="AW49" s="63">
        <v>0</v>
      </c>
      <c r="AX49" s="64"/>
      <c r="AY49" s="66">
        <v>44028</v>
      </c>
      <c r="AZ49" s="133">
        <v>0.82</v>
      </c>
      <c r="BA49" s="133">
        <v>3424</v>
      </c>
      <c r="BB49" s="133">
        <v>314.89999999999998</v>
      </c>
      <c r="BC49" s="139">
        <v>8.9999999999999993E-3</v>
      </c>
      <c r="BD49" s="98">
        <v>13.5</v>
      </c>
      <c r="BE49" s="98">
        <v>7.31</v>
      </c>
      <c r="BF49" s="98">
        <v>85.8</v>
      </c>
      <c r="BG49" s="98">
        <v>7</v>
      </c>
      <c r="BH49" s="135">
        <v>266</v>
      </c>
      <c r="BI49" s="86"/>
      <c r="BJ49" s="64">
        <v>0</v>
      </c>
      <c r="BK49" s="64">
        <v>0</v>
      </c>
      <c r="BL49" s="64">
        <v>0</v>
      </c>
      <c r="BM49" s="64">
        <v>0</v>
      </c>
      <c r="BN49" s="70">
        <v>0</v>
      </c>
      <c r="BO49" s="64">
        <v>0</v>
      </c>
      <c r="BP49" s="71"/>
      <c r="BR49" s="321">
        <v>5.2317000000000018</v>
      </c>
      <c r="BS49" s="316">
        <v>5.4690000000000003</v>
      </c>
      <c r="BT49" s="316">
        <v>0.23729999999999851</v>
      </c>
      <c r="BU49" s="316">
        <v>4.53581053959513</v>
      </c>
      <c r="BV49" s="316">
        <v>160</v>
      </c>
      <c r="BW49" s="316">
        <v>25718</v>
      </c>
      <c r="BX49" s="316">
        <v>24977</v>
      </c>
      <c r="BY49" s="316">
        <v>677.41688956820769</v>
      </c>
      <c r="BZ49" s="316">
        <v>1.8159949311747327E-4</v>
      </c>
      <c r="CA49" s="316">
        <v>4.1961666666666657</v>
      </c>
      <c r="CB49" s="316">
        <v>16.936499999999999</v>
      </c>
      <c r="CC49" s="316">
        <v>-12.740333333333332</v>
      </c>
      <c r="CD49" s="316">
        <v>54.005008442557973</v>
      </c>
      <c r="CE49" s="316">
        <v>218.38592742992961</v>
      </c>
      <c r="CF49" s="316">
        <v>-164.38091898737156</v>
      </c>
      <c r="CG49" s="316">
        <v>64.238442977716261</v>
      </c>
      <c r="CH49" s="316">
        <v>259.05169822904259</v>
      </c>
      <c r="CI49" s="316">
        <v>-194.81325525132627</v>
      </c>
      <c r="CJ49" s="316">
        <v>0.42923176543472108</v>
      </c>
      <c r="CK49" s="320">
        <v>6297.5</v>
      </c>
      <c r="CL49" s="316">
        <v>8.01</v>
      </c>
      <c r="CM49" s="316">
        <v>8.0399999999999991</v>
      </c>
      <c r="CN49" s="316">
        <v>8.01</v>
      </c>
      <c r="CO49" s="316">
        <f t="shared" si="3"/>
        <v>8.0199999999999978</v>
      </c>
      <c r="CP49" s="315">
        <v>0.96399999999999997</v>
      </c>
      <c r="CQ49" s="316">
        <v>0.876</v>
      </c>
      <c r="CR49" s="316">
        <v>0.95699999999999996</v>
      </c>
      <c r="CS49" s="316">
        <f t="shared" si="4"/>
        <v>0.93233333333333324</v>
      </c>
      <c r="CT49" s="316">
        <v>1.0740000000000001</v>
      </c>
      <c r="CU49" s="316">
        <v>1.0249999999999999</v>
      </c>
      <c r="CV49" s="316">
        <v>1.016</v>
      </c>
      <c r="CW49" s="316">
        <f t="shared" si="5"/>
        <v>1.0383333333333333</v>
      </c>
      <c r="CX49" s="317">
        <v>3.472222222222222E-3</v>
      </c>
      <c r="CY49" s="318">
        <v>6.2499999999999995E-3</v>
      </c>
      <c r="CZ49" s="318">
        <v>1.2499999999999999E-2</v>
      </c>
      <c r="DA49" s="319" t="s">
        <v>510</v>
      </c>
      <c r="DB49" s="319" t="s">
        <v>511</v>
      </c>
      <c r="DC49" s="319" t="s">
        <v>512</v>
      </c>
      <c r="DD49" s="319" t="s">
        <v>513</v>
      </c>
      <c r="DE49" s="319" t="s">
        <v>514</v>
      </c>
      <c r="DF49" s="319" t="s">
        <v>515</v>
      </c>
      <c r="DG49" s="310"/>
      <c r="DH49" s="316">
        <v>4.53581053959513</v>
      </c>
      <c r="DI49" s="475">
        <v>0</v>
      </c>
      <c r="DJ49" s="483">
        <f t="shared" si="6"/>
        <v>7.2025574269077089E-2</v>
      </c>
      <c r="DK49" s="320">
        <v>0.93233333333333324</v>
      </c>
      <c r="DL49" s="471">
        <v>1</v>
      </c>
      <c r="DM49" s="320">
        <v>1.0383333333333333</v>
      </c>
    </row>
    <row r="50" spans="1:117" ht="15.75" customHeight="1">
      <c r="A50" s="76">
        <v>56</v>
      </c>
      <c r="B50" s="46" t="s">
        <v>516</v>
      </c>
      <c r="C50" s="135">
        <v>14042980</v>
      </c>
      <c r="D50" s="135">
        <v>1</v>
      </c>
      <c r="E50" s="149">
        <v>24429</v>
      </c>
      <c r="F50" s="44">
        <f t="shared" si="7"/>
        <v>53</v>
      </c>
      <c r="G50" s="78">
        <v>2</v>
      </c>
      <c r="H50" s="46">
        <v>36.1</v>
      </c>
      <c r="I50" s="79">
        <v>91</v>
      </c>
      <c r="J50" s="80">
        <v>0</v>
      </c>
      <c r="K50" s="80">
        <v>1</v>
      </c>
      <c r="L50" s="80">
        <v>0</v>
      </c>
      <c r="M50" s="80">
        <v>1</v>
      </c>
      <c r="N50" s="80">
        <v>0</v>
      </c>
      <c r="O50" s="80">
        <v>0</v>
      </c>
      <c r="P50" s="80">
        <v>1</v>
      </c>
      <c r="Q50" s="80">
        <v>0</v>
      </c>
      <c r="R50" s="80">
        <v>0</v>
      </c>
      <c r="S50" s="80">
        <v>0</v>
      </c>
      <c r="T50" s="80">
        <v>0</v>
      </c>
      <c r="U50" s="80">
        <v>0</v>
      </c>
      <c r="V50" s="80">
        <v>0</v>
      </c>
      <c r="W50" s="80">
        <v>0</v>
      </c>
      <c r="X50" s="80">
        <v>1</v>
      </c>
      <c r="Y50" s="80">
        <v>0</v>
      </c>
      <c r="Z50" s="80">
        <v>1</v>
      </c>
      <c r="AA50" s="80">
        <v>0</v>
      </c>
      <c r="AB50" s="80">
        <v>0</v>
      </c>
      <c r="AC50" s="81">
        <v>74</v>
      </c>
      <c r="AD50" s="82">
        <v>1.67</v>
      </c>
      <c r="AE50" s="83">
        <f t="shared" si="8"/>
        <v>26.533758829646096</v>
      </c>
      <c r="AF50" s="150">
        <v>44029</v>
      </c>
      <c r="AG50" s="58">
        <v>1</v>
      </c>
      <c r="AH50" s="58">
        <v>0</v>
      </c>
      <c r="AI50" s="58">
        <v>5</v>
      </c>
      <c r="AJ50" s="84">
        <v>0</v>
      </c>
      <c r="AK50" s="84">
        <v>1</v>
      </c>
      <c r="AL50" s="60">
        <v>44037</v>
      </c>
      <c r="AM50" s="58">
        <f t="shared" si="2"/>
        <v>8</v>
      </c>
      <c r="AN50" s="123">
        <v>1</v>
      </c>
      <c r="AO50" s="61"/>
      <c r="AP50" s="62" t="s">
        <v>517</v>
      </c>
      <c r="AQ50" s="63">
        <v>1</v>
      </c>
      <c r="AR50" s="64">
        <v>1</v>
      </c>
      <c r="AS50" s="63">
        <v>1</v>
      </c>
      <c r="AT50" s="63">
        <v>1</v>
      </c>
      <c r="AU50" s="63">
        <v>1</v>
      </c>
      <c r="AV50" s="63">
        <v>1</v>
      </c>
      <c r="AW50" s="63">
        <v>0</v>
      </c>
      <c r="AX50" s="64"/>
      <c r="AY50" s="66">
        <v>44029</v>
      </c>
      <c r="AZ50" s="133">
        <v>1.45</v>
      </c>
      <c r="BA50" s="133">
        <v>1298</v>
      </c>
      <c r="BB50" s="133">
        <v>69</v>
      </c>
      <c r="BC50" s="139">
        <v>1.2999999999999999E-2</v>
      </c>
      <c r="BD50" s="135">
        <v>13.8</v>
      </c>
      <c r="BE50" s="135">
        <v>3.05</v>
      </c>
      <c r="BF50" s="135">
        <v>64.599999999999994</v>
      </c>
      <c r="BG50" s="135">
        <v>20.7</v>
      </c>
      <c r="BH50" s="135">
        <v>130</v>
      </c>
      <c r="BI50" s="86"/>
      <c r="BJ50" s="90">
        <v>1</v>
      </c>
      <c r="BK50" s="90">
        <v>1</v>
      </c>
      <c r="BL50" s="90">
        <v>1</v>
      </c>
      <c r="BM50" s="90">
        <v>0</v>
      </c>
      <c r="BN50" s="91">
        <v>0</v>
      </c>
      <c r="BO50" s="90">
        <v>0</v>
      </c>
      <c r="BP50" s="92" t="s">
        <v>161</v>
      </c>
      <c r="BR50" s="321"/>
      <c r="BS50" s="316"/>
      <c r="BT50" s="316"/>
      <c r="BU50" s="316"/>
      <c r="BV50" s="316"/>
      <c r="BW50" s="316"/>
      <c r="BX50" s="316"/>
      <c r="BY50" s="316"/>
      <c r="BZ50" s="316"/>
      <c r="CA50" s="316"/>
      <c r="CB50" s="316"/>
      <c r="CC50" s="316"/>
      <c r="CD50" s="316"/>
      <c r="CE50" s="316"/>
      <c r="CF50" s="316"/>
      <c r="CG50" s="316"/>
      <c r="CH50" s="316"/>
      <c r="CI50" s="316"/>
      <c r="CJ50" s="316"/>
      <c r="CK50" s="320"/>
      <c r="CL50" s="316">
        <v>6.16</v>
      </c>
      <c r="CM50" s="316">
        <v>6.31</v>
      </c>
      <c r="CN50" s="316">
        <v>6.36</v>
      </c>
      <c r="CO50" s="316">
        <f t="shared" si="3"/>
        <v>6.2766666666666664</v>
      </c>
      <c r="CP50" s="315">
        <v>0.83899999999999997</v>
      </c>
      <c r="CQ50" s="316">
        <v>0.81299999999999994</v>
      </c>
      <c r="CR50" s="316">
        <v>0.78800000000000003</v>
      </c>
      <c r="CS50" s="316">
        <f t="shared" si="4"/>
        <v>0.81333333333333335</v>
      </c>
      <c r="CT50" s="316">
        <v>0.91400000000000003</v>
      </c>
      <c r="CU50" s="316">
        <v>0.91</v>
      </c>
      <c r="CV50" s="316">
        <v>0.86399999999999999</v>
      </c>
      <c r="CW50" s="316">
        <f t="shared" si="5"/>
        <v>0.89600000000000002</v>
      </c>
      <c r="CX50" s="317">
        <v>1.3888888888888889E-3</v>
      </c>
      <c r="CY50" s="318">
        <v>2.7777777777777779E-3</v>
      </c>
      <c r="CZ50" s="318">
        <v>6.9444444444444447E-4</v>
      </c>
      <c r="DA50" s="319" t="s">
        <v>518</v>
      </c>
      <c r="DB50" s="319" t="s">
        <v>519</v>
      </c>
      <c r="DC50" s="319" t="s">
        <v>520</v>
      </c>
      <c r="DD50" s="319" t="s">
        <v>521</v>
      </c>
      <c r="DE50" s="319" t="s">
        <v>522</v>
      </c>
      <c r="DF50" s="319" t="s">
        <v>523</v>
      </c>
      <c r="DG50" s="310"/>
      <c r="DH50" s="316"/>
      <c r="DI50" s="475"/>
      <c r="DJ50" s="483"/>
      <c r="DK50" s="320">
        <v>0.81333333333333335</v>
      </c>
      <c r="DL50" s="471">
        <v>1</v>
      </c>
      <c r="DM50" s="320">
        <v>0.89600000000000002</v>
      </c>
    </row>
    <row r="51" spans="1:117" ht="15.75" customHeight="1">
      <c r="A51" s="76">
        <v>57</v>
      </c>
      <c r="B51" s="46" t="s">
        <v>524</v>
      </c>
      <c r="C51" s="135" t="s">
        <v>525</v>
      </c>
      <c r="D51" s="135">
        <v>2</v>
      </c>
      <c r="E51" s="149">
        <v>19282</v>
      </c>
      <c r="F51" s="44">
        <f t="shared" si="7"/>
        <v>67</v>
      </c>
      <c r="G51" s="78">
        <v>1</v>
      </c>
      <c r="H51" s="46">
        <v>34</v>
      </c>
      <c r="I51" s="79">
        <v>96</v>
      </c>
      <c r="J51" s="80">
        <v>0</v>
      </c>
      <c r="K51" s="80">
        <v>1</v>
      </c>
      <c r="L51" s="80">
        <v>0</v>
      </c>
      <c r="M51" s="80">
        <v>0</v>
      </c>
      <c r="N51" s="80">
        <v>0</v>
      </c>
      <c r="O51" s="80">
        <v>0</v>
      </c>
      <c r="P51" s="80">
        <v>0</v>
      </c>
      <c r="Q51" s="80">
        <v>0</v>
      </c>
      <c r="R51" s="80">
        <v>0</v>
      </c>
      <c r="S51" s="80">
        <v>0</v>
      </c>
      <c r="T51" s="80">
        <v>0</v>
      </c>
      <c r="U51" s="80">
        <v>0</v>
      </c>
      <c r="V51" s="80">
        <v>0</v>
      </c>
      <c r="W51" s="80">
        <v>0</v>
      </c>
      <c r="X51" s="80">
        <v>1</v>
      </c>
      <c r="Y51" s="80">
        <v>1</v>
      </c>
      <c r="Z51" s="80">
        <v>1</v>
      </c>
      <c r="AA51" s="80">
        <v>0</v>
      </c>
      <c r="AB51" s="80">
        <v>0</v>
      </c>
      <c r="AC51" s="81">
        <v>56</v>
      </c>
      <c r="AD51" s="82">
        <v>1.5</v>
      </c>
      <c r="AE51" s="83">
        <f t="shared" si="8"/>
        <v>24.888888888888889</v>
      </c>
      <c r="AF51" s="150">
        <v>44029</v>
      </c>
      <c r="AG51" s="58">
        <v>1</v>
      </c>
      <c r="AH51" s="58">
        <v>0</v>
      </c>
      <c r="AI51" s="58">
        <v>4</v>
      </c>
      <c r="AJ51" s="84">
        <v>0</v>
      </c>
      <c r="AK51" s="84">
        <v>1</v>
      </c>
      <c r="AL51" s="60">
        <v>44046</v>
      </c>
      <c r="AM51" s="58">
        <f t="shared" si="2"/>
        <v>17</v>
      </c>
      <c r="AN51" s="123">
        <v>1</v>
      </c>
      <c r="AO51" s="61"/>
      <c r="AP51" s="62" t="s">
        <v>517</v>
      </c>
      <c r="AQ51" s="63">
        <v>1</v>
      </c>
      <c r="AR51" s="64">
        <v>1</v>
      </c>
      <c r="AS51" s="63">
        <v>1</v>
      </c>
      <c r="AT51" s="63">
        <v>1</v>
      </c>
      <c r="AU51" s="63">
        <v>1</v>
      </c>
      <c r="AV51" s="63">
        <v>1</v>
      </c>
      <c r="AW51" s="63">
        <v>0</v>
      </c>
      <c r="AX51" s="64"/>
      <c r="AY51" s="66">
        <v>44029</v>
      </c>
      <c r="AZ51" s="133">
        <v>2.42</v>
      </c>
      <c r="BA51" s="129"/>
      <c r="BB51" s="133">
        <v>55</v>
      </c>
      <c r="BC51" s="144"/>
      <c r="BD51" s="135">
        <v>9.9</v>
      </c>
      <c r="BE51" s="135">
        <v>19.46</v>
      </c>
      <c r="BF51" s="135">
        <v>86.4</v>
      </c>
      <c r="BG51" s="135">
        <v>7.6</v>
      </c>
      <c r="BH51" s="135">
        <v>345</v>
      </c>
      <c r="BI51" s="86"/>
      <c r="BJ51" s="90">
        <v>1</v>
      </c>
      <c r="BK51" s="90">
        <v>0</v>
      </c>
      <c r="BL51" s="90">
        <v>1</v>
      </c>
      <c r="BM51" s="90">
        <v>0</v>
      </c>
      <c r="BN51" s="91">
        <v>0</v>
      </c>
      <c r="BO51" s="90">
        <v>0</v>
      </c>
      <c r="BP51" s="92" t="s">
        <v>161</v>
      </c>
      <c r="BR51" s="321">
        <v>3.612810344827587</v>
      </c>
      <c r="BS51" s="316">
        <v>3.9630000000000001</v>
      </c>
      <c r="BT51" s="316">
        <v>0.35018965517241307</v>
      </c>
      <c r="BU51" s="316">
        <v>9.692998573085216</v>
      </c>
      <c r="BV51" s="316">
        <v>28</v>
      </c>
      <c r="BW51" s="316">
        <v>33111</v>
      </c>
      <c r="BX51" s="316">
        <v>24286</v>
      </c>
      <c r="BY51" s="316">
        <v>1193.018018018018</v>
      </c>
      <c r="BZ51" s="316">
        <v>3.9911877514144838E-4</v>
      </c>
      <c r="CA51" s="316">
        <v>-0.57516666666666683</v>
      </c>
      <c r="CB51" s="316">
        <v>13.516666666666667</v>
      </c>
      <c r="CC51" s="316">
        <v>-14.09183333333333</v>
      </c>
      <c r="CD51" s="316">
        <v>-3.3216372735349835</v>
      </c>
      <c r="CE51" s="316">
        <v>83.394573679520846</v>
      </c>
      <c r="CF51" s="316">
        <v>-86.716210953055835</v>
      </c>
      <c r="CG51" s="316">
        <v>-13.185962648270715</v>
      </c>
      <c r="CH51" s="316">
        <v>299.12176805646584</v>
      </c>
      <c r="CI51" s="316">
        <v>-312.30773070473668</v>
      </c>
      <c r="CJ51" s="316">
        <v>0.51078289702654722</v>
      </c>
      <c r="CK51" s="320">
        <v>13169.6</v>
      </c>
      <c r="CL51" s="316">
        <v>6.77</v>
      </c>
      <c r="CM51" s="316">
        <v>7.02</v>
      </c>
      <c r="CN51" s="316">
        <v>7</v>
      </c>
      <c r="CO51" s="316">
        <f t="shared" si="3"/>
        <v>6.93</v>
      </c>
      <c r="CP51" s="315">
        <v>0.71299999999999997</v>
      </c>
      <c r="CQ51" s="316">
        <v>0.71599999999999997</v>
      </c>
      <c r="CR51" s="316">
        <v>0.70799999999999996</v>
      </c>
      <c r="CS51" s="316">
        <f t="shared" si="4"/>
        <v>0.71233333333333315</v>
      </c>
      <c r="CT51" s="316">
        <v>0.89600000000000002</v>
      </c>
      <c r="CU51" s="316">
        <v>0.89200000000000002</v>
      </c>
      <c r="CV51" s="316">
        <v>0.88800000000000001</v>
      </c>
      <c r="CW51" s="316">
        <f t="shared" si="5"/>
        <v>0.89200000000000002</v>
      </c>
      <c r="CX51" s="317">
        <v>6.9444444444444447E-4</v>
      </c>
      <c r="CY51" s="318">
        <v>3.472222222222222E-3</v>
      </c>
      <c r="CZ51" s="318">
        <v>5.5555555555555558E-3</v>
      </c>
      <c r="DA51" s="319" t="s">
        <v>526</v>
      </c>
      <c r="DB51" s="319" t="s">
        <v>527</v>
      </c>
      <c r="DC51" s="319" t="s">
        <v>528</v>
      </c>
      <c r="DD51" s="319" t="s">
        <v>529</v>
      </c>
      <c r="DE51" s="319" t="s">
        <v>530</v>
      </c>
      <c r="DF51" s="319" t="s">
        <v>531</v>
      </c>
      <c r="DG51" s="310"/>
      <c r="DH51" s="316">
        <v>9.692998573085216</v>
      </c>
      <c r="DI51" s="475">
        <v>0</v>
      </c>
      <c r="DJ51" s="483">
        <f t="shared" si="6"/>
        <v>7.360131342702296E-2</v>
      </c>
      <c r="DK51" s="320">
        <v>0.71233333333333315</v>
      </c>
      <c r="DL51" s="471">
        <v>0</v>
      </c>
      <c r="DM51" s="320">
        <v>0.89200000000000002</v>
      </c>
    </row>
    <row r="52" spans="1:117" ht="15.75" customHeight="1">
      <c r="A52" s="76">
        <v>58</v>
      </c>
      <c r="B52" s="46" t="s">
        <v>532</v>
      </c>
      <c r="C52" s="135" t="s">
        <v>533</v>
      </c>
      <c r="D52" s="135">
        <v>1</v>
      </c>
      <c r="E52" s="149">
        <v>29263</v>
      </c>
      <c r="F52" s="44">
        <f t="shared" si="7"/>
        <v>40</v>
      </c>
      <c r="G52" s="78">
        <v>1</v>
      </c>
      <c r="H52" s="46">
        <v>36</v>
      </c>
      <c r="I52" s="79">
        <v>90</v>
      </c>
      <c r="J52" s="80">
        <v>0</v>
      </c>
      <c r="K52" s="80">
        <v>0</v>
      </c>
      <c r="L52" s="80">
        <v>0</v>
      </c>
      <c r="M52" s="80">
        <v>0</v>
      </c>
      <c r="N52" s="80">
        <v>0</v>
      </c>
      <c r="O52" s="80">
        <v>1</v>
      </c>
      <c r="P52" s="80">
        <v>0</v>
      </c>
      <c r="Q52" s="80">
        <v>0</v>
      </c>
      <c r="R52" s="80">
        <v>0</v>
      </c>
      <c r="S52" s="80">
        <v>0</v>
      </c>
      <c r="T52" s="80">
        <v>0</v>
      </c>
      <c r="U52" s="80">
        <v>0</v>
      </c>
      <c r="V52" s="80">
        <v>0</v>
      </c>
      <c r="W52" s="80">
        <v>0</v>
      </c>
      <c r="X52" s="80">
        <v>0</v>
      </c>
      <c r="Y52" s="80">
        <v>0</v>
      </c>
      <c r="Z52" s="80">
        <v>0</v>
      </c>
      <c r="AA52" s="80">
        <v>0</v>
      </c>
      <c r="AB52" s="80">
        <v>0</v>
      </c>
      <c r="AC52" s="81">
        <v>76</v>
      </c>
      <c r="AD52" s="82">
        <v>1.87</v>
      </c>
      <c r="AE52" s="83">
        <f t="shared" si="8"/>
        <v>21.733535417083701</v>
      </c>
      <c r="AF52" s="150">
        <v>44029</v>
      </c>
      <c r="AG52" s="58">
        <v>0</v>
      </c>
      <c r="AH52" s="58">
        <v>0</v>
      </c>
      <c r="AI52" s="58">
        <v>0</v>
      </c>
      <c r="AJ52" s="84">
        <v>0</v>
      </c>
      <c r="AK52" s="84">
        <v>0</v>
      </c>
      <c r="AL52" s="60">
        <v>44037</v>
      </c>
      <c r="AM52" s="58">
        <f t="shared" si="2"/>
        <v>8</v>
      </c>
      <c r="AN52" s="123">
        <v>1</v>
      </c>
      <c r="AO52" s="61"/>
      <c r="AP52" s="62"/>
      <c r="AQ52" s="63">
        <v>1</v>
      </c>
      <c r="AR52" s="64">
        <v>1</v>
      </c>
      <c r="AS52" s="63">
        <v>1</v>
      </c>
      <c r="AT52" s="63">
        <v>0</v>
      </c>
      <c r="AU52" s="63">
        <v>0</v>
      </c>
      <c r="AV52" s="63">
        <v>1</v>
      </c>
      <c r="AW52" s="63">
        <v>0</v>
      </c>
      <c r="AX52" s="64"/>
      <c r="AY52" s="66">
        <v>44029</v>
      </c>
      <c r="AZ52" s="133">
        <v>0.99</v>
      </c>
      <c r="BA52" s="133">
        <v>5992</v>
      </c>
      <c r="BB52" s="129">
        <v>84</v>
      </c>
      <c r="BC52" s="144"/>
      <c r="BD52" s="135">
        <v>10.8</v>
      </c>
      <c r="BE52" s="135">
        <v>3.41</v>
      </c>
      <c r="BF52" s="135">
        <v>78</v>
      </c>
      <c r="BG52" s="135">
        <v>16.100000000000001</v>
      </c>
      <c r="BH52" s="135">
        <v>64</v>
      </c>
      <c r="BI52" s="86"/>
      <c r="BJ52" s="64">
        <v>0</v>
      </c>
      <c r="BK52" s="64">
        <v>0</v>
      </c>
      <c r="BL52" s="64">
        <v>0</v>
      </c>
      <c r="BM52" s="64">
        <v>0</v>
      </c>
      <c r="BN52" s="70">
        <v>0</v>
      </c>
      <c r="BO52" s="64">
        <v>0</v>
      </c>
      <c r="BP52" s="71"/>
      <c r="BR52" s="321">
        <v>4.8201333333333318</v>
      </c>
      <c r="BS52" s="316">
        <v>5.3120000000000003</v>
      </c>
      <c r="BT52" s="316">
        <v>0.49186666666666845</v>
      </c>
      <c r="BU52" s="316">
        <v>10.204420347984881</v>
      </c>
      <c r="BV52" s="316">
        <v>131</v>
      </c>
      <c r="BW52" s="316">
        <v>17184</v>
      </c>
      <c r="BX52" s="316">
        <v>16424</v>
      </c>
      <c r="BY52" s="316">
        <v>742.21563228129639</v>
      </c>
      <c r="BZ52" s="316">
        <v>6.2131151656020947E-4</v>
      </c>
      <c r="CA52" s="316">
        <v>-1.9079999999999997</v>
      </c>
      <c r="CB52" s="316">
        <v>12.243166666666671</v>
      </c>
      <c r="CC52" s="316">
        <v>-14.151166666666663</v>
      </c>
      <c r="CD52" s="316">
        <v>-20.71498927231</v>
      </c>
      <c r="CE52" s="316">
        <v>134.04974317697349</v>
      </c>
      <c r="CF52" s="316">
        <v>-154.76473244928351</v>
      </c>
      <c r="CG52" s="316">
        <v>-31.808592434841316</v>
      </c>
      <c r="CH52" s="316">
        <v>203.30005973581893</v>
      </c>
      <c r="CI52" s="316">
        <v>-235.10865217066018</v>
      </c>
      <c r="CJ52" s="316">
        <v>0.53627732703635989</v>
      </c>
      <c r="CK52" s="320">
        <v>9033</v>
      </c>
      <c r="CL52" s="316">
        <v>7.92</v>
      </c>
      <c r="CM52" s="316">
        <v>7.84</v>
      </c>
      <c r="CN52" s="316">
        <v>7.84</v>
      </c>
      <c r="CO52" s="316">
        <f t="shared" si="3"/>
        <v>7.8666666666666671</v>
      </c>
      <c r="CP52" s="315">
        <v>0.52400000000000002</v>
      </c>
      <c r="CQ52" s="316">
        <v>0.55600000000000005</v>
      </c>
      <c r="CR52" s="316">
        <v>0.53600000000000003</v>
      </c>
      <c r="CS52" s="316">
        <f t="shared" si="4"/>
        <v>0.53866666666666674</v>
      </c>
      <c r="CT52" s="316">
        <v>0.68100000000000005</v>
      </c>
      <c r="CU52" s="316">
        <v>0.72599999999999998</v>
      </c>
      <c r="CV52" s="316">
        <v>0.72499999999999998</v>
      </c>
      <c r="CW52" s="316">
        <f t="shared" si="5"/>
        <v>0.71066666666666667</v>
      </c>
      <c r="CX52" s="317">
        <v>1.3888888888888889E-3</v>
      </c>
      <c r="CY52" s="318">
        <v>2.7777777777777779E-3</v>
      </c>
      <c r="CZ52" s="318">
        <v>6.2499999999999995E-3</v>
      </c>
      <c r="DA52" s="319" t="s">
        <v>534</v>
      </c>
      <c r="DB52" s="319" t="s">
        <v>535</v>
      </c>
      <c r="DC52" s="319" t="s">
        <v>536</v>
      </c>
      <c r="DD52" s="319" t="s">
        <v>537</v>
      </c>
      <c r="DE52" s="319" t="s">
        <v>538</v>
      </c>
      <c r="DF52" s="319" t="s">
        <v>539</v>
      </c>
      <c r="DG52" s="310"/>
      <c r="DH52" s="316">
        <v>10.204420347984881</v>
      </c>
      <c r="DI52" s="475">
        <v>0</v>
      </c>
      <c r="DJ52" s="483">
        <f t="shared" si="6"/>
        <v>0.1129682314622482</v>
      </c>
      <c r="DK52" s="320">
        <v>0.53866666666666674</v>
      </c>
      <c r="DL52" s="471">
        <v>0</v>
      </c>
      <c r="DM52" s="320">
        <v>0.71066666666666667</v>
      </c>
    </row>
    <row r="53" spans="1:117" ht="15.75" customHeight="1">
      <c r="A53" s="76">
        <v>59</v>
      </c>
      <c r="B53" s="46" t="s">
        <v>540</v>
      </c>
      <c r="C53" s="135" t="s">
        <v>541</v>
      </c>
      <c r="D53" s="135">
        <v>1</v>
      </c>
      <c r="E53" s="149">
        <v>11053</v>
      </c>
      <c r="F53" s="44">
        <f t="shared" si="7"/>
        <v>90</v>
      </c>
      <c r="G53" s="78">
        <v>1</v>
      </c>
      <c r="H53" s="46">
        <v>36.799999999999997</v>
      </c>
      <c r="I53" s="79">
        <v>86</v>
      </c>
      <c r="J53" s="80">
        <v>0</v>
      </c>
      <c r="K53" s="98">
        <v>1</v>
      </c>
      <c r="L53" s="80">
        <v>1</v>
      </c>
      <c r="M53" s="80">
        <v>0</v>
      </c>
      <c r="N53" s="80">
        <v>0</v>
      </c>
      <c r="O53" s="80">
        <v>0</v>
      </c>
      <c r="P53" s="80">
        <v>0</v>
      </c>
      <c r="Q53" s="80">
        <v>0</v>
      </c>
      <c r="R53" s="80">
        <v>0</v>
      </c>
      <c r="S53" s="80">
        <v>0</v>
      </c>
      <c r="T53" s="80">
        <v>0</v>
      </c>
      <c r="U53" s="80">
        <v>0</v>
      </c>
      <c r="V53" s="80">
        <v>0</v>
      </c>
      <c r="W53" s="80">
        <v>0</v>
      </c>
      <c r="X53" s="80">
        <v>1</v>
      </c>
      <c r="Y53" s="80">
        <v>0</v>
      </c>
      <c r="Z53" s="80">
        <v>1</v>
      </c>
      <c r="AA53" s="80">
        <v>1</v>
      </c>
      <c r="AB53" s="80">
        <v>0</v>
      </c>
      <c r="AC53" s="81">
        <v>64.2</v>
      </c>
      <c r="AD53" s="82">
        <v>1.68</v>
      </c>
      <c r="AE53" s="83">
        <f t="shared" si="8"/>
        <v>22.746598639455787</v>
      </c>
      <c r="AF53" s="150">
        <v>44031</v>
      </c>
      <c r="AG53" s="58">
        <v>0</v>
      </c>
      <c r="AH53" s="58">
        <v>0</v>
      </c>
      <c r="AI53" s="58">
        <v>0</v>
      </c>
      <c r="AJ53" s="84">
        <v>1</v>
      </c>
      <c r="AK53" s="84">
        <v>1</v>
      </c>
      <c r="AL53" s="60">
        <v>44041</v>
      </c>
      <c r="AM53" s="58">
        <f t="shared" si="2"/>
        <v>10</v>
      </c>
      <c r="AN53" s="123">
        <v>1</v>
      </c>
      <c r="AO53" s="61"/>
      <c r="AP53" s="100" t="s">
        <v>542</v>
      </c>
      <c r="AQ53" s="157">
        <v>1</v>
      </c>
      <c r="AR53" s="64">
        <v>1</v>
      </c>
      <c r="AS53" s="63">
        <v>1</v>
      </c>
      <c r="AT53" s="63">
        <v>1</v>
      </c>
      <c r="AU53" s="63">
        <v>1</v>
      </c>
      <c r="AV53" s="63">
        <v>1</v>
      </c>
      <c r="AW53" s="63">
        <v>0</v>
      </c>
      <c r="AX53" s="64"/>
      <c r="AY53" s="66">
        <v>44032</v>
      </c>
      <c r="AZ53" s="135">
        <v>1.1499999999999999</v>
      </c>
      <c r="BA53" s="143"/>
      <c r="BB53" s="133">
        <v>62</v>
      </c>
      <c r="BC53" s="144"/>
      <c r="BD53" s="98">
        <v>9.6999999999999993</v>
      </c>
      <c r="BE53" s="98">
        <v>8.02</v>
      </c>
      <c r="BF53" s="98">
        <v>86</v>
      </c>
      <c r="BG53" s="98">
        <v>6</v>
      </c>
      <c r="BH53" s="98">
        <v>131</v>
      </c>
      <c r="BI53" s="86"/>
      <c r="BJ53" s="90">
        <v>0</v>
      </c>
      <c r="BK53" s="90">
        <v>0</v>
      </c>
      <c r="BL53" s="90">
        <v>0</v>
      </c>
      <c r="BM53" s="90">
        <v>0</v>
      </c>
      <c r="BN53" s="91">
        <v>0</v>
      </c>
      <c r="BO53" s="90">
        <v>0</v>
      </c>
      <c r="BP53" s="92" t="s">
        <v>131</v>
      </c>
      <c r="BR53" s="321"/>
      <c r="BS53" s="316"/>
      <c r="BT53" s="316"/>
      <c r="BU53" s="316"/>
      <c r="BV53" s="316"/>
      <c r="BW53" s="316"/>
      <c r="BX53" s="316"/>
      <c r="BY53" s="316"/>
      <c r="BZ53" s="316"/>
      <c r="CA53" s="316"/>
      <c r="CB53" s="316"/>
      <c r="CC53" s="316"/>
      <c r="CD53" s="316"/>
      <c r="CE53" s="316"/>
      <c r="CF53" s="316"/>
      <c r="CG53" s="316"/>
      <c r="CH53" s="316"/>
      <c r="CI53" s="316"/>
      <c r="CJ53" s="316"/>
      <c r="CK53" s="320"/>
      <c r="CL53" s="316">
        <v>7.44</v>
      </c>
      <c r="CM53" s="316">
        <v>7.56</v>
      </c>
      <c r="CN53" s="316">
        <v>7.25</v>
      </c>
      <c r="CO53" s="316">
        <f t="shared" si="3"/>
        <v>7.416666666666667</v>
      </c>
      <c r="CP53" s="315">
        <v>0.81899999999999995</v>
      </c>
      <c r="CQ53" s="316">
        <v>0.73099999999999998</v>
      </c>
      <c r="CR53" s="316">
        <v>0.75900000000000001</v>
      </c>
      <c r="CS53" s="316">
        <f t="shared" si="4"/>
        <v>0.76966666666666661</v>
      </c>
      <c r="CT53" s="316">
        <v>1.1020000000000001</v>
      </c>
      <c r="CU53" s="316">
        <v>1.0109999999999999</v>
      </c>
      <c r="CV53" s="316">
        <v>1.0740000000000001</v>
      </c>
      <c r="CW53" s="316">
        <f t="shared" si="5"/>
        <v>1.0623333333333334</v>
      </c>
      <c r="CX53" s="317">
        <v>6.9444444444444447E-4</v>
      </c>
      <c r="CY53" s="318">
        <v>9.7222222222222224E-3</v>
      </c>
      <c r="CZ53" s="318">
        <v>6.2499999999999995E-3</v>
      </c>
      <c r="DA53" s="319" t="s">
        <v>543</v>
      </c>
      <c r="DB53" s="319" t="s">
        <v>544</v>
      </c>
      <c r="DC53" s="319" t="s">
        <v>545</v>
      </c>
      <c r="DD53" s="319" t="s">
        <v>546</v>
      </c>
      <c r="DE53" s="319" t="s">
        <v>547</v>
      </c>
      <c r="DF53" s="319" t="s">
        <v>548</v>
      </c>
      <c r="DG53" s="310"/>
      <c r="DH53" s="316"/>
      <c r="DI53" s="475"/>
      <c r="DJ53" s="483"/>
      <c r="DK53" s="320">
        <v>0.76966666666666661</v>
      </c>
      <c r="DL53" s="471">
        <v>0</v>
      </c>
      <c r="DM53" s="320">
        <v>1.0623333333333334</v>
      </c>
    </row>
    <row r="54" spans="1:117" ht="15.75" customHeight="1">
      <c r="A54" s="76">
        <v>60</v>
      </c>
      <c r="B54" s="46" t="s">
        <v>549</v>
      </c>
      <c r="C54" s="135">
        <v>91775421</v>
      </c>
      <c r="D54" s="135">
        <v>2</v>
      </c>
      <c r="E54" s="149">
        <v>27853</v>
      </c>
      <c r="F54" s="44">
        <f t="shared" si="7"/>
        <v>44</v>
      </c>
      <c r="G54" s="78">
        <v>1</v>
      </c>
      <c r="H54" s="46">
        <v>36</v>
      </c>
      <c r="I54" s="79">
        <v>91</v>
      </c>
      <c r="J54" s="80">
        <v>0</v>
      </c>
      <c r="K54" s="80">
        <v>1</v>
      </c>
      <c r="L54" s="80">
        <v>0</v>
      </c>
      <c r="M54" s="80">
        <v>0</v>
      </c>
      <c r="N54" s="80">
        <v>0</v>
      </c>
      <c r="O54" s="80">
        <v>0</v>
      </c>
      <c r="P54" s="80">
        <v>0</v>
      </c>
      <c r="Q54" s="80">
        <v>0</v>
      </c>
      <c r="R54" s="80">
        <v>0</v>
      </c>
      <c r="S54" s="80">
        <v>0</v>
      </c>
      <c r="T54" s="80">
        <v>0</v>
      </c>
      <c r="U54" s="80">
        <v>0</v>
      </c>
      <c r="V54" s="80">
        <v>0</v>
      </c>
      <c r="W54" s="80">
        <v>0</v>
      </c>
      <c r="X54" s="80">
        <v>1</v>
      </c>
      <c r="Y54" s="80">
        <v>1</v>
      </c>
      <c r="Z54" s="80">
        <v>1</v>
      </c>
      <c r="AA54" s="80">
        <v>0</v>
      </c>
      <c r="AB54" s="80">
        <v>0</v>
      </c>
      <c r="AC54" s="81"/>
      <c r="AD54" s="82"/>
      <c r="AE54" s="83"/>
      <c r="AF54" s="150">
        <v>44031</v>
      </c>
      <c r="AG54" s="58">
        <v>0</v>
      </c>
      <c r="AH54" s="58">
        <v>0</v>
      </c>
      <c r="AI54" s="58">
        <v>0</v>
      </c>
      <c r="AJ54" s="84">
        <v>0</v>
      </c>
      <c r="AK54" s="84">
        <v>0</v>
      </c>
      <c r="AL54" s="60">
        <v>44034</v>
      </c>
      <c r="AM54" s="58">
        <f t="shared" si="2"/>
        <v>3</v>
      </c>
      <c r="AN54" s="123">
        <v>1</v>
      </c>
      <c r="AO54" s="61"/>
      <c r="AP54" s="62"/>
      <c r="AQ54" s="63">
        <v>1</v>
      </c>
      <c r="AR54" s="64">
        <v>1</v>
      </c>
      <c r="AS54" s="63">
        <v>0</v>
      </c>
      <c r="AT54" s="63">
        <v>1</v>
      </c>
      <c r="AU54" s="63">
        <v>1</v>
      </c>
      <c r="AV54" s="63">
        <v>0</v>
      </c>
      <c r="AW54" s="63">
        <v>0</v>
      </c>
      <c r="AX54" s="64"/>
      <c r="AY54" s="66">
        <v>44031</v>
      </c>
      <c r="AZ54" s="133">
        <v>0.75</v>
      </c>
      <c r="BA54" s="133">
        <v>429</v>
      </c>
      <c r="BB54" s="133">
        <v>34.5</v>
      </c>
      <c r="BC54" s="144"/>
      <c r="BD54" s="135">
        <v>11.7</v>
      </c>
      <c r="BE54" s="135">
        <v>11.26</v>
      </c>
      <c r="BF54" s="135">
        <v>79.900000000000006</v>
      </c>
      <c r="BG54" s="135">
        <v>12.8</v>
      </c>
      <c r="BH54" s="135">
        <v>381</v>
      </c>
      <c r="BI54" s="86"/>
      <c r="BJ54" s="64">
        <v>0</v>
      </c>
      <c r="BK54" s="64">
        <v>0</v>
      </c>
      <c r="BL54" s="64">
        <v>0</v>
      </c>
      <c r="BM54" s="64">
        <v>0</v>
      </c>
      <c r="BN54" s="70">
        <v>0</v>
      </c>
      <c r="BO54" s="64">
        <v>0</v>
      </c>
      <c r="BP54" s="71"/>
      <c r="BR54" s="321">
        <v>5.3917142857142872</v>
      </c>
      <c r="BS54" s="316">
        <v>5.718</v>
      </c>
      <c r="BT54" s="316">
        <v>0.32628571428571274</v>
      </c>
      <c r="BU54" s="316">
        <v>6.0516135869852912</v>
      </c>
      <c r="BV54" s="316">
        <v>47</v>
      </c>
      <c r="BW54" s="316">
        <v>23083</v>
      </c>
      <c r="BX54" s="316">
        <v>10462</v>
      </c>
      <c r="BY54" s="316">
        <v>721.13079262837698</v>
      </c>
      <c r="BZ54" s="316">
        <v>5.784375441584105E-4</v>
      </c>
      <c r="CA54" s="316">
        <v>-3.5530000000000004</v>
      </c>
      <c r="CB54" s="316">
        <v>17.353500000000004</v>
      </c>
      <c r="CC54" s="316">
        <v>-20.906500000000005</v>
      </c>
      <c r="CD54" s="316">
        <v>-49.327768921037972</v>
      </c>
      <c r="CE54" s="316">
        <v>237.21825301308186</v>
      </c>
      <c r="CF54" s="316">
        <v>-286.54602193411989</v>
      </c>
      <c r="CG54" s="316">
        <v>-53.375580840925146</v>
      </c>
      <c r="CH54" s="316">
        <v>256.9275354261062</v>
      </c>
      <c r="CI54" s="316">
        <v>-310.30311626703127</v>
      </c>
      <c r="CJ54" s="316">
        <v>0.54704927411944615</v>
      </c>
      <c r="CK54" s="320">
        <v>6516.8</v>
      </c>
      <c r="CL54" s="316"/>
      <c r="CM54" s="316"/>
      <c r="CN54" s="316"/>
      <c r="CO54" s="316"/>
      <c r="CP54" s="315"/>
      <c r="CQ54" s="316"/>
      <c r="CR54" s="316"/>
      <c r="CS54" s="316"/>
      <c r="CT54" s="316"/>
      <c r="CU54" s="316"/>
      <c r="CV54" s="316"/>
      <c r="CW54" s="316"/>
      <c r="CX54" s="317"/>
      <c r="CY54" s="318"/>
      <c r="CZ54" s="318"/>
      <c r="DA54" s="319"/>
      <c r="DB54" s="319"/>
      <c r="DC54" s="319"/>
      <c r="DD54" s="319"/>
      <c r="DE54" s="319"/>
      <c r="DF54" s="319"/>
      <c r="DG54" s="310"/>
      <c r="DH54" s="316">
        <v>6.0516135869852912</v>
      </c>
      <c r="DI54" s="475">
        <v>0</v>
      </c>
      <c r="DJ54" s="483">
        <f t="shared" si="6"/>
        <v>9.2861735621551852E-2</v>
      </c>
      <c r="DK54" s="320"/>
      <c r="DL54" s="471"/>
      <c r="DM54" s="320"/>
    </row>
    <row r="55" spans="1:117" ht="15.75" customHeight="1">
      <c r="A55" s="76">
        <v>62</v>
      </c>
      <c r="B55" s="46" t="s">
        <v>559</v>
      </c>
      <c r="C55" s="135" t="s">
        <v>560</v>
      </c>
      <c r="D55" s="135">
        <v>1</v>
      </c>
      <c r="E55" s="149">
        <v>24207</v>
      </c>
      <c r="F55" s="44">
        <f t="shared" si="7"/>
        <v>54</v>
      </c>
      <c r="G55" s="78">
        <v>1</v>
      </c>
      <c r="H55" s="46">
        <v>36.700000000000003</v>
      </c>
      <c r="I55" s="79">
        <v>92</v>
      </c>
      <c r="J55" s="80">
        <v>0</v>
      </c>
      <c r="K55" s="80">
        <v>0</v>
      </c>
      <c r="L55" s="80">
        <v>0</v>
      </c>
      <c r="M55" s="80">
        <v>0</v>
      </c>
      <c r="N55" s="80">
        <v>0</v>
      </c>
      <c r="O55" s="80">
        <v>0</v>
      </c>
      <c r="P55" s="80">
        <v>0</v>
      </c>
      <c r="Q55" s="80">
        <v>0</v>
      </c>
      <c r="R55" s="80">
        <v>0</v>
      </c>
      <c r="S55" s="80">
        <v>0</v>
      </c>
      <c r="T55" s="80">
        <v>0</v>
      </c>
      <c r="U55" s="80">
        <v>0</v>
      </c>
      <c r="V55" s="80">
        <v>0</v>
      </c>
      <c r="W55" s="80">
        <v>0</v>
      </c>
      <c r="X55" s="80">
        <v>0</v>
      </c>
      <c r="Y55" s="80">
        <v>0</v>
      </c>
      <c r="Z55" s="80">
        <v>0</v>
      </c>
      <c r="AA55" s="80">
        <v>0</v>
      </c>
      <c r="AB55" s="80">
        <v>0</v>
      </c>
      <c r="AC55" s="81"/>
      <c r="AD55" s="82"/>
      <c r="AE55" s="83"/>
      <c r="AF55" s="150">
        <v>44032</v>
      </c>
      <c r="AG55" s="58">
        <v>0</v>
      </c>
      <c r="AH55" s="58">
        <v>0</v>
      </c>
      <c r="AI55" s="58">
        <v>0</v>
      </c>
      <c r="AJ55" s="84">
        <v>0</v>
      </c>
      <c r="AK55" s="84">
        <v>0</v>
      </c>
      <c r="AL55" s="60">
        <v>44037</v>
      </c>
      <c r="AM55" s="58">
        <f t="shared" si="2"/>
        <v>5</v>
      </c>
      <c r="AN55" s="123">
        <v>1</v>
      </c>
      <c r="AO55" s="61"/>
      <c r="AP55" s="62" t="s">
        <v>561</v>
      </c>
      <c r="AQ55" s="63">
        <v>1</v>
      </c>
      <c r="AR55" s="64">
        <v>1</v>
      </c>
      <c r="AS55" s="63">
        <v>1</v>
      </c>
      <c r="AT55" s="63">
        <v>1</v>
      </c>
      <c r="AU55" s="63">
        <v>1</v>
      </c>
      <c r="AV55" s="63">
        <v>0</v>
      </c>
      <c r="AW55" s="63">
        <v>0</v>
      </c>
      <c r="AX55" s="64"/>
      <c r="AY55" s="66">
        <v>44032</v>
      </c>
      <c r="AZ55" s="133">
        <v>1.07</v>
      </c>
      <c r="BA55" s="133">
        <v>2650</v>
      </c>
      <c r="BB55" s="133">
        <v>63.7</v>
      </c>
      <c r="BC55" s="144"/>
      <c r="BD55" s="135">
        <v>10.08</v>
      </c>
      <c r="BE55" s="135">
        <v>11.73</v>
      </c>
      <c r="BF55" s="135">
        <v>72.900000000000006</v>
      </c>
      <c r="BG55" s="135">
        <v>18.8</v>
      </c>
      <c r="BH55" s="135">
        <v>362</v>
      </c>
      <c r="BI55" s="86"/>
      <c r="BJ55" s="64">
        <v>0</v>
      </c>
      <c r="BK55" s="64">
        <v>0</v>
      </c>
      <c r="BL55" s="64">
        <v>0</v>
      </c>
      <c r="BM55" s="64">
        <v>0</v>
      </c>
      <c r="BN55" s="70">
        <v>0</v>
      </c>
      <c r="BO55" s="64">
        <v>1</v>
      </c>
      <c r="BP55" s="71" t="s">
        <v>131</v>
      </c>
      <c r="BR55" s="321">
        <v>5.2156666666666673</v>
      </c>
      <c r="BS55" s="316">
        <v>5.4240000000000004</v>
      </c>
      <c r="BT55" s="316">
        <v>0.20833333333333304</v>
      </c>
      <c r="BU55" s="316">
        <v>3.9943759187064556</v>
      </c>
      <c r="BV55" s="316">
        <v>120</v>
      </c>
      <c r="BW55" s="316">
        <v>59972</v>
      </c>
      <c r="BX55" s="316">
        <v>46091</v>
      </c>
      <c r="BY55" s="316">
        <v>943.5096623072418</v>
      </c>
      <c r="BZ55" s="316">
        <v>8.6662817441723013E-5</v>
      </c>
      <c r="CA55" s="316">
        <v>14.457333333333338</v>
      </c>
      <c r="CB55" s="316">
        <v>32.523666666666671</v>
      </c>
      <c r="CC55" s="316">
        <v>-18.066333333333336</v>
      </c>
      <c r="CD55" s="316">
        <v>185.6448158951147</v>
      </c>
      <c r="CE55" s="316">
        <v>417.37529996120963</v>
      </c>
      <c r="CF55" s="316">
        <v>-231.7304840660949</v>
      </c>
      <c r="CG55" s="316">
        <v>221.53455196954184</v>
      </c>
      <c r="CH55" s="316">
        <v>498.52669100413402</v>
      </c>
      <c r="CI55" s="316">
        <v>-276.99213903459241</v>
      </c>
      <c r="CJ55" s="316">
        <v>0.35717010123501508</v>
      </c>
      <c r="CK55" s="320">
        <v>9547.2999999999993</v>
      </c>
      <c r="CL55" s="316"/>
      <c r="CM55" s="316"/>
      <c r="CN55" s="316"/>
      <c r="CO55" s="316"/>
      <c r="CP55" s="315"/>
      <c r="CQ55" s="316"/>
      <c r="CR55" s="316"/>
      <c r="CS55" s="316"/>
      <c r="CT55" s="316"/>
      <c r="CU55" s="316"/>
      <c r="CV55" s="316"/>
      <c r="CW55" s="316"/>
      <c r="CX55" s="317"/>
      <c r="CY55" s="318"/>
      <c r="CZ55" s="318"/>
      <c r="DA55" s="319"/>
      <c r="DB55" s="319"/>
      <c r="DC55" s="319"/>
      <c r="DD55" s="319"/>
      <c r="DE55" s="319"/>
      <c r="DF55" s="319"/>
      <c r="DG55" s="310"/>
      <c r="DH55" s="316">
        <v>3.9943759187064556</v>
      </c>
      <c r="DI55" s="475">
        <v>0</v>
      </c>
      <c r="DJ55" s="483">
        <f t="shared" si="6"/>
        <v>4.1837754325374246E-2</v>
      </c>
      <c r="DK55" s="320"/>
      <c r="DL55" s="471"/>
      <c r="DM55" s="320"/>
    </row>
    <row r="56" spans="1:117" ht="15.75" customHeight="1">
      <c r="A56" s="76">
        <v>63</v>
      </c>
      <c r="B56" s="46" t="s">
        <v>562</v>
      </c>
      <c r="C56" s="135" t="s">
        <v>563</v>
      </c>
      <c r="D56" s="135">
        <v>2</v>
      </c>
      <c r="E56" s="149">
        <v>31895</v>
      </c>
      <c r="F56" s="44">
        <f t="shared" si="7"/>
        <v>33</v>
      </c>
      <c r="G56" s="78">
        <v>1</v>
      </c>
      <c r="H56" s="46">
        <v>37.6</v>
      </c>
      <c r="I56" s="79">
        <v>100</v>
      </c>
      <c r="J56" s="80">
        <v>0</v>
      </c>
      <c r="K56" s="80">
        <v>0</v>
      </c>
      <c r="L56" s="80">
        <v>0</v>
      </c>
      <c r="M56" s="80">
        <v>0</v>
      </c>
      <c r="N56" s="80">
        <v>0</v>
      </c>
      <c r="O56" s="80">
        <v>0</v>
      </c>
      <c r="P56" s="80">
        <v>0</v>
      </c>
      <c r="Q56" s="80">
        <v>0</v>
      </c>
      <c r="R56" s="80">
        <v>0</v>
      </c>
      <c r="S56" s="80">
        <v>0</v>
      </c>
      <c r="T56" s="80">
        <v>0</v>
      </c>
      <c r="U56" s="80">
        <v>0</v>
      </c>
      <c r="V56" s="80">
        <v>0</v>
      </c>
      <c r="W56" s="80">
        <v>0</v>
      </c>
      <c r="X56" s="80">
        <v>0</v>
      </c>
      <c r="Y56" s="80">
        <v>1</v>
      </c>
      <c r="Z56" s="80">
        <v>0</v>
      </c>
      <c r="AA56" s="80">
        <v>0</v>
      </c>
      <c r="AB56" s="80">
        <v>0</v>
      </c>
      <c r="AC56" s="81">
        <v>111</v>
      </c>
      <c r="AD56" s="82">
        <v>1.55</v>
      </c>
      <c r="AE56" s="83">
        <f t="shared" si="8"/>
        <v>46.20187304890738</v>
      </c>
      <c r="AF56" s="150">
        <v>44033</v>
      </c>
      <c r="AG56" s="58">
        <v>1</v>
      </c>
      <c r="AH56" s="58">
        <v>0</v>
      </c>
      <c r="AI56" s="58">
        <v>8</v>
      </c>
      <c r="AJ56" s="84">
        <v>0</v>
      </c>
      <c r="AK56" s="84">
        <v>1</v>
      </c>
      <c r="AL56" s="60">
        <v>44041</v>
      </c>
      <c r="AM56" s="58">
        <f t="shared" si="2"/>
        <v>8</v>
      </c>
      <c r="AN56" s="123">
        <v>1</v>
      </c>
      <c r="AO56" s="61"/>
      <c r="AP56" s="62"/>
      <c r="AQ56" s="63">
        <v>1</v>
      </c>
      <c r="AR56" s="64">
        <v>1</v>
      </c>
      <c r="AS56" s="63">
        <v>1</v>
      </c>
      <c r="AT56" s="63">
        <v>1</v>
      </c>
      <c r="AU56" s="63">
        <v>1</v>
      </c>
      <c r="AV56" s="63">
        <v>1</v>
      </c>
      <c r="AW56" s="63">
        <v>0</v>
      </c>
      <c r="AX56" s="64"/>
      <c r="AY56" s="66">
        <v>44033</v>
      </c>
      <c r="AZ56" s="133">
        <v>0.59</v>
      </c>
      <c r="BA56" s="133">
        <v>1200</v>
      </c>
      <c r="BB56" s="133">
        <v>174</v>
      </c>
      <c r="BC56" s="128"/>
      <c r="BD56" s="135">
        <v>11.7</v>
      </c>
      <c r="BE56" s="135">
        <v>4.38</v>
      </c>
      <c r="BF56" s="98">
        <v>71.7</v>
      </c>
      <c r="BG56" s="135">
        <v>21.7</v>
      </c>
      <c r="BH56" s="135">
        <v>224</v>
      </c>
      <c r="BI56" s="86"/>
      <c r="BJ56" s="64">
        <v>0</v>
      </c>
      <c r="BK56" s="64">
        <v>0</v>
      </c>
      <c r="BL56" s="64">
        <v>0</v>
      </c>
      <c r="BM56" s="64">
        <v>0</v>
      </c>
      <c r="BN56" s="70">
        <v>0</v>
      </c>
      <c r="BO56" s="64">
        <v>0</v>
      </c>
      <c r="BP56" s="71"/>
      <c r="BR56" s="321">
        <v>3.5034901960784315</v>
      </c>
      <c r="BS56" s="316"/>
      <c r="BT56" s="316"/>
      <c r="BU56" s="316"/>
      <c r="BV56" s="316"/>
      <c r="BW56" s="316"/>
      <c r="BX56" s="316"/>
      <c r="BY56" s="316"/>
      <c r="BZ56" s="316"/>
      <c r="CA56" s="316">
        <v>17.870666666666668</v>
      </c>
      <c r="CB56" s="316">
        <v>33.207333333333338</v>
      </c>
      <c r="CC56" s="316">
        <v>-15.336666666666664</v>
      </c>
      <c r="CD56" s="316">
        <v>104.29676699620671</v>
      </c>
      <c r="CE56" s="316">
        <v>193.07769376266498</v>
      </c>
      <c r="CF56" s="316">
        <v>-88.780926766458322</v>
      </c>
      <c r="CG56" s="316">
        <v>410.38702468635495</v>
      </c>
      <c r="CH56" s="316">
        <v>759.31766580803185</v>
      </c>
      <c r="CI56" s="316">
        <v>-348.93064112167696</v>
      </c>
      <c r="CJ56" s="316">
        <v>0.31484879240497504</v>
      </c>
      <c r="CK56" s="320"/>
      <c r="CL56" s="316">
        <v>6.1</v>
      </c>
      <c r="CM56" s="316">
        <v>6.18</v>
      </c>
      <c r="CN56" s="316">
        <v>6.11</v>
      </c>
      <c r="CO56" s="316">
        <f t="shared" si="3"/>
        <v>6.13</v>
      </c>
      <c r="CP56" s="315">
        <v>0.51300000000000001</v>
      </c>
      <c r="CQ56" s="316">
        <v>0.501</v>
      </c>
      <c r="CR56" s="316">
        <v>0.52400000000000002</v>
      </c>
      <c r="CS56" s="316">
        <f t="shared" si="4"/>
        <v>0.51266666666666671</v>
      </c>
      <c r="CT56" s="316">
        <v>0.61299999999999999</v>
      </c>
      <c r="CU56" s="316">
        <v>0.61699999999999999</v>
      </c>
      <c r="CV56" s="316">
        <v>0.61499999999999999</v>
      </c>
      <c r="CW56" s="316">
        <f t="shared" si="5"/>
        <v>0.61499999999999999</v>
      </c>
      <c r="CX56" s="317">
        <v>2.0833333333333333E-3</v>
      </c>
      <c r="CY56" s="318">
        <v>4.1666666666666666E-3</v>
      </c>
      <c r="CZ56" s="318">
        <v>1.2499999999999999E-2</v>
      </c>
      <c r="DA56" s="319" t="s">
        <v>564</v>
      </c>
      <c r="DB56" s="319" t="s">
        <v>565</v>
      </c>
      <c r="DC56" s="319" t="s">
        <v>566</v>
      </c>
      <c r="DD56" s="319" t="s">
        <v>567</v>
      </c>
      <c r="DE56" s="319" t="s">
        <v>568</v>
      </c>
      <c r="DF56" s="319" t="s">
        <v>569</v>
      </c>
      <c r="DG56" s="310"/>
      <c r="DH56" s="316"/>
      <c r="DI56" s="475"/>
      <c r="DJ56" s="483"/>
      <c r="DK56" s="320">
        <v>0.51266666666666671</v>
      </c>
      <c r="DL56" s="471">
        <v>0</v>
      </c>
      <c r="DM56" s="320">
        <v>0.61499999999999999</v>
      </c>
    </row>
    <row r="57" spans="1:117" ht="15.75" customHeight="1">
      <c r="A57" s="76">
        <v>65</v>
      </c>
      <c r="B57" s="46" t="s">
        <v>579</v>
      </c>
      <c r="C57" s="135" t="s">
        <v>580</v>
      </c>
      <c r="D57" s="135">
        <v>2</v>
      </c>
      <c r="E57" s="149">
        <v>22004</v>
      </c>
      <c r="F57" s="44">
        <f t="shared" si="7"/>
        <v>60</v>
      </c>
      <c r="G57" s="78">
        <v>1</v>
      </c>
      <c r="H57" s="46">
        <v>36.700000000000003</v>
      </c>
      <c r="I57" s="79">
        <v>98</v>
      </c>
      <c r="J57" s="80">
        <v>0</v>
      </c>
      <c r="K57" s="80">
        <v>1</v>
      </c>
      <c r="L57" s="80">
        <v>0</v>
      </c>
      <c r="M57" s="80">
        <v>0</v>
      </c>
      <c r="N57" s="80">
        <v>0</v>
      </c>
      <c r="O57" s="80">
        <v>0</v>
      </c>
      <c r="P57" s="80">
        <v>0</v>
      </c>
      <c r="Q57" s="80">
        <v>0</v>
      </c>
      <c r="R57" s="80">
        <v>0</v>
      </c>
      <c r="S57" s="80">
        <v>0</v>
      </c>
      <c r="T57" s="80">
        <v>0</v>
      </c>
      <c r="U57" s="80">
        <v>0</v>
      </c>
      <c r="V57" s="80">
        <v>0</v>
      </c>
      <c r="W57" s="80">
        <v>0</v>
      </c>
      <c r="X57" s="80">
        <v>1</v>
      </c>
      <c r="Y57" s="80">
        <v>0</v>
      </c>
      <c r="Z57" s="80">
        <v>1</v>
      </c>
      <c r="AA57" s="80">
        <v>0</v>
      </c>
      <c r="AB57" s="80">
        <v>1</v>
      </c>
      <c r="AC57" s="81">
        <v>52.4</v>
      </c>
      <c r="AD57" s="82">
        <v>1.6</v>
      </c>
      <c r="AE57" s="83">
        <f t="shared" si="8"/>
        <v>20.468749999999996</v>
      </c>
      <c r="AF57" s="150">
        <v>44031</v>
      </c>
      <c r="AG57" s="58">
        <v>1</v>
      </c>
      <c r="AH57" s="58">
        <v>0</v>
      </c>
      <c r="AI57" s="58">
        <v>3</v>
      </c>
      <c r="AJ57" s="84">
        <v>0</v>
      </c>
      <c r="AK57" s="84">
        <v>1</v>
      </c>
      <c r="AL57" s="60">
        <v>44035</v>
      </c>
      <c r="AM57" s="58">
        <f t="shared" si="2"/>
        <v>4</v>
      </c>
      <c r="AN57" s="123">
        <v>1</v>
      </c>
      <c r="AO57" s="61"/>
      <c r="AP57" s="62"/>
      <c r="AQ57" s="63">
        <v>1</v>
      </c>
      <c r="AR57" s="64">
        <v>1</v>
      </c>
      <c r="AS57" s="63">
        <v>1</v>
      </c>
      <c r="AT57" s="63">
        <v>1</v>
      </c>
      <c r="AU57" s="63">
        <v>1</v>
      </c>
      <c r="AV57" s="63">
        <v>1</v>
      </c>
      <c r="AW57" s="63">
        <v>0</v>
      </c>
      <c r="AX57" s="64"/>
      <c r="AY57" s="66">
        <v>44031</v>
      </c>
      <c r="AZ57" s="133">
        <v>0.69</v>
      </c>
      <c r="BA57" s="133">
        <v>846</v>
      </c>
      <c r="BB57" s="133">
        <v>54.9</v>
      </c>
      <c r="BC57" s="139">
        <v>5.0000000000000001E-3</v>
      </c>
      <c r="BD57" s="135">
        <v>11.1</v>
      </c>
      <c r="BE57" s="135">
        <v>9.65</v>
      </c>
      <c r="BF57" s="135">
        <v>74.5</v>
      </c>
      <c r="BG57" s="135">
        <v>15.8</v>
      </c>
      <c r="BH57" s="135">
        <v>485</v>
      </c>
      <c r="BI57" s="86"/>
      <c r="BJ57" s="64">
        <v>0</v>
      </c>
      <c r="BK57" s="64">
        <v>0</v>
      </c>
      <c r="BL57" s="64">
        <v>0</v>
      </c>
      <c r="BM57" s="64">
        <v>0</v>
      </c>
      <c r="BN57" s="70">
        <v>0</v>
      </c>
      <c r="BO57" s="64">
        <v>0</v>
      </c>
      <c r="BP57" s="71"/>
      <c r="BR57" s="316">
        <v>3.3147727269999998</v>
      </c>
      <c r="BS57" s="316">
        <v>3.7109999999999999</v>
      </c>
      <c r="BT57" s="316">
        <v>0.39622727000000002</v>
      </c>
      <c r="BU57" s="316">
        <v>11.953379999999999</v>
      </c>
      <c r="BV57" s="316">
        <v>39</v>
      </c>
      <c r="BW57" s="316">
        <v>25120</v>
      </c>
      <c r="BX57" s="316">
        <v>10615</v>
      </c>
      <c r="BY57" s="316">
        <v>657.10299999999995</v>
      </c>
      <c r="BZ57" s="316">
        <v>1.1260840000000001E-3</v>
      </c>
      <c r="CA57" s="316">
        <v>12.435166669999999</v>
      </c>
      <c r="CB57" s="316">
        <v>31.669166700000002</v>
      </c>
      <c r="CC57" s="316">
        <v>-19.234000000000002</v>
      </c>
      <c r="CD57" s="316">
        <v>87.750551200000004</v>
      </c>
      <c r="CE57" s="316">
        <v>189.99199999999999</v>
      </c>
      <c r="CF57" s="316">
        <v>-102.24</v>
      </c>
      <c r="CG57" s="316">
        <v>408.7131</v>
      </c>
      <c r="CH57" s="316">
        <v>878</v>
      </c>
      <c r="CI57" s="316">
        <v>-470</v>
      </c>
      <c r="CJ57" s="316">
        <v>0.34837312199999998</v>
      </c>
      <c r="CK57" s="320">
        <v>1019</v>
      </c>
      <c r="CL57" s="316">
        <v>7.06</v>
      </c>
      <c r="CM57" s="316">
        <v>7.12</v>
      </c>
      <c r="CN57" s="316">
        <v>7.09</v>
      </c>
      <c r="CO57" s="316">
        <f t="shared" si="3"/>
        <v>7.09</v>
      </c>
      <c r="CP57" s="316">
        <v>0.81100000000000005</v>
      </c>
      <c r="CQ57" s="316">
        <v>0.76</v>
      </c>
      <c r="CR57" s="316">
        <v>0.74</v>
      </c>
      <c r="CS57" s="316">
        <f t="shared" si="4"/>
        <v>0.77033333333333331</v>
      </c>
      <c r="CT57" s="316">
        <v>0.90600000000000003</v>
      </c>
      <c r="CU57" s="316">
        <v>0.94799999999999995</v>
      </c>
      <c r="CV57" s="316">
        <v>0.95699999999999996</v>
      </c>
      <c r="CW57" s="316">
        <f t="shared" si="5"/>
        <v>0.93699999999999994</v>
      </c>
      <c r="CX57" s="317">
        <v>1.3888888888888889E-3</v>
      </c>
      <c r="CY57" s="318">
        <v>5.5555555555555558E-3</v>
      </c>
      <c r="CZ57" s="318">
        <v>1.3888888888888888E-2</v>
      </c>
      <c r="DA57" s="319" t="s">
        <v>581</v>
      </c>
      <c r="DB57" s="319" t="s">
        <v>582</v>
      </c>
      <c r="DC57" s="319" t="s">
        <v>583</v>
      </c>
      <c r="DD57" s="319" t="s">
        <v>584</v>
      </c>
      <c r="DE57" s="319" t="s">
        <v>585</v>
      </c>
      <c r="DF57" s="319" t="s">
        <v>586</v>
      </c>
      <c r="DG57" s="310"/>
      <c r="DH57" s="316">
        <v>11.953379999999999</v>
      </c>
      <c r="DI57" s="475">
        <v>0</v>
      </c>
      <c r="DJ57" s="483">
        <f t="shared" si="6"/>
        <v>1.1730500490677134</v>
      </c>
      <c r="DK57" s="320">
        <v>0.77033333333333331</v>
      </c>
      <c r="DL57" s="471">
        <v>1</v>
      </c>
      <c r="DM57" s="320">
        <v>0.93699999999999994</v>
      </c>
    </row>
    <row r="58" spans="1:117" ht="15.75" customHeight="1">
      <c r="A58" s="76">
        <v>66</v>
      </c>
      <c r="B58" s="46" t="s">
        <v>587</v>
      </c>
      <c r="C58" s="135" t="s">
        <v>588</v>
      </c>
      <c r="D58" s="135">
        <v>2</v>
      </c>
      <c r="E58" s="149">
        <v>20052</v>
      </c>
      <c r="F58" s="44">
        <f t="shared" si="7"/>
        <v>65</v>
      </c>
      <c r="G58" s="78">
        <v>1</v>
      </c>
      <c r="H58" s="46">
        <v>36.1</v>
      </c>
      <c r="I58" s="79">
        <v>98</v>
      </c>
      <c r="J58" s="80">
        <v>0</v>
      </c>
      <c r="K58" s="80">
        <v>0</v>
      </c>
      <c r="L58" s="80">
        <v>0</v>
      </c>
      <c r="M58" s="80">
        <v>0</v>
      </c>
      <c r="N58" s="80">
        <v>0</v>
      </c>
      <c r="O58" s="80">
        <v>0</v>
      </c>
      <c r="P58" s="80">
        <v>0</v>
      </c>
      <c r="Q58" s="80">
        <v>0</v>
      </c>
      <c r="R58" s="80">
        <v>0</v>
      </c>
      <c r="S58" s="80">
        <v>1</v>
      </c>
      <c r="T58" s="80">
        <v>0</v>
      </c>
      <c r="U58" s="80">
        <v>0</v>
      </c>
      <c r="V58" s="80">
        <v>0</v>
      </c>
      <c r="W58" s="80">
        <v>1</v>
      </c>
      <c r="X58" s="80">
        <v>1</v>
      </c>
      <c r="Y58" s="80">
        <v>0</v>
      </c>
      <c r="Z58" s="80">
        <v>1</v>
      </c>
      <c r="AA58" s="80">
        <v>0</v>
      </c>
      <c r="AB58" s="80">
        <v>0</v>
      </c>
      <c r="AC58" s="81"/>
      <c r="AD58" s="82"/>
      <c r="AE58" s="83"/>
      <c r="AF58" s="150">
        <v>44032</v>
      </c>
      <c r="AG58" s="58">
        <v>0</v>
      </c>
      <c r="AH58" s="58">
        <v>0</v>
      </c>
      <c r="AI58" s="58">
        <v>0</v>
      </c>
      <c r="AJ58" s="84">
        <v>0</v>
      </c>
      <c r="AK58" s="84">
        <v>0</v>
      </c>
      <c r="AL58" s="60">
        <v>44046</v>
      </c>
      <c r="AM58" s="58">
        <f t="shared" si="2"/>
        <v>14</v>
      </c>
      <c r="AN58" s="123">
        <v>1</v>
      </c>
      <c r="AO58" s="61"/>
      <c r="AP58" s="62" t="s">
        <v>561</v>
      </c>
      <c r="AQ58" s="63">
        <v>1</v>
      </c>
      <c r="AR58" s="64">
        <v>1</v>
      </c>
      <c r="AS58" s="63">
        <v>1</v>
      </c>
      <c r="AT58" s="63">
        <v>1</v>
      </c>
      <c r="AU58" s="63">
        <v>1</v>
      </c>
      <c r="AV58" s="63">
        <v>1</v>
      </c>
      <c r="AW58" s="63">
        <v>0</v>
      </c>
      <c r="AX58" s="64"/>
      <c r="AY58" s="66">
        <v>44032</v>
      </c>
      <c r="AZ58" s="133">
        <v>0.96</v>
      </c>
      <c r="BA58" s="133">
        <v>620</v>
      </c>
      <c r="BB58" s="133">
        <v>4</v>
      </c>
      <c r="BC58" s="139">
        <v>0.104</v>
      </c>
      <c r="BD58" s="135">
        <v>12.5</v>
      </c>
      <c r="BE58" s="135">
        <v>7.58</v>
      </c>
      <c r="BF58" s="135">
        <v>40.6</v>
      </c>
      <c r="BG58" s="135">
        <v>41.3</v>
      </c>
      <c r="BH58" s="135">
        <v>319</v>
      </c>
      <c r="BI58" s="86"/>
      <c r="BJ58" s="64">
        <v>1</v>
      </c>
      <c r="BK58" s="64">
        <v>0</v>
      </c>
      <c r="BL58" s="64">
        <v>0</v>
      </c>
      <c r="BM58" s="64">
        <v>1</v>
      </c>
      <c r="BN58" s="70">
        <v>0</v>
      </c>
      <c r="BO58" s="64">
        <v>1</v>
      </c>
      <c r="BP58" s="101" t="s">
        <v>589</v>
      </c>
      <c r="BR58" s="316">
        <v>3.3473333329999999</v>
      </c>
      <c r="BS58" s="316">
        <v>3.5209999999999999</v>
      </c>
      <c r="BT58" s="316">
        <v>0.17366667</v>
      </c>
      <c r="BU58" s="316">
        <v>5.1882099999999998</v>
      </c>
      <c r="BV58" s="316">
        <v>179</v>
      </c>
      <c r="BW58" s="316">
        <v>49155</v>
      </c>
      <c r="BX58" s="316">
        <v>48949</v>
      </c>
      <c r="BY58" s="316">
        <v>781.25199999999995</v>
      </c>
      <c r="BZ58" s="316">
        <v>1.05992E-4</v>
      </c>
      <c r="CA58" s="316">
        <v>12.993</v>
      </c>
      <c r="CB58" s="316">
        <v>23.619166700000001</v>
      </c>
      <c r="CC58" s="316">
        <v>-10.626167000000001</v>
      </c>
      <c r="CD58" s="316">
        <v>68.640005020000004</v>
      </c>
      <c r="CE58" s="316">
        <v>124.744</v>
      </c>
      <c r="CF58" s="316">
        <v>-56.103999999999999</v>
      </c>
      <c r="CG58" s="316">
        <v>310.53120000000001</v>
      </c>
      <c r="CH58" s="316">
        <v>565</v>
      </c>
      <c r="CI58" s="316">
        <v>-254</v>
      </c>
      <c r="CJ58" s="316">
        <v>0.31033168900000002</v>
      </c>
      <c r="CK58" s="320">
        <v>3342.4</v>
      </c>
      <c r="CL58" s="316">
        <v>9</v>
      </c>
      <c r="CM58" s="316">
        <v>9.01</v>
      </c>
      <c r="CN58" s="316">
        <v>8.8000000000000007</v>
      </c>
      <c r="CO58" s="316">
        <f t="shared" si="3"/>
        <v>8.9366666666666656</v>
      </c>
      <c r="CP58" s="316">
        <v>1.167</v>
      </c>
      <c r="CQ58" s="316">
        <v>1.194</v>
      </c>
      <c r="CR58" s="316">
        <v>1.157</v>
      </c>
      <c r="CS58" s="316">
        <f t="shared" si="4"/>
        <v>1.1726666666666665</v>
      </c>
      <c r="CT58" s="316">
        <v>1.5149999999999999</v>
      </c>
      <c r="CU58" s="316">
        <v>1.581</v>
      </c>
      <c r="CV58" s="316">
        <v>1.516</v>
      </c>
      <c r="CW58" s="316">
        <f t="shared" si="5"/>
        <v>1.5373333333333334</v>
      </c>
      <c r="CX58" s="317">
        <v>6.9444444444444447E-4</v>
      </c>
      <c r="CY58" s="318">
        <v>5.5555555555555558E-3</v>
      </c>
      <c r="CZ58" s="318">
        <v>7.6388888888888886E-3</v>
      </c>
      <c r="DA58" s="319" t="s">
        <v>590</v>
      </c>
      <c r="DB58" s="319" t="s">
        <v>591</v>
      </c>
      <c r="DC58" s="319" t="s">
        <v>592</v>
      </c>
      <c r="DD58" s="319" t="s">
        <v>593</v>
      </c>
      <c r="DE58" s="319" t="s">
        <v>594</v>
      </c>
      <c r="DF58" s="319" t="s">
        <v>595</v>
      </c>
      <c r="DG58" s="310"/>
      <c r="DH58" s="316">
        <v>5.1882099999999998</v>
      </c>
      <c r="DI58" s="475">
        <v>0</v>
      </c>
      <c r="DJ58" s="483">
        <f t="shared" si="6"/>
        <v>0.15522409047391095</v>
      </c>
      <c r="DK58" s="320">
        <v>1.1726666666666665</v>
      </c>
      <c r="DL58" s="471">
        <v>1</v>
      </c>
      <c r="DM58" s="320">
        <v>1.5373333333333334</v>
      </c>
    </row>
    <row r="59" spans="1:117" ht="15.75" customHeight="1">
      <c r="A59" s="76">
        <v>67</v>
      </c>
      <c r="B59" s="46" t="s">
        <v>596</v>
      </c>
      <c r="C59" s="135" t="s">
        <v>597</v>
      </c>
      <c r="D59" s="135">
        <v>1</v>
      </c>
      <c r="E59" s="149">
        <v>22990</v>
      </c>
      <c r="F59" s="44">
        <f t="shared" si="7"/>
        <v>57</v>
      </c>
      <c r="G59" s="78">
        <v>1</v>
      </c>
      <c r="H59" s="46">
        <v>37.1</v>
      </c>
      <c r="I59" s="79">
        <v>92</v>
      </c>
      <c r="J59" s="80">
        <v>0</v>
      </c>
      <c r="K59" s="80">
        <v>0</v>
      </c>
      <c r="L59" s="80">
        <v>0</v>
      </c>
      <c r="M59" s="80">
        <v>0</v>
      </c>
      <c r="N59" s="80">
        <v>0</v>
      </c>
      <c r="O59" s="80">
        <v>0</v>
      </c>
      <c r="P59" s="80">
        <v>0</v>
      </c>
      <c r="Q59" s="80">
        <v>0</v>
      </c>
      <c r="R59" s="80">
        <v>0</v>
      </c>
      <c r="S59" s="80">
        <v>0</v>
      </c>
      <c r="T59" s="80">
        <v>0</v>
      </c>
      <c r="U59" s="80">
        <v>0</v>
      </c>
      <c r="V59" s="80">
        <v>0</v>
      </c>
      <c r="W59" s="80">
        <v>0</v>
      </c>
      <c r="X59" s="80">
        <v>0</v>
      </c>
      <c r="Y59" s="80">
        <v>0</v>
      </c>
      <c r="Z59" s="80">
        <v>0</v>
      </c>
      <c r="AA59" s="80">
        <v>0</v>
      </c>
      <c r="AB59" s="80">
        <v>0</v>
      </c>
      <c r="AC59" s="81"/>
      <c r="AD59" s="82"/>
      <c r="AE59" s="83"/>
      <c r="AF59" s="150">
        <v>44032</v>
      </c>
      <c r="AG59" s="58">
        <v>0</v>
      </c>
      <c r="AH59" s="58">
        <v>0</v>
      </c>
      <c r="AI59" s="58">
        <v>0</v>
      </c>
      <c r="AJ59" s="84">
        <v>0</v>
      </c>
      <c r="AK59" s="84">
        <v>0</v>
      </c>
      <c r="AL59" s="60">
        <v>44045</v>
      </c>
      <c r="AM59" s="58">
        <f t="shared" si="2"/>
        <v>13</v>
      </c>
      <c r="AN59" s="123">
        <v>1</v>
      </c>
      <c r="AO59" s="61"/>
      <c r="AP59" s="62"/>
      <c r="AQ59" s="63">
        <v>1</v>
      </c>
      <c r="AR59" s="64">
        <v>1</v>
      </c>
      <c r="AS59" s="63">
        <v>1</v>
      </c>
      <c r="AT59" s="63">
        <v>0</v>
      </c>
      <c r="AU59" s="63">
        <v>0</v>
      </c>
      <c r="AV59" s="63">
        <v>1</v>
      </c>
      <c r="AW59" s="63">
        <v>0</v>
      </c>
      <c r="AX59" s="64"/>
      <c r="AY59" s="66">
        <v>44033</v>
      </c>
      <c r="AZ59" s="133">
        <v>0.84</v>
      </c>
      <c r="BA59" s="129"/>
      <c r="BB59" s="129">
        <v>37.700000000000003</v>
      </c>
      <c r="BC59" s="128"/>
      <c r="BD59" s="98">
        <v>7.3</v>
      </c>
      <c r="BE59" s="98">
        <v>1.53</v>
      </c>
      <c r="BF59" s="98">
        <v>2</v>
      </c>
      <c r="BG59" s="98">
        <v>95</v>
      </c>
      <c r="BH59" s="135">
        <v>9</v>
      </c>
      <c r="BI59" s="86"/>
      <c r="BJ59" s="64">
        <v>0</v>
      </c>
      <c r="BK59" s="64">
        <v>0</v>
      </c>
      <c r="BL59" s="64">
        <v>0</v>
      </c>
      <c r="BM59" s="64">
        <v>0</v>
      </c>
      <c r="BN59" s="70">
        <v>0</v>
      </c>
      <c r="BO59" s="64">
        <v>0</v>
      </c>
      <c r="BP59" s="71"/>
      <c r="BR59" s="316"/>
      <c r="BS59" s="316"/>
      <c r="BT59" s="316"/>
      <c r="BU59" s="316"/>
      <c r="BV59" s="316"/>
      <c r="BW59" s="316"/>
      <c r="BX59" s="316"/>
      <c r="BY59" s="316"/>
      <c r="BZ59" s="316"/>
      <c r="CA59" s="316"/>
      <c r="CB59" s="316"/>
      <c r="CC59" s="316"/>
      <c r="CD59" s="316"/>
      <c r="CE59" s="316"/>
      <c r="CF59" s="316"/>
      <c r="CG59" s="316"/>
      <c r="CH59" s="316"/>
      <c r="CI59" s="316"/>
      <c r="CJ59" s="316"/>
      <c r="CK59" s="320"/>
      <c r="CL59" s="316">
        <v>6.61</v>
      </c>
      <c r="CM59" s="316">
        <v>6.67</v>
      </c>
      <c r="CN59" s="316">
        <v>6.68</v>
      </c>
      <c r="CO59" s="316">
        <f t="shared" si="3"/>
        <v>6.6533333333333333</v>
      </c>
      <c r="CP59" s="316">
        <v>0.67400000000000004</v>
      </c>
      <c r="CQ59" s="316">
        <v>0.69099999999999995</v>
      </c>
      <c r="CR59" s="316">
        <v>0.70899999999999996</v>
      </c>
      <c r="CS59" s="316">
        <f t="shared" si="4"/>
        <v>0.69133333333333324</v>
      </c>
      <c r="CT59" s="316">
        <v>0.84299999999999997</v>
      </c>
      <c r="CU59" s="316">
        <v>0.85899999999999999</v>
      </c>
      <c r="CV59" s="316">
        <v>0.85</v>
      </c>
      <c r="CW59" s="316">
        <f t="shared" si="5"/>
        <v>0.85066666666666668</v>
      </c>
      <c r="CX59" s="317">
        <v>3.472222222222222E-3</v>
      </c>
      <c r="CY59" s="318">
        <v>6.2499999999999995E-3</v>
      </c>
      <c r="CZ59" s="318">
        <v>8.3333333333333332E-3</v>
      </c>
      <c r="DA59" s="319" t="s">
        <v>598</v>
      </c>
      <c r="DB59" s="319" t="s">
        <v>599</v>
      </c>
      <c r="DC59" s="319" t="s">
        <v>600</v>
      </c>
      <c r="DD59" s="319" t="s">
        <v>601</v>
      </c>
      <c r="DE59" s="319" t="s">
        <v>602</v>
      </c>
      <c r="DF59" s="319" t="s">
        <v>603</v>
      </c>
      <c r="DG59" s="310"/>
      <c r="DH59" s="316"/>
      <c r="DI59" s="475"/>
      <c r="DJ59" s="483"/>
      <c r="DK59" s="320">
        <v>0.69133333333333324</v>
      </c>
      <c r="DL59" s="471">
        <v>0</v>
      </c>
      <c r="DM59" s="320">
        <v>0.85066666666666668</v>
      </c>
    </row>
    <row r="60" spans="1:117" ht="15.75" customHeight="1">
      <c r="A60" s="76">
        <v>68</v>
      </c>
      <c r="B60" s="46" t="s">
        <v>604</v>
      </c>
      <c r="C60" s="135">
        <v>91775499</v>
      </c>
      <c r="D60" s="135">
        <v>2</v>
      </c>
      <c r="E60" s="149">
        <v>18099</v>
      </c>
      <c r="F60" s="44">
        <f t="shared" si="7"/>
        <v>70</v>
      </c>
      <c r="G60" s="78">
        <v>1</v>
      </c>
      <c r="H60" s="46">
        <v>35.700000000000003</v>
      </c>
      <c r="I60" s="79">
        <v>98</v>
      </c>
      <c r="J60" s="80">
        <v>0</v>
      </c>
      <c r="K60" s="80">
        <v>0</v>
      </c>
      <c r="L60" s="80">
        <v>0</v>
      </c>
      <c r="M60" s="80">
        <v>0</v>
      </c>
      <c r="N60" s="80">
        <v>0</v>
      </c>
      <c r="O60" s="80">
        <v>0</v>
      </c>
      <c r="P60" s="80">
        <v>0</v>
      </c>
      <c r="Q60" s="80">
        <v>0</v>
      </c>
      <c r="R60" s="80">
        <v>0</v>
      </c>
      <c r="S60" s="80">
        <v>0</v>
      </c>
      <c r="T60" s="80">
        <v>0</v>
      </c>
      <c r="U60" s="80">
        <v>0</v>
      </c>
      <c r="V60" s="80">
        <v>0</v>
      </c>
      <c r="W60" s="80">
        <v>0</v>
      </c>
      <c r="X60" s="80">
        <v>1</v>
      </c>
      <c r="Y60" s="80">
        <v>1</v>
      </c>
      <c r="Z60" s="80">
        <v>1</v>
      </c>
      <c r="AA60" s="80">
        <v>0</v>
      </c>
      <c r="AB60" s="80">
        <v>0</v>
      </c>
      <c r="AC60" s="81">
        <v>48</v>
      </c>
      <c r="AD60" s="82">
        <v>1.45</v>
      </c>
      <c r="AE60" s="83">
        <f t="shared" si="8"/>
        <v>22.829964328180736</v>
      </c>
      <c r="AF60" s="150">
        <v>44031</v>
      </c>
      <c r="AG60" s="58">
        <v>1</v>
      </c>
      <c r="AH60" s="58">
        <v>0</v>
      </c>
      <c r="AI60" s="58">
        <v>7</v>
      </c>
      <c r="AJ60" s="84">
        <v>0</v>
      </c>
      <c r="AK60" s="84">
        <v>1</v>
      </c>
      <c r="AL60" s="60">
        <v>44061</v>
      </c>
      <c r="AM60" s="58">
        <f t="shared" si="2"/>
        <v>30</v>
      </c>
      <c r="AN60" s="123">
        <v>1</v>
      </c>
      <c r="AO60" s="61"/>
      <c r="AP60" s="62" t="s">
        <v>493</v>
      </c>
      <c r="AQ60" s="63">
        <v>1</v>
      </c>
      <c r="AR60" s="64">
        <v>1</v>
      </c>
      <c r="AS60" s="63">
        <v>1</v>
      </c>
      <c r="AT60" s="63">
        <v>1</v>
      </c>
      <c r="AU60" s="63">
        <v>1</v>
      </c>
      <c r="AV60" s="63">
        <v>1</v>
      </c>
      <c r="AW60" s="63">
        <v>0</v>
      </c>
      <c r="AX60" s="64"/>
      <c r="AY60" s="66">
        <v>44031</v>
      </c>
      <c r="AZ60" s="133">
        <v>0.34</v>
      </c>
      <c r="BA60" s="133">
        <v>1900</v>
      </c>
      <c r="BB60" s="133">
        <v>23.7</v>
      </c>
      <c r="BC60" s="139">
        <v>2.7E-2</v>
      </c>
      <c r="BD60" s="135">
        <v>12.9</v>
      </c>
      <c r="BE60" s="135">
        <v>10.34</v>
      </c>
      <c r="BF60" s="135">
        <v>93.7</v>
      </c>
      <c r="BG60" s="135">
        <v>2.7</v>
      </c>
      <c r="BH60" s="135">
        <v>309</v>
      </c>
      <c r="BI60" s="86"/>
      <c r="BJ60" s="64">
        <v>0</v>
      </c>
      <c r="BK60" s="64">
        <v>0</v>
      </c>
      <c r="BL60" s="64">
        <v>0</v>
      </c>
      <c r="BM60" s="64">
        <v>0</v>
      </c>
      <c r="BN60" s="70">
        <v>0</v>
      </c>
      <c r="BO60" s="64">
        <v>1</v>
      </c>
      <c r="BP60" s="71" t="s">
        <v>131</v>
      </c>
      <c r="BR60" s="316">
        <v>4.2751833330000002</v>
      </c>
      <c r="BS60" s="316">
        <v>4.7110000000000003</v>
      </c>
      <c r="BT60" s="316">
        <v>0.43581667000000002</v>
      </c>
      <c r="BU60" s="316">
        <v>10.194100000000001</v>
      </c>
      <c r="BV60" s="316">
        <v>32</v>
      </c>
      <c r="BW60" s="316">
        <v>24389</v>
      </c>
      <c r="BX60" s="316">
        <v>3682</v>
      </c>
      <c r="BY60" s="316">
        <v>270.86799999999999</v>
      </c>
      <c r="BZ60" s="316">
        <v>2.768632E-3</v>
      </c>
      <c r="CA60" s="316">
        <v>-3.3556666669999999</v>
      </c>
      <c r="CB60" s="316">
        <v>15.685833300000001</v>
      </c>
      <c r="CC60" s="316">
        <v>-19.041499999999999</v>
      </c>
      <c r="CD60" s="316">
        <v>-29.4151886</v>
      </c>
      <c r="CE60" s="316">
        <v>134.62</v>
      </c>
      <c r="CF60" s="316">
        <v>-164.04</v>
      </c>
      <c r="CG60" s="316">
        <v>-62.27919</v>
      </c>
      <c r="CH60" s="316">
        <v>294</v>
      </c>
      <c r="CI60" s="316">
        <v>-356</v>
      </c>
      <c r="CJ60" s="316">
        <v>0.54786991200000001</v>
      </c>
      <c r="CK60" s="320">
        <v>1327.8</v>
      </c>
      <c r="CL60" s="316"/>
      <c r="CM60" s="316"/>
      <c r="CN60" s="316"/>
      <c r="CO60" s="316"/>
      <c r="CP60" s="316"/>
      <c r="CQ60" s="316"/>
      <c r="CR60" s="316"/>
      <c r="CS60" s="316"/>
      <c r="CT60" s="316"/>
      <c r="CU60" s="316"/>
      <c r="CV60" s="316"/>
      <c r="CW60" s="316"/>
      <c r="CX60" s="317"/>
      <c r="CY60" s="318"/>
      <c r="CZ60" s="318"/>
      <c r="DA60" s="319"/>
      <c r="DB60" s="319"/>
      <c r="DC60" s="319"/>
      <c r="DD60" s="319"/>
      <c r="DE60" s="319"/>
      <c r="DF60" s="319"/>
      <c r="DG60" s="310"/>
      <c r="DH60" s="316">
        <v>10.194100000000001</v>
      </c>
      <c r="DI60" s="475">
        <v>0</v>
      </c>
      <c r="DJ60" s="483">
        <f t="shared" si="6"/>
        <v>0.76774363608977259</v>
      </c>
      <c r="DK60" s="320"/>
      <c r="DL60" s="471"/>
      <c r="DM60" s="320"/>
    </row>
    <row r="61" spans="1:117" ht="15.75" customHeight="1">
      <c r="A61" s="76">
        <v>69</v>
      </c>
      <c r="B61" s="46" t="s">
        <v>605</v>
      </c>
      <c r="C61" s="135" t="s">
        <v>606</v>
      </c>
      <c r="D61" s="135">
        <v>1</v>
      </c>
      <c r="E61" s="149">
        <v>31051</v>
      </c>
      <c r="F61" s="44">
        <f t="shared" si="7"/>
        <v>35</v>
      </c>
      <c r="G61" s="78">
        <v>1</v>
      </c>
      <c r="H61" s="46">
        <v>36.6</v>
      </c>
      <c r="I61" s="79">
        <v>93</v>
      </c>
      <c r="J61" s="80">
        <v>0</v>
      </c>
      <c r="K61" s="80">
        <v>1</v>
      </c>
      <c r="L61" s="80">
        <v>0</v>
      </c>
      <c r="M61" s="80">
        <v>0</v>
      </c>
      <c r="N61" s="80">
        <v>0</v>
      </c>
      <c r="O61" s="80">
        <v>0</v>
      </c>
      <c r="P61" s="80">
        <v>0</v>
      </c>
      <c r="Q61" s="80">
        <v>0</v>
      </c>
      <c r="R61" s="80">
        <v>0</v>
      </c>
      <c r="S61" s="80">
        <v>0</v>
      </c>
      <c r="T61" s="80">
        <v>1</v>
      </c>
      <c r="U61" s="80">
        <v>1</v>
      </c>
      <c r="V61" s="80">
        <v>0</v>
      </c>
      <c r="W61" s="80">
        <v>0</v>
      </c>
      <c r="X61" s="80">
        <v>1</v>
      </c>
      <c r="Y61" s="80">
        <v>1</v>
      </c>
      <c r="Z61" s="80">
        <v>1</v>
      </c>
      <c r="AA61" s="80">
        <v>0</v>
      </c>
      <c r="AB61" s="80">
        <v>0</v>
      </c>
      <c r="AC61" s="81"/>
      <c r="AD61" s="82"/>
      <c r="AE61" s="83"/>
      <c r="AF61" s="150">
        <v>44034</v>
      </c>
      <c r="AG61" s="58">
        <v>0</v>
      </c>
      <c r="AH61" s="58">
        <v>0</v>
      </c>
      <c r="AI61" s="58">
        <v>0</v>
      </c>
      <c r="AJ61" s="84">
        <v>0</v>
      </c>
      <c r="AK61" s="84">
        <v>0</v>
      </c>
      <c r="AL61" s="60">
        <v>44037</v>
      </c>
      <c r="AM61" s="58">
        <f t="shared" si="2"/>
        <v>3</v>
      </c>
      <c r="AN61" s="123">
        <v>1</v>
      </c>
      <c r="AO61" s="61"/>
      <c r="AP61" s="62"/>
      <c r="AQ61" s="63">
        <v>1</v>
      </c>
      <c r="AR61" s="64">
        <v>1</v>
      </c>
      <c r="AS61" s="63">
        <v>1</v>
      </c>
      <c r="AT61" s="63">
        <v>1</v>
      </c>
      <c r="AU61" s="63">
        <v>0</v>
      </c>
      <c r="AV61" s="63">
        <v>1</v>
      </c>
      <c r="AW61" s="63">
        <v>0</v>
      </c>
      <c r="AX61" s="64"/>
      <c r="AY61" s="66">
        <v>44034</v>
      </c>
      <c r="AZ61" s="133">
        <v>0.92</v>
      </c>
      <c r="BA61" s="133">
        <v>604</v>
      </c>
      <c r="BB61" s="133">
        <v>47.8</v>
      </c>
      <c r="BC61" s="144"/>
      <c r="BD61" s="135">
        <v>13.6</v>
      </c>
      <c r="BE61" s="135">
        <v>9.6300000000000008</v>
      </c>
      <c r="BF61" s="135">
        <v>71.5</v>
      </c>
      <c r="BG61" s="135">
        <v>23.8</v>
      </c>
      <c r="BH61" s="135">
        <v>311</v>
      </c>
      <c r="BI61" s="86"/>
      <c r="BJ61" s="64">
        <v>0</v>
      </c>
      <c r="BK61" s="64">
        <v>0</v>
      </c>
      <c r="BL61" s="64">
        <v>0</v>
      </c>
      <c r="BM61" s="64">
        <v>0</v>
      </c>
      <c r="BN61" s="70">
        <v>0</v>
      </c>
      <c r="BO61" s="64">
        <v>0</v>
      </c>
      <c r="BP61" s="71"/>
      <c r="BR61" s="316">
        <v>4.1426724139999997</v>
      </c>
      <c r="BS61" s="316">
        <v>4.3659999999999997</v>
      </c>
      <c r="BT61" s="316">
        <v>0.22332758999999999</v>
      </c>
      <c r="BU61" s="316">
        <v>5.3909060000000002</v>
      </c>
      <c r="BV61" s="316">
        <v>66</v>
      </c>
      <c r="BW61" s="316">
        <v>35664</v>
      </c>
      <c r="BX61" s="316">
        <v>30597</v>
      </c>
      <c r="BY61" s="316">
        <v>921.26</v>
      </c>
      <c r="BZ61" s="316">
        <v>1.7619099999999999E-4</v>
      </c>
      <c r="CA61" s="316">
        <v>7.333333E-3</v>
      </c>
      <c r="CB61" s="316">
        <v>11.6313333</v>
      </c>
      <c r="CC61" s="316">
        <v>-11.624000000000001</v>
      </c>
      <c r="CD61" s="316">
        <v>0.100124882</v>
      </c>
      <c r="CE61" s="316">
        <v>94.119600000000005</v>
      </c>
      <c r="CF61" s="316">
        <v>-94.019000000000005</v>
      </c>
      <c r="CG61" s="316">
        <v>9.2701000000000006E-2</v>
      </c>
      <c r="CH61" s="316">
        <v>225</v>
      </c>
      <c r="CI61" s="316">
        <v>-224</v>
      </c>
      <c r="CJ61" s="316">
        <v>0.499896754</v>
      </c>
      <c r="CK61" s="320">
        <v>14148.7</v>
      </c>
      <c r="CL61" s="316">
        <v>5.94</v>
      </c>
      <c r="CM61" s="316">
        <v>5.8</v>
      </c>
      <c r="CN61" s="316">
        <v>5.79</v>
      </c>
      <c r="CO61" s="316">
        <f t="shared" ref="CO61:CO103" si="9">AVERAGE(CL61:CN61)</f>
        <v>5.8433333333333337</v>
      </c>
      <c r="CP61" s="316">
        <v>0.64600000000000002</v>
      </c>
      <c r="CQ61" s="316">
        <v>0.61</v>
      </c>
      <c r="CR61" s="316">
        <v>0.66500000000000004</v>
      </c>
      <c r="CS61" s="316">
        <f t="shared" ref="CS61:CS103" si="10">AVERAGE(CP61:CR61)</f>
        <v>0.64033333333333331</v>
      </c>
      <c r="CT61" s="316">
        <v>0.89800000000000002</v>
      </c>
      <c r="CU61" s="316">
        <v>0.86899999999999999</v>
      </c>
      <c r="CV61" s="316">
        <v>0.85799999999999998</v>
      </c>
      <c r="CW61" s="316">
        <f t="shared" ref="CW61:CW103" si="11">AVERAGE(CT61:CV61)</f>
        <v>0.875</v>
      </c>
      <c r="CX61" s="317">
        <v>6.9444444444444447E-4</v>
      </c>
      <c r="CY61" s="318">
        <v>6.2499999999999995E-3</v>
      </c>
      <c r="CZ61" s="318">
        <v>9.0277777777777787E-3</v>
      </c>
      <c r="DA61" s="319" t="s">
        <v>607</v>
      </c>
      <c r="DB61" s="319" t="s">
        <v>608</v>
      </c>
      <c r="DC61" s="319" t="s">
        <v>609</v>
      </c>
      <c r="DD61" s="319" t="s">
        <v>610</v>
      </c>
      <c r="DE61" s="319" t="s">
        <v>611</v>
      </c>
      <c r="DF61" s="319" t="s">
        <v>612</v>
      </c>
      <c r="DG61" s="310"/>
      <c r="DH61" s="316">
        <v>5.3909060000000002</v>
      </c>
      <c r="DI61" s="475">
        <v>0</v>
      </c>
      <c r="DJ61" s="483">
        <f t="shared" si="6"/>
        <v>3.810177613490992E-2</v>
      </c>
      <c r="DK61" s="320">
        <v>0.64033333333333331</v>
      </c>
      <c r="DL61" s="471">
        <v>1</v>
      </c>
      <c r="DM61" s="320">
        <v>0.875</v>
      </c>
    </row>
    <row r="62" spans="1:117" ht="15.75" customHeight="1">
      <c r="A62" s="76">
        <v>70</v>
      </c>
      <c r="B62" s="158" t="s">
        <v>613</v>
      </c>
      <c r="C62" s="46">
        <v>91776258</v>
      </c>
      <c r="D62" s="46">
        <v>2</v>
      </c>
      <c r="E62" s="149">
        <v>21008</v>
      </c>
      <c r="F62" s="44">
        <f t="shared" si="7"/>
        <v>63</v>
      </c>
      <c r="G62" s="78">
        <v>1</v>
      </c>
      <c r="H62" s="46">
        <v>36.5</v>
      </c>
      <c r="I62" s="79">
        <v>90</v>
      </c>
      <c r="J62" s="80">
        <v>0</v>
      </c>
      <c r="K62" s="80">
        <v>1</v>
      </c>
      <c r="L62" s="80">
        <v>0</v>
      </c>
      <c r="M62" s="80">
        <v>0</v>
      </c>
      <c r="N62" s="80"/>
      <c r="O62" s="80"/>
      <c r="P62" s="80"/>
      <c r="Q62" s="80"/>
      <c r="R62" s="80"/>
      <c r="S62" s="80"/>
      <c r="T62" s="80"/>
      <c r="U62" s="80"/>
      <c r="V62" s="80">
        <v>0</v>
      </c>
      <c r="W62" s="80">
        <v>0</v>
      </c>
      <c r="X62" s="80">
        <v>1</v>
      </c>
      <c r="Y62" s="80">
        <v>0</v>
      </c>
      <c r="Z62" s="98">
        <v>1</v>
      </c>
      <c r="AA62" s="80">
        <v>0</v>
      </c>
      <c r="AB62" s="80">
        <v>0</v>
      </c>
      <c r="AC62" s="81"/>
      <c r="AD62" s="82"/>
      <c r="AE62" s="83"/>
      <c r="AF62" s="150">
        <v>44034</v>
      </c>
      <c r="AG62" s="58">
        <v>1</v>
      </c>
      <c r="AH62" s="58">
        <v>0</v>
      </c>
      <c r="AI62" s="58">
        <v>3</v>
      </c>
      <c r="AJ62" s="84">
        <v>0</v>
      </c>
      <c r="AK62" s="84">
        <v>1</v>
      </c>
      <c r="AL62" s="60">
        <v>44037</v>
      </c>
      <c r="AM62" s="58">
        <f t="shared" si="2"/>
        <v>3</v>
      </c>
      <c r="AN62" s="123">
        <v>1</v>
      </c>
      <c r="AO62" s="61"/>
      <c r="AP62" s="62"/>
      <c r="AQ62" s="63">
        <v>1</v>
      </c>
      <c r="AR62" s="64">
        <v>1</v>
      </c>
      <c r="AS62" s="63">
        <v>1</v>
      </c>
      <c r="AT62" s="63">
        <v>0</v>
      </c>
      <c r="AU62" s="63">
        <v>1</v>
      </c>
      <c r="AV62" s="63">
        <v>1</v>
      </c>
      <c r="AW62" s="63">
        <v>0</v>
      </c>
      <c r="AX62" s="64"/>
      <c r="AY62" s="66">
        <v>44034</v>
      </c>
      <c r="AZ62" s="133">
        <v>1.1000000000000001</v>
      </c>
      <c r="BA62" s="133">
        <v>1826</v>
      </c>
      <c r="BB62" s="133">
        <v>71.8</v>
      </c>
      <c r="BC62" s="144"/>
      <c r="BD62" s="98">
        <v>11.6</v>
      </c>
      <c r="BE62" s="98">
        <v>14.9</v>
      </c>
      <c r="BF62" s="98">
        <v>72.5</v>
      </c>
      <c r="BG62" s="98">
        <v>1.5</v>
      </c>
      <c r="BH62" s="98">
        <v>424</v>
      </c>
      <c r="BI62" s="86"/>
      <c r="BJ62" s="64">
        <v>0</v>
      </c>
      <c r="BK62" s="64">
        <v>0</v>
      </c>
      <c r="BL62" s="64">
        <v>0</v>
      </c>
      <c r="BM62" s="64">
        <v>0</v>
      </c>
      <c r="BN62" s="70">
        <v>0</v>
      </c>
      <c r="BO62" s="64">
        <v>0</v>
      </c>
      <c r="BP62" s="71"/>
      <c r="BR62" s="316">
        <v>3.433983333</v>
      </c>
      <c r="BS62" s="316">
        <v>3.6659999999999999</v>
      </c>
      <c r="BT62" s="316">
        <v>0.23201667000000001</v>
      </c>
      <c r="BU62" s="316">
        <v>6.756488</v>
      </c>
      <c r="BV62" s="316">
        <v>145</v>
      </c>
      <c r="BW62" s="316">
        <v>25020</v>
      </c>
      <c r="BX62" s="316">
        <v>23704</v>
      </c>
      <c r="BY62" s="316">
        <v>752.03300000000002</v>
      </c>
      <c r="BZ62" s="316">
        <v>2.8503600000000001E-4</v>
      </c>
      <c r="CA62" s="316">
        <v>2.0230000000000001</v>
      </c>
      <c r="CB62" s="316">
        <v>11.6401667</v>
      </c>
      <c r="CC62" s="316">
        <v>-9.6171667000000003</v>
      </c>
      <c r="CD62" s="316">
        <v>11.25720402</v>
      </c>
      <c r="CE62" s="316">
        <v>64.676400000000001</v>
      </c>
      <c r="CF62" s="316">
        <v>-53.418999999999997</v>
      </c>
      <c r="CG62" s="316">
        <v>47.104399999999998</v>
      </c>
      <c r="CH62" s="316">
        <v>271</v>
      </c>
      <c r="CI62" s="316">
        <v>-224</v>
      </c>
      <c r="CJ62" s="316">
        <v>0.45245640599999998</v>
      </c>
      <c r="CK62" s="320">
        <v>8005.2</v>
      </c>
      <c r="CL62" s="316">
        <v>6.02</v>
      </c>
      <c r="CM62" s="316">
        <v>5.86</v>
      </c>
      <c r="CN62" s="316">
        <v>5.84</v>
      </c>
      <c r="CO62" s="316">
        <f t="shared" si="9"/>
        <v>5.9066666666666663</v>
      </c>
      <c r="CP62" s="316">
        <v>0.59099999999999997</v>
      </c>
      <c r="CQ62" s="316">
        <v>0.71599999999999997</v>
      </c>
      <c r="CR62" s="316">
        <v>0.88300000000000001</v>
      </c>
      <c r="CS62" s="316">
        <f t="shared" si="10"/>
        <v>0.73</v>
      </c>
      <c r="CT62" s="316">
        <v>0.73599999999999999</v>
      </c>
      <c r="CU62" s="316">
        <v>0.95799999999999996</v>
      </c>
      <c r="CV62" s="316">
        <v>0.88300000000000001</v>
      </c>
      <c r="CW62" s="316">
        <f t="shared" si="11"/>
        <v>0.85899999999999999</v>
      </c>
      <c r="CX62" s="317">
        <v>6.9444444444444447E-4</v>
      </c>
      <c r="CY62" s="318">
        <v>3.472222222222222E-3</v>
      </c>
      <c r="CZ62" s="318">
        <v>5.5555555555555558E-3</v>
      </c>
      <c r="DA62" s="319" t="s">
        <v>614</v>
      </c>
      <c r="DB62" s="319" t="s">
        <v>615</v>
      </c>
      <c r="DC62" s="319" t="s">
        <v>616</v>
      </c>
      <c r="DD62" s="319" t="s">
        <v>617</v>
      </c>
      <c r="DE62" s="319" t="s">
        <v>618</v>
      </c>
      <c r="DF62" s="319" t="s">
        <v>619</v>
      </c>
      <c r="DG62" s="310"/>
      <c r="DH62" s="316">
        <v>6.756488</v>
      </c>
      <c r="DI62" s="475">
        <v>0</v>
      </c>
      <c r="DJ62" s="483">
        <f t="shared" si="6"/>
        <v>8.4401239194523553E-2</v>
      </c>
      <c r="DK62" s="320">
        <v>0.73</v>
      </c>
      <c r="DL62" s="471">
        <v>1</v>
      </c>
      <c r="DM62" s="320">
        <v>0.85899999999999999</v>
      </c>
    </row>
    <row r="63" spans="1:117" ht="15.75" customHeight="1">
      <c r="A63" s="76">
        <v>71</v>
      </c>
      <c r="B63" s="159" t="s">
        <v>620</v>
      </c>
      <c r="C63" s="46">
        <v>91776240</v>
      </c>
      <c r="D63" s="46">
        <v>2</v>
      </c>
      <c r="E63" s="149">
        <v>29983</v>
      </c>
      <c r="F63" s="44">
        <f t="shared" si="7"/>
        <v>38</v>
      </c>
      <c r="G63" s="78">
        <v>1</v>
      </c>
      <c r="H63" s="46">
        <v>37.1</v>
      </c>
      <c r="I63" s="79">
        <v>95</v>
      </c>
      <c r="J63" s="80">
        <v>0</v>
      </c>
      <c r="K63" s="80">
        <v>1</v>
      </c>
      <c r="L63" s="80">
        <v>0</v>
      </c>
      <c r="M63" s="80">
        <v>0</v>
      </c>
      <c r="N63" s="80">
        <v>0</v>
      </c>
      <c r="O63" s="80">
        <v>0</v>
      </c>
      <c r="P63" s="80">
        <v>0</v>
      </c>
      <c r="Q63" s="80">
        <v>0</v>
      </c>
      <c r="R63" s="80">
        <v>0</v>
      </c>
      <c r="S63" s="80">
        <v>0</v>
      </c>
      <c r="T63" s="80">
        <v>0</v>
      </c>
      <c r="U63" s="80">
        <v>0</v>
      </c>
      <c r="V63" s="80">
        <v>0</v>
      </c>
      <c r="W63" s="80">
        <v>0</v>
      </c>
      <c r="X63" s="80">
        <v>1</v>
      </c>
      <c r="Y63" s="80">
        <v>1</v>
      </c>
      <c r="Z63" s="98">
        <v>0</v>
      </c>
      <c r="AA63" s="80">
        <v>0</v>
      </c>
      <c r="AB63" s="80">
        <v>0</v>
      </c>
      <c r="AC63" s="81">
        <v>99.2</v>
      </c>
      <c r="AD63" s="82">
        <v>1.5</v>
      </c>
      <c r="AE63" s="83">
        <f t="shared" si="8"/>
        <v>44.088888888888889</v>
      </c>
      <c r="AF63" s="150">
        <v>44034</v>
      </c>
      <c r="AG63" s="58">
        <v>1</v>
      </c>
      <c r="AH63" s="58">
        <v>1</v>
      </c>
      <c r="AI63" s="58">
        <v>23</v>
      </c>
      <c r="AJ63" s="84">
        <v>0</v>
      </c>
      <c r="AK63" s="84">
        <v>1</v>
      </c>
      <c r="AL63" s="60">
        <v>44068</v>
      </c>
      <c r="AM63" s="58">
        <f t="shared" si="2"/>
        <v>34</v>
      </c>
      <c r="AN63" s="123">
        <v>1</v>
      </c>
      <c r="AO63" s="61"/>
      <c r="AP63" s="62"/>
      <c r="AQ63" s="63">
        <v>1</v>
      </c>
      <c r="AR63" s="64">
        <v>1</v>
      </c>
      <c r="AS63" s="63">
        <v>1</v>
      </c>
      <c r="AT63" s="63">
        <v>0</v>
      </c>
      <c r="AU63" s="63">
        <v>0</v>
      </c>
      <c r="AV63" s="63">
        <v>1</v>
      </c>
      <c r="AW63" s="63">
        <v>0</v>
      </c>
      <c r="AX63" s="64"/>
      <c r="AY63" s="66">
        <v>44034</v>
      </c>
      <c r="AZ63" s="133">
        <v>1</v>
      </c>
      <c r="BA63" s="133">
        <v>1117</v>
      </c>
      <c r="BB63" s="129">
        <v>179.3</v>
      </c>
      <c r="BC63" s="128">
        <v>1.0999999999999999E-2</v>
      </c>
      <c r="BD63" s="135">
        <v>14.1</v>
      </c>
      <c r="BE63" s="135">
        <v>8.3699999999999992</v>
      </c>
      <c r="BF63" s="135">
        <v>68.7</v>
      </c>
      <c r="BG63" s="135">
        <v>20.399999999999999</v>
      </c>
      <c r="BH63" s="135">
        <v>102</v>
      </c>
      <c r="BI63" s="86"/>
      <c r="BJ63" s="64">
        <v>0</v>
      </c>
      <c r="BK63" s="64">
        <v>0</v>
      </c>
      <c r="BL63" s="64">
        <v>0</v>
      </c>
      <c r="BM63" s="64">
        <v>0</v>
      </c>
      <c r="BN63" s="70">
        <v>0</v>
      </c>
      <c r="BO63" s="64">
        <v>0</v>
      </c>
      <c r="BP63" s="71"/>
      <c r="BR63" s="316">
        <v>3.243960784</v>
      </c>
      <c r="BS63" s="316"/>
      <c r="BT63" s="316"/>
      <c r="BU63" s="316"/>
      <c r="BV63" s="316"/>
      <c r="BW63" s="316"/>
      <c r="BX63" s="316"/>
      <c r="BY63" s="316"/>
      <c r="BZ63" s="316"/>
      <c r="CA63" s="316">
        <v>15.801166670000001</v>
      </c>
      <c r="CB63" s="316">
        <v>16.305333300000001</v>
      </c>
      <c r="CC63" s="316">
        <v>-0.50416669999999997</v>
      </c>
      <c r="CD63" s="316">
        <v>82.432579779999998</v>
      </c>
      <c r="CE63" s="316">
        <v>85.000200000000007</v>
      </c>
      <c r="CF63" s="316">
        <v>-2.5676999999999999</v>
      </c>
      <c r="CG63" s="316">
        <v>395.73219999999998</v>
      </c>
      <c r="CH63" s="316">
        <v>408</v>
      </c>
      <c r="CI63" s="316">
        <v>-13</v>
      </c>
      <c r="CJ63" s="316">
        <v>3.0250981E-2</v>
      </c>
      <c r="CK63" s="320"/>
      <c r="CL63" s="316">
        <v>6.94</v>
      </c>
      <c r="CM63" s="316">
        <v>6.91</v>
      </c>
      <c r="CN63" s="316">
        <v>6.87</v>
      </c>
      <c r="CO63" s="316">
        <f t="shared" si="9"/>
        <v>6.9066666666666672</v>
      </c>
      <c r="CP63" s="316">
        <v>0.45800000000000002</v>
      </c>
      <c r="CQ63" s="316">
        <v>0.498</v>
      </c>
      <c r="CR63" s="316">
        <v>0.51400000000000001</v>
      </c>
      <c r="CS63" s="316">
        <f t="shared" si="10"/>
        <v>0.49</v>
      </c>
      <c r="CT63" s="316">
        <v>0.622</v>
      </c>
      <c r="CU63" s="316">
        <v>0.61799999999999999</v>
      </c>
      <c r="CV63" s="316">
        <v>0.61499999999999999</v>
      </c>
      <c r="CW63" s="316">
        <f t="shared" si="11"/>
        <v>0.61833333333333329</v>
      </c>
      <c r="CX63" s="317">
        <v>6.9444444444444447E-4</v>
      </c>
      <c r="CY63" s="318">
        <v>2.7777777777777779E-3</v>
      </c>
      <c r="CZ63" s="318">
        <v>6.2499999999999995E-3</v>
      </c>
      <c r="DA63" s="319" t="s">
        <v>621</v>
      </c>
      <c r="DB63" s="319" t="s">
        <v>622</v>
      </c>
      <c r="DC63" s="319" t="s">
        <v>623</v>
      </c>
      <c r="DD63" s="319" t="s">
        <v>624</v>
      </c>
      <c r="DE63" s="319" t="s">
        <v>625</v>
      </c>
      <c r="DF63" s="319" t="s">
        <v>626</v>
      </c>
      <c r="DG63" s="310"/>
      <c r="DH63" s="316"/>
      <c r="DI63" s="475"/>
      <c r="DJ63" s="483"/>
      <c r="DK63" s="320">
        <v>0.49</v>
      </c>
      <c r="DL63" s="471">
        <v>0</v>
      </c>
      <c r="DM63" s="320">
        <v>0.61833333333333329</v>
      </c>
    </row>
    <row r="64" spans="1:117" ht="15.75" customHeight="1">
      <c r="A64" s="76">
        <v>72</v>
      </c>
      <c r="B64" s="159" t="s">
        <v>627</v>
      </c>
      <c r="C64" s="46" t="s">
        <v>628</v>
      </c>
      <c r="D64" s="46">
        <v>1</v>
      </c>
      <c r="E64" s="149">
        <v>20840</v>
      </c>
      <c r="F64" s="44">
        <f t="shared" si="7"/>
        <v>63</v>
      </c>
      <c r="G64" s="78">
        <v>1</v>
      </c>
      <c r="H64" s="46">
        <v>36.6</v>
      </c>
      <c r="I64" s="79">
        <v>94</v>
      </c>
      <c r="J64" s="80">
        <v>0</v>
      </c>
      <c r="K64" s="80">
        <v>0</v>
      </c>
      <c r="L64" s="80">
        <v>0</v>
      </c>
      <c r="M64" s="80">
        <v>0</v>
      </c>
      <c r="N64" s="80">
        <v>0</v>
      </c>
      <c r="O64" s="80">
        <v>0</v>
      </c>
      <c r="P64" s="80">
        <v>0</v>
      </c>
      <c r="Q64" s="80">
        <v>0</v>
      </c>
      <c r="R64" s="80">
        <v>0</v>
      </c>
      <c r="S64" s="80">
        <v>0</v>
      </c>
      <c r="T64" s="80">
        <v>0</v>
      </c>
      <c r="U64" s="80">
        <v>0</v>
      </c>
      <c r="V64" s="80">
        <v>0</v>
      </c>
      <c r="W64" s="80">
        <v>0</v>
      </c>
      <c r="X64" s="80">
        <v>1</v>
      </c>
      <c r="Y64" s="80">
        <v>1</v>
      </c>
      <c r="Z64" s="80">
        <v>1</v>
      </c>
      <c r="AA64" s="80">
        <v>0</v>
      </c>
      <c r="AB64" s="80">
        <v>1</v>
      </c>
      <c r="AC64" s="81">
        <v>96</v>
      </c>
      <c r="AD64" s="82">
        <v>1.79</v>
      </c>
      <c r="AE64" s="83">
        <f t="shared" si="8"/>
        <v>29.961611685028558</v>
      </c>
      <c r="AF64" s="150">
        <v>44036</v>
      </c>
      <c r="AG64" s="58">
        <v>0</v>
      </c>
      <c r="AH64" s="58">
        <v>0</v>
      </c>
      <c r="AI64" s="58">
        <v>0</v>
      </c>
      <c r="AJ64" s="84">
        <v>0</v>
      </c>
      <c r="AK64" s="84">
        <v>0</v>
      </c>
      <c r="AL64" s="60">
        <v>44046</v>
      </c>
      <c r="AM64" s="58">
        <f t="shared" si="2"/>
        <v>10</v>
      </c>
      <c r="AN64" s="123">
        <v>1</v>
      </c>
      <c r="AO64" s="61"/>
      <c r="AP64" s="62" t="s">
        <v>561</v>
      </c>
      <c r="AQ64" s="63">
        <v>1</v>
      </c>
      <c r="AR64" s="64">
        <v>1</v>
      </c>
      <c r="AS64" s="63">
        <v>1</v>
      </c>
      <c r="AT64" s="63">
        <v>0</v>
      </c>
      <c r="AU64" s="63">
        <v>0</v>
      </c>
      <c r="AV64" s="63">
        <v>1</v>
      </c>
      <c r="AW64" s="63">
        <v>0</v>
      </c>
      <c r="AX64" s="64"/>
      <c r="AY64" s="66">
        <v>44036</v>
      </c>
      <c r="AZ64" s="133">
        <v>1.61</v>
      </c>
      <c r="BA64" s="129"/>
      <c r="BB64" s="129">
        <v>330.4</v>
      </c>
      <c r="BC64" s="128">
        <v>1.7000000000000001E-2</v>
      </c>
      <c r="BD64" s="98">
        <v>14.4</v>
      </c>
      <c r="BE64" s="98">
        <v>12.04</v>
      </c>
      <c r="BF64" s="98">
        <v>87.7</v>
      </c>
      <c r="BG64" s="98">
        <v>6.9</v>
      </c>
      <c r="BH64" s="98">
        <v>309</v>
      </c>
      <c r="BI64" s="86"/>
      <c r="BJ64" s="64">
        <v>0</v>
      </c>
      <c r="BK64" s="64">
        <v>0</v>
      </c>
      <c r="BL64" s="64">
        <v>0</v>
      </c>
      <c r="BM64" s="64">
        <v>0</v>
      </c>
      <c r="BN64" s="70">
        <v>0</v>
      </c>
      <c r="BO64" s="64">
        <v>1</v>
      </c>
      <c r="BP64" s="71" t="s">
        <v>131</v>
      </c>
      <c r="BR64" s="316">
        <v>5.5365454549999997</v>
      </c>
      <c r="BS64" s="316">
        <v>5.6890000000000001</v>
      </c>
      <c r="BT64" s="316">
        <v>0.15245454999999999</v>
      </c>
      <c r="BU64" s="316">
        <v>2.7536040000000002</v>
      </c>
      <c r="BV64" s="316">
        <v>60</v>
      </c>
      <c r="BW64" s="316">
        <v>7390</v>
      </c>
      <c r="BX64" s="316">
        <v>5641</v>
      </c>
      <c r="BY64" s="316">
        <v>366.50599999999997</v>
      </c>
      <c r="BZ64" s="316">
        <v>4.8814099999999999E-4</v>
      </c>
      <c r="CA64" s="316">
        <v>1.6141666670000001</v>
      </c>
      <c r="CB64" s="316">
        <v>10.215999999999999</v>
      </c>
      <c r="CC64" s="316">
        <v>-8.6018332999999991</v>
      </c>
      <c r="CD64" s="316">
        <v>23.433549979999999</v>
      </c>
      <c r="CE64" s="316">
        <v>147.67400000000001</v>
      </c>
      <c r="CF64" s="316">
        <v>-124.24</v>
      </c>
      <c r="CG64" s="316">
        <v>23.260819999999999</v>
      </c>
      <c r="CH64" s="316">
        <v>148</v>
      </c>
      <c r="CI64" s="316">
        <v>-124</v>
      </c>
      <c r="CJ64" s="316">
        <v>0.45721195999999997</v>
      </c>
      <c r="CK64" s="320">
        <v>2435.1</v>
      </c>
      <c r="CL64" s="316">
        <v>7.52</v>
      </c>
      <c r="CM64" s="316">
        <v>7.41</v>
      </c>
      <c r="CN64" s="316">
        <v>7.37</v>
      </c>
      <c r="CO64" s="316">
        <f t="shared" si="9"/>
        <v>7.4333333333333336</v>
      </c>
      <c r="CP64" s="316">
        <v>0.98099999999999998</v>
      </c>
      <c r="CQ64" s="316">
        <v>0.95599999999999996</v>
      </c>
      <c r="CR64" s="316">
        <v>0.96699999999999997</v>
      </c>
      <c r="CS64" s="316">
        <f t="shared" si="10"/>
        <v>0.96799999999999997</v>
      </c>
      <c r="CT64" s="316">
        <v>1.1839999999999999</v>
      </c>
      <c r="CU64" s="316">
        <v>1.1870000000000001</v>
      </c>
      <c r="CV64" s="316">
        <v>1.1879999999999999</v>
      </c>
      <c r="CW64" s="316">
        <f t="shared" si="11"/>
        <v>1.1863333333333335</v>
      </c>
      <c r="CX64" s="317">
        <v>2.0833333333333333E-3</v>
      </c>
      <c r="CY64" s="318">
        <v>6.2499999999999995E-3</v>
      </c>
      <c r="CZ64" s="318">
        <v>7.6388888888888886E-3</v>
      </c>
      <c r="DA64" s="319" t="s">
        <v>629</v>
      </c>
      <c r="DB64" s="319" t="s">
        <v>630</v>
      </c>
      <c r="DC64" s="319" t="s">
        <v>631</v>
      </c>
      <c r="DD64" s="319" t="s">
        <v>632</v>
      </c>
      <c r="DE64" s="319" t="s">
        <v>633</v>
      </c>
      <c r="DF64" s="319" t="s">
        <v>634</v>
      </c>
      <c r="DG64" s="310"/>
      <c r="DH64" s="316">
        <v>2.7536040000000002</v>
      </c>
      <c r="DI64" s="475">
        <v>1</v>
      </c>
      <c r="DJ64" s="483">
        <f t="shared" si="6"/>
        <v>0.11307970925218677</v>
      </c>
      <c r="DK64" s="320">
        <v>0.96799999999999997</v>
      </c>
      <c r="DL64" s="471">
        <v>1</v>
      </c>
      <c r="DM64" s="320">
        <v>1.1863333333333335</v>
      </c>
    </row>
    <row r="65" spans="1:117" ht="15.75" customHeight="1">
      <c r="A65" s="76">
        <v>73</v>
      </c>
      <c r="B65" s="159" t="s">
        <v>635</v>
      </c>
      <c r="C65" s="46" t="s">
        <v>636</v>
      </c>
      <c r="D65" s="46">
        <v>1</v>
      </c>
      <c r="E65" s="149">
        <v>30142</v>
      </c>
      <c r="F65" s="44">
        <f t="shared" si="7"/>
        <v>38</v>
      </c>
      <c r="G65" s="78">
        <v>1</v>
      </c>
      <c r="H65" s="46">
        <v>38</v>
      </c>
      <c r="I65" s="79">
        <v>95</v>
      </c>
      <c r="J65" s="80">
        <v>0</v>
      </c>
      <c r="K65" s="80">
        <v>0</v>
      </c>
      <c r="L65" s="80">
        <v>0</v>
      </c>
      <c r="M65" s="80">
        <v>0</v>
      </c>
      <c r="N65" s="80">
        <v>0</v>
      </c>
      <c r="O65" s="80">
        <v>0</v>
      </c>
      <c r="P65" s="80">
        <v>0</v>
      </c>
      <c r="Q65" s="80">
        <v>0</v>
      </c>
      <c r="R65" s="80">
        <v>0</v>
      </c>
      <c r="S65" s="80">
        <v>0</v>
      </c>
      <c r="T65" s="80">
        <v>0</v>
      </c>
      <c r="U65" s="80">
        <v>0</v>
      </c>
      <c r="V65" s="80">
        <v>0</v>
      </c>
      <c r="W65" s="80">
        <v>0</v>
      </c>
      <c r="X65" s="80">
        <v>0</v>
      </c>
      <c r="Y65" s="80">
        <v>1</v>
      </c>
      <c r="Z65" s="80">
        <v>0</v>
      </c>
      <c r="AA65" s="80">
        <v>0</v>
      </c>
      <c r="AB65" s="80">
        <v>0</v>
      </c>
      <c r="AC65" s="81"/>
      <c r="AD65" s="82"/>
      <c r="AE65" s="83"/>
      <c r="AF65" s="150">
        <v>44035</v>
      </c>
      <c r="AG65" s="58">
        <v>0</v>
      </c>
      <c r="AH65" s="58">
        <v>0</v>
      </c>
      <c r="AI65" s="58">
        <v>0</v>
      </c>
      <c r="AJ65" s="84">
        <v>0</v>
      </c>
      <c r="AK65" s="84">
        <v>0</v>
      </c>
      <c r="AL65" s="60">
        <v>44037</v>
      </c>
      <c r="AM65" s="58">
        <f t="shared" si="2"/>
        <v>2</v>
      </c>
      <c r="AN65" s="123">
        <v>1</v>
      </c>
      <c r="AO65" s="61"/>
      <c r="AP65" s="62"/>
      <c r="AQ65" s="63">
        <v>1</v>
      </c>
      <c r="AR65" s="51">
        <v>1</v>
      </c>
      <c r="AS65" s="94">
        <v>1</v>
      </c>
      <c r="AT65" s="63">
        <v>1</v>
      </c>
      <c r="AU65" s="63">
        <v>0</v>
      </c>
      <c r="AV65" s="63">
        <v>1</v>
      </c>
      <c r="AW65" s="63">
        <v>0</v>
      </c>
      <c r="AX65" s="64"/>
      <c r="AY65" s="66">
        <v>44035</v>
      </c>
      <c r="AZ65" s="129">
        <v>1.27</v>
      </c>
      <c r="BA65" s="129">
        <v>407</v>
      </c>
      <c r="BB65" s="143"/>
      <c r="BC65" s="144"/>
      <c r="BD65" s="98">
        <v>14.2</v>
      </c>
      <c r="BE65" s="98">
        <v>5.3</v>
      </c>
      <c r="BF65" s="135"/>
      <c r="BG65" s="135"/>
      <c r="BH65" s="98">
        <v>152</v>
      </c>
      <c r="BI65" s="86"/>
      <c r="BJ65" s="64">
        <v>0</v>
      </c>
      <c r="BK65" s="64">
        <v>0</v>
      </c>
      <c r="BL65" s="64">
        <v>0</v>
      </c>
      <c r="BM65" s="64">
        <v>0</v>
      </c>
      <c r="BN65" s="70">
        <v>0</v>
      </c>
      <c r="BO65" s="64">
        <v>0</v>
      </c>
      <c r="BP65" s="71"/>
      <c r="BR65" s="316">
        <v>4.4537500000000003</v>
      </c>
      <c r="BS65" s="316">
        <v>4.6470000000000002</v>
      </c>
      <c r="BT65" s="316">
        <v>0.19325000000000001</v>
      </c>
      <c r="BU65" s="316">
        <v>4.3390399999999998</v>
      </c>
      <c r="BV65" s="316">
        <v>101</v>
      </c>
      <c r="BW65" s="316">
        <v>13194</v>
      </c>
      <c r="BX65" s="316">
        <v>11287</v>
      </c>
      <c r="BY65" s="316">
        <v>703.38099999999997</v>
      </c>
      <c r="BZ65" s="316">
        <v>3.8442800000000003E-4</v>
      </c>
      <c r="CA65" s="316">
        <v>-1.8260000000000001</v>
      </c>
      <c r="CB65" s="316">
        <v>10.942</v>
      </c>
      <c r="CC65" s="316">
        <v>-12.768000000000001</v>
      </c>
      <c r="CD65" s="316">
        <v>-17.3470926</v>
      </c>
      <c r="CE65" s="316">
        <v>102.26</v>
      </c>
      <c r="CF65" s="316">
        <v>-119.61</v>
      </c>
      <c r="CG65" s="316">
        <v>-32.539270000000002</v>
      </c>
      <c r="CH65" s="316">
        <v>197</v>
      </c>
      <c r="CI65" s="316">
        <v>-229</v>
      </c>
      <c r="CJ65" s="316">
        <v>0.53820442800000001</v>
      </c>
      <c r="CK65" s="320">
        <v>4082.9</v>
      </c>
      <c r="CL65" s="316"/>
      <c r="CM65" s="316"/>
      <c r="CN65" s="316"/>
      <c r="CO65" s="316"/>
      <c r="CP65" s="316"/>
      <c r="CQ65" s="316"/>
      <c r="CR65" s="316"/>
      <c r="CS65" s="316"/>
      <c r="CT65" s="316"/>
      <c r="CU65" s="316"/>
      <c r="CV65" s="316"/>
      <c r="CW65" s="316"/>
      <c r="CX65" s="317"/>
      <c r="CY65" s="318"/>
      <c r="CZ65" s="318"/>
      <c r="DA65" s="319"/>
      <c r="DB65" s="319"/>
      <c r="DC65" s="319"/>
      <c r="DD65" s="319"/>
      <c r="DE65" s="319"/>
      <c r="DF65" s="319"/>
      <c r="DG65" s="310"/>
      <c r="DH65" s="316">
        <v>4.3390399999999998</v>
      </c>
      <c r="DI65" s="475">
        <v>0</v>
      </c>
      <c r="DJ65" s="483">
        <f t="shared" si="6"/>
        <v>0.10627348208381297</v>
      </c>
      <c r="DK65" s="320"/>
      <c r="DL65" s="471"/>
      <c r="DM65" s="320"/>
    </row>
    <row r="66" spans="1:117" ht="15.75" customHeight="1">
      <c r="A66" s="76">
        <v>74</v>
      </c>
      <c r="B66" s="159" t="s">
        <v>637</v>
      </c>
      <c r="C66" s="46" t="s">
        <v>638</v>
      </c>
      <c r="D66" s="46">
        <v>1</v>
      </c>
      <c r="E66" s="149">
        <v>13815</v>
      </c>
      <c r="F66" s="44">
        <f t="shared" si="7"/>
        <v>82</v>
      </c>
      <c r="G66" s="78">
        <v>1</v>
      </c>
      <c r="H66" s="46">
        <v>37</v>
      </c>
      <c r="I66" s="79">
        <v>94</v>
      </c>
      <c r="J66" s="80">
        <v>0</v>
      </c>
      <c r="K66" s="80">
        <v>0</v>
      </c>
      <c r="L66" s="80">
        <v>0</v>
      </c>
      <c r="M66" s="80">
        <v>0</v>
      </c>
      <c r="N66" s="80">
        <v>1</v>
      </c>
      <c r="O66" s="80">
        <v>0</v>
      </c>
      <c r="P66" s="80">
        <v>0</v>
      </c>
      <c r="Q66" s="80">
        <v>0</v>
      </c>
      <c r="R66" s="80">
        <v>0</v>
      </c>
      <c r="S66" s="80">
        <v>0</v>
      </c>
      <c r="T66" s="80">
        <v>0</v>
      </c>
      <c r="U66" s="80">
        <v>0</v>
      </c>
      <c r="V66" s="80">
        <v>0</v>
      </c>
      <c r="W66" s="80">
        <v>0</v>
      </c>
      <c r="X66" s="80">
        <v>1</v>
      </c>
      <c r="Y66" s="80">
        <v>0</v>
      </c>
      <c r="Z66" s="80">
        <v>1</v>
      </c>
      <c r="AA66" s="80">
        <v>0</v>
      </c>
      <c r="AB66" s="98">
        <v>1</v>
      </c>
      <c r="AC66" s="81"/>
      <c r="AD66" s="82"/>
      <c r="AE66" s="83"/>
      <c r="AF66" s="150">
        <v>44034</v>
      </c>
      <c r="AG66" s="58">
        <v>0</v>
      </c>
      <c r="AH66" s="58">
        <v>0</v>
      </c>
      <c r="AI66" s="58">
        <v>0</v>
      </c>
      <c r="AJ66" s="84">
        <v>0</v>
      </c>
      <c r="AK66" s="84">
        <v>0</v>
      </c>
      <c r="AL66" s="60">
        <v>44036</v>
      </c>
      <c r="AM66" s="58">
        <f t="shared" si="2"/>
        <v>2</v>
      </c>
      <c r="AN66" s="123">
        <v>1</v>
      </c>
      <c r="AO66" s="61"/>
      <c r="AP66" s="62"/>
      <c r="AQ66" s="63">
        <v>1</v>
      </c>
      <c r="AR66" s="64">
        <v>0</v>
      </c>
      <c r="AS66" s="63">
        <v>0</v>
      </c>
      <c r="AT66" s="63">
        <v>1</v>
      </c>
      <c r="AU66" s="63">
        <v>1</v>
      </c>
      <c r="AV66" s="63">
        <v>1</v>
      </c>
      <c r="AW66" s="63">
        <v>0</v>
      </c>
      <c r="AX66" s="64"/>
      <c r="AY66" s="66">
        <v>44034</v>
      </c>
      <c r="AZ66" s="133">
        <v>1.01</v>
      </c>
      <c r="BA66" s="133">
        <v>4801</v>
      </c>
      <c r="BB66" s="133">
        <v>72.2</v>
      </c>
      <c r="BC66" s="139">
        <v>2.7E-2</v>
      </c>
      <c r="BD66" s="135">
        <v>11.2</v>
      </c>
      <c r="BE66" s="135">
        <v>5.55</v>
      </c>
      <c r="BF66" s="135">
        <v>92.1</v>
      </c>
      <c r="BG66" s="135">
        <v>3.4</v>
      </c>
      <c r="BH66" s="135">
        <v>88</v>
      </c>
      <c r="BI66" s="86"/>
      <c r="BJ66" s="64">
        <v>0</v>
      </c>
      <c r="BK66" s="64">
        <v>0</v>
      </c>
      <c r="BL66" s="64">
        <v>0</v>
      </c>
      <c r="BM66" s="64">
        <v>0</v>
      </c>
      <c r="BN66" s="70">
        <v>0</v>
      </c>
      <c r="BO66" s="64">
        <v>0</v>
      </c>
      <c r="BP66" s="71"/>
      <c r="BR66" s="316">
        <v>5.0845833330000003</v>
      </c>
      <c r="BS66" s="316">
        <v>4.9550000000000001</v>
      </c>
      <c r="BT66" s="316">
        <v>-0.12958330000000001</v>
      </c>
      <c r="BU66" s="316">
        <v>-2.5485540000000002</v>
      </c>
      <c r="BV66" s="316">
        <v>81</v>
      </c>
      <c r="BW66" s="316">
        <v>28648</v>
      </c>
      <c r="BX66" s="316">
        <v>20522</v>
      </c>
      <c r="BY66" s="316">
        <v>646.43899999999996</v>
      </c>
      <c r="BZ66" s="316">
        <v>-1.2418600000000001E-4</v>
      </c>
      <c r="CA66" s="316">
        <v>10.788</v>
      </c>
      <c r="CB66" s="316">
        <v>14.0718333</v>
      </c>
      <c r="CC66" s="316">
        <v>-3.2838333</v>
      </c>
      <c r="CD66" s="316">
        <v>133.21980769999999</v>
      </c>
      <c r="CE66" s="316">
        <v>173.602</v>
      </c>
      <c r="CF66" s="316">
        <v>-40.383000000000003</v>
      </c>
      <c r="CG66" s="316">
        <v>169.8082</v>
      </c>
      <c r="CH66" s="316">
        <v>222</v>
      </c>
      <c r="CI66" s="316">
        <v>-52</v>
      </c>
      <c r="CJ66" s="316">
        <v>0.189535957</v>
      </c>
      <c r="CK66" s="320">
        <v>3812.1</v>
      </c>
      <c r="CL66" s="316">
        <v>9.39</v>
      </c>
      <c r="CM66" s="316">
        <v>9.24</v>
      </c>
      <c r="CN66" s="316">
        <v>9.52</v>
      </c>
      <c r="CO66" s="316">
        <f t="shared" si="9"/>
        <v>9.3833333333333346</v>
      </c>
      <c r="CP66" s="316">
        <v>0.83899999999999997</v>
      </c>
      <c r="CQ66" s="316">
        <v>0.871</v>
      </c>
      <c r="CR66" s="316">
        <v>0.91700000000000004</v>
      </c>
      <c r="CS66" s="316">
        <f t="shared" si="10"/>
        <v>0.87566666666666659</v>
      </c>
      <c r="CT66" s="316">
        <v>1.014</v>
      </c>
      <c r="CU66" s="316">
        <v>1.0149999999999999</v>
      </c>
      <c r="CV66" s="316">
        <v>1.1200000000000001</v>
      </c>
      <c r="CW66" s="316">
        <f t="shared" si="11"/>
        <v>1.0496666666666667</v>
      </c>
      <c r="CX66" s="317">
        <v>4.1666666666666666E-3</v>
      </c>
      <c r="CY66" s="318">
        <v>6.9444444444444441E-3</v>
      </c>
      <c r="CZ66" s="318">
        <v>1.1111111111111112E-2</v>
      </c>
      <c r="DA66" s="319" t="s">
        <v>639</v>
      </c>
      <c r="DB66" s="319" t="s">
        <v>640</v>
      </c>
      <c r="DC66" s="319" t="s">
        <v>641</v>
      </c>
      <c r="DD66" s="319" t="s">
        <v>642</v>
      </c>
      <c r="DE66" s="319" t="s">
        <v>643</v>
      </c>
      <c r="DF66" s="319" t="s">
        <v>644</v>
      </c>
      <c r="DG66" s="310"/>
      <c r="DH66" s="316">
        <v>-2.5485540000000002</v>
      </c>
      <c r="DI66" s="475">
        <v>1</v>
      </c>
      <c r="DJ66" s="483">
        <f t="shared" si="6"/>
        <v>-6.6854332257810664E-2</v>
      </c>
      <c r="DK66" s="320">
        <v>0.87566666666666659</v>
      </c>
      <c r="DL66" s="471">
        <v>0</v>
      </c>
      <c r="DM66" s="320">
        <v>1.0496666666666667</v>
      </c>
    </row>
    <row r="67" spans="1:117" ht="15.75" customHeight="1">
      <c r="A67" s="76">
        <v>76</v>
      </c>
      <c r="B67" s="159" t="s">
        <v>649</v>
      </c>
      <c r="C67" s="46">
        <v>2591265</v>
      </c>
      <c r="D67" s="46">
        <v>2</v>
      </c>
      <c r="E67" s="149">
        <v>19824</v>
      </c>
      <c r="F67" s="44">
        <f t="shared" si="7"/>
        <v>66</v>
      </c>
      <c r="G67" s="78">
        <v>1</v>
      </c>
      <c r="H67" s="46">
        <v>36</v>
      </c>
      <c r="I67" s="79">
        <v>89</v>
      </c>
      <c r="J67" s="80">
        <v>0</v>
      </c>
      <c r="K67" s="80">
        <v>0</v>
      </c>
      <c r="L67" s="80">
        <v>0</v>
      </c>
      <c r="M67" s="80">
        <v>0</v>
      </c>
      <c r="N67" s="80">
        <v>1</v>
      </c>
      <c r="O67" s="80">
        <v>0</v>
      </c>
      <c r="P67" s="80">
        <v>0</v>
      </c>
      <c r="Q67" s="80">
        <v>0</v>
      </c>
      <c r="R67" s="80">
        <v>0</v>
      </c>
      <c r="S67" s="80">
        <v>0</v>
      </c>
      <c r="T67" s="80">
        <v>0</v>
      </c>
      <c r="U67" s="80">
        <v>0</v>
      </c>
      <c r="V67" s="80">
        <v>0</v>
      </c>
      <c r="W67" s="80">
        <v>0</v>
      </c>
      <c r="X67" s="80">
        <v>0</v>
      </c>
      <c r="Y67" s="80">
        <v>0</v>
      </c>
      <c r="Z67" s="80">
        <v>0</v>
      </c>
      <c r="AA67" s="80">
        <v>0</v>
      </c>
      <c r="AB67" s="80">
        <v>0</v>
      </c>
      <c r="AC67" s="81"/>
      <c r="AD67" s="82"/>
      <c r="AE67" s="83"/>
      <c r="AF67" s="150">
        <v>44035</v>
      </c>
      <c r="AG67" s="58">
        <v>0</v>
      </c>
      <c r="AH67" s="58">
        <v>0</v>
      </c>
      <c r="AI67" s="58">
        <v>0</v>
      </c>
      <c r="AJ67" s="84">
        <v>0</v>
      </c>
      <c r="AK67" s="84">
        <v>0</v>
      </c>
      <c r="AL67" s="60">
        <v>44036</v>
      </c>
      <c r="AM67" s="58">
        <f t="shared" si="2"/>
        <v>1</v>
      </c>
      <c r="AN67" s="123">
        <v>1</v>
      </c>
      <c r="AO67" s="61"/>
      <c r="AP67" s="62"/>
      <c r="AQ67" s="63">
        <v>1</v>
      </c>
      <c r="AR67" s="64">
        <v>0</v>
      </c>
      <c r="AS67" s="63">
        <v>0</v>
      </c>
      <c r="AT67" s="63">
        <v>1</v>
      </c>
      <c r="AU67" s="63">
        <v>1</v>
      </c>
      <c r="AV67" s="63">
        <v>1</v>
      </c>
      <c r="AW67" s="63">
        <v>0</v>
      </c>
      <c r="AX67" s="64">
        <v>1</v>
      </c>
      <c r="AY67" s="66">
        <v>44035</v>
      </c>
      <c r="AZ67" s="133">
        <v>0.56999999999999995</v>
      </c>
      <c r="BA67" s="133">
        <v>1763</v>
      </c>
      <c r="BB67" s="133">
        <v>82.7</v>
      </c>
      <c r="BC67" s="139">
        <v>8.9999999999999993E-3</v>
      </c>
      <c r="BD67" s="135">
        <v>5.4</v>
      </c>
      <c r="BE67" s="135">
        <v>4.08</v>
      </c>
      <c r="BF67" s="135">
        <v>53.9</v>
      </c>
      <c r="BG67" s="135">
        <v>24.5</v>
      </c>
      <c r="BH67" s="135">
        <v>104</v>
      </c>
      <c r="BI67" s="86"/>
      <c r="BJ67" s="64">
        <v>0</v>
      </c>
      <c r="BK67" s="64">
        <v>0</v>
      </c>
      <c r="BL67" s="64">
        <v>0</v>
      </c>
      <c r="BM67" s="64">
        <v>0</v>
      </c>
      <c r="BN67" s="70">
        <v>0</v>
      </c>
      <c r="BO67" s="64">
        <v>1</v>
      </c>
      <c r="BP67" s="71" t="s">
        <v>131</v>
      </c>
      <c r="BR67" s="316">
        <v>4.1731525420000004</v>
      </c>
      <c r="BS67" s="316">
        <v>4.4950000000000001</v>
      </c>
      <c r="BT67" s="316">
        <v>0.32184745999999997</v>
      </c>
      <c r="BU67" s="316">
        <v>7.7123340000000002</v>
      </c>
      <c r="BV67" s="316">
        <v>44</v>
      </c>
      <c r="BW67" s="316">
        <v>16703</v>
      </c>
      <c r="BX67" s="316">
        <v>7166</v>
      </c>
      <c r="BY67" s="316">
        <v>410.04199999999997</v>
      </c>
      <c r="BZ67" s="316">
        <v>1.07624E-3</v>
      </c>
      <c r="CA67" s="316">
        <v>-2.121666667</v>
      </c>
      <c r="CB67" s="316">
        <v>12.341666699999999</v>
      </c>
      <c r="CC67" s="316">
        <v>-14.463333</v>
      </c>
      <c r="CD67" s="316">
        <v>-17.4136031</v>
      </c>
      <c r="CE67" s="316">
        <v>101.328</v>
      </c>
      <c r="CF67" s="316">
        <v>-118.74</v>
      </c>
      <c r="CG67" s="316">
        <v>-40.678449999999998</v>
      </c>
      <c r="CH67" s="316">
        <v>237</v>
      </c>
      <c r="CI67" s="316">
        <v>-277</v>
      </c>
      <c r="CJ67" s="316">
        <v>0.53958370700000002</v>
      </c>
      <c r="CK67" s="320">
        <v>2883.2</v>
      </c>
      <c r="CL67" s="316">
        <v>7.23</v>
      </c>
      <c r="CM67" s="316">
        <v>7.09</v>
      </c>
      <c r="CN67" s="316">
        <v>7.12</v>
      </c>
      <c r="CO67" s="316">
        <f t="shared" si="9"/>
        <v>7.1466666666666674</v>
      </c>
      <c r="CP67" s="316">
        <v>0.56100000000000005</v>
      </c>
      <c r="CQ67" s="316">
        <v>0.53200000000000003</v>
      </c>
      <c r="CR67" s="316">
        <v>0.56200000000000006</v>
      </c>
      <c r="CS67" s="316">
        <f t="shared" si="10"/>
        <v>0.55166666666666664</v>
      </c>
      <c r="CT67" s="316">
        <v>0.622</v>
      </c>
      <c r="CU67" s="316">
        <v>0.67500000000000004</v>
      </c>
      <c r="CV67" s="316">
        <v>0.61899999999999999</v>
      </c>
      <c r="CW67" s="316">
        <f t="shared" si="11"/>
        <v>0.63866666666666672</v>
      </c>
      <c r="CX67" s="317">
        <v>2.7777777777777779E-3</v>
      </c>
      <c r="CY67" s="318">
        <v>4.8611111111111112E-3</v>
      </c>
      <c r="CZ67" s="318">
        <v>6.9444444444444441E-3</v>
      </c>
      <c r="DA67" s="319" t="s">
        <v>650</v>
      </c>
      <c r="DB67" s="319" t="s">
        <v>651</v>
      </c>
      <c r="DC67" s="319" t="s">
        <v>652</v>
      </c>
      <c r="DD67" s="319" t="s">
        <v>653</v>
      </c>
      <c r="DE67" s="319" t="s">
        <v>654</v>
      </c>
      <c r="DF67" s="319" t="s">
        <v>655</v>
      </c>
      <c r="DG67" s="310"/>
      <c r="DH67" s="316">
        <v>7.7123340000000002</v>
      </c>
      <c r="DI67" s="475">
        <v>0</v>
      </c>
      <c r="DJ67" s="483">
        <f t="shared" si="6"/>
        <v>0.26749216148723642</v>
      </c>
      <c r="DK67" s="320">
        <v>0.55166666666666664</v>
      </c>
      <c r="DL67" s="471">
        <v>0</v>
      </c>
      <c r="DM67" s="320">
        <v>0.63866666666666672</v>
      </c>
    </row>
    <row r="68" spans="1:117" ht="15.75" customHeight="1">
      <c r="A68" s="76">
        <v>79</v>
      </c>
      <c r="B68" s="159" t="s">
        <v>674</v>
      </c>
      <c r="C68" s="46" t="s">
        <v>675</v>
      </c>
      <c r="D68" s="46">
        <v>2</v>
      </c>
      <c r="E68" s="149">
        <v>32770</v>
      </c>
      <c r="F68" s="44">
        <f t="shared" si="7"/>
        <v>30</v>
      </c>
      <c r="G68" s="78">
        <v>1</v>
      </c>
      <c r="H68" s="46">
        <v>35.799999999999997</v>
      </c>
      <c r="I68" s="79">
        <v>97</v>
      </c>
      <c r="J68" s="80">
        <v>0</v>
      </c>
      <c r="K68" s="80">
        <v>0</v>
      </c>
      <c r="L68" s="80">
        <v>0</v>
      </c>
      <c r="M68" s="80">
        <v>0</v>
      </c>
      <c r="N68" s="80">
        <v>0</v>
      </c>
      <c r="O68" s="80">
        <v>0</v>
      </c>
      <c r="P68" s="80">
        <v>0</v>
      </c>
      <c r="Q68" s="80">
        <v>0</v>
      </c>
      <c r="R68" s="80">
        <v>0</v>
      </c>
      <c r="S68" s="80">
        <v>0</v>
      </c>
      <c r="T68" s="80">
        <v>0</v>
      </c>
      <c r="U68" s="80">
        <v>0</v>
      </c>
      <c r="V68" s="80">
        <v>0</v>
      </c>
      <c r="W68" s="80">
        <v>0</v>
      </c>
      <c r="X68" s="80">
        <v>0</v>
      </c>
      <c r="Y68" s="80">
        <v>0</v>
      </c>
      <c r="Z68" s="80">
        <v>0</v>
      </c>
      <c r="AA68" s="80">
        <v>0</v>
      </c>
      <c r="AB68" s="80">
        <v>0</v>
      </c>
      <c r="AC68" s="81"/>
      <c r="AD68" s="82"/>
      <c r="AE68" s="83"/>
      <c r="AF68" s="150">
        <v>44036</v>
      </c>
      <c r="AG68" s="58">
        <v>1</v>
      </c>
      <c r="AH68" s="58">
        <v>1</v>
      </c>
      <c r="AI68" s="58">
        <v>3</v>
      </c>
      <c r="AJ68" s="84">
        <v>0</v>
      </c>
      <c r="AK68" s="84">
        <v>1</v>
      </c>
      <c r="AL68" s="60">
        <v>44044</v>
      </c>
      <c r="AM68" s="58">
        <f t="shared" si="2"/>
        <v>8</v>
      </c>
      <c r="AN68" s="123">
        <v>1</v>
      </c>
      <c r="AO68" s="61"/>
      <c r="AP68" s="62"/>
      <c r="AQ68" s="63">
        <v>1</v>
      </c>
      <c r="AR68" s="64">
        <v>1</v>
      </c>
      <c r="AS68" s="63">
        <v>1</v>
      </c>
      <c r="AT68" s="63">
        <v>1</v>
      </c>
      <c r="AU68" s="63">
        <v>1</v>
      </c>
      <c r="AV68" s="63">
        <v>1</v>
      </c>
      <c r="AW68" s="63">
        <v>0</v>
      </c>
      <c r="AX68" s="64"/>
      <c r="AY68" s="66">
        <v>44036</v>
      </c>
      <c r="AZ68" s="133">
        <v>0.67</v>
      </c>
      <c r="BA68" s="133">
        <v>1413</v>
      </c>
      <c r="BB68" s="133">
        <v>84.1</v>
      </c>
      <c r="BC68" s="139">
        <v>4.0000000000000001E-3</v>
      </c>
      <c r="BD68" s="135">
        <v>12.4</v>
      </c>
      <c r="BE68" s="135">
        <v>11.11</v>
      </c>
      <c r="BF68" s="135">
        <v>85.9</v>
      </c>
      <c r="BG68" s="135">
        <v>11.9</v>
      </c>
      <c r="BH68" s="135">
        <v>190</v>
      </c>
      <c r="BI68" s="86"/>
      <c r="BJ68" s="64">
        <v>0</v>
      </c>
      <c r="BK68" s="64">
        <v>0</v>
      </c>
      <c r="BL68" s="64">
        <v>0</v>
      </c>
      <c r="BM68" s="64">
        <v>0</v>
      </c>
      <c r="BN68" s="70">
        <v>0</v>
      </c>
      <c r="BO68" s="64">
        <v>0</v>
      </c>
      <c r="BP68" s="71"/>
      <c r="BR68" s="316">
        <v>3.8377500000000011</v>
      </c>
      <c r="BS68" s="316">
        <v>4.1909999999999998</v>
      </c>
      <c r="BT68" s="316">
        <v>0.35324999999999873</v>
      </c>
      <c r="BU68" s="316">
        <v>9.2046120773890596</v>
      </c>
      <c r="BV68" s="316">
        <v>44</v>
      </c>
      <c r="BW68" s="316">
        <v>31535</v>
      </c>
      <c r="BX68" s="316">
        <v>19122</v>
      </c>
      <c r="BY68" s="316">
        <v>865.07684154742981</v>
      </c>
      <c r="BZ68" s="316">
        <v>4.8136241383689259E-4</v>
      </c>
      <c r="CA68" s="316">
        <v>-4.0763333333333325</v>
      </c>
      <c r="CB68" s="316">
        <v>15.932666666666668</v>
      </c>
      <c r="CC68" s="316">
        <v>-20.008999999999997</v>
      </c>
      <c r="CD68" s="316">
        <v>-28.290517620279005</v>
      </c>
      <c r="CE68" s="316">
        <v>110.67164121241703</v>
      </c>
      <c r="CF68" s="316">
        <v>-138.96215883269605</v>
      </c>
      <c r="CG68" s="316">
        <v>-84.964554054064052</v>
      </c>
      <c r="CH68" s="316">
        <v>332.00634995938645</v>
      </c>
      <c r="CI68" s="316">
        <v>-416.97090401345054</v>
      </c>
      <c r="CJ68" s="316">
        <v>0.55672038343179475</v>
      </c>
      <c r="CK68" s="320">
        <v>12175.7</v>
      </c>
      <c r="CL68" s="316">
        <v>6.42</v>
      </c>
      <c r="CM68" s="316">
        <v>6.45</v>
      </c>
      <c r="CN68" s="316">
        <v>6.34</v>
      </c>
      <c r="CO68" s="316">
        <f t="shared" si="9"/>
        <v>6.4033333333333333</v>
      </c>
      <c r="CP68" s="316">
        <v>0.38800000000000001</v>
      </c>
      <c r="CQ68" s="316">
        <v>0.41699999999999998</v>
      </c>
      <c r="CR68" s="316">
        <v>0.46200000000000002</v>
      </c>
      <c r="CS68" s="316">
        <f t="shared" si="10"/>
        <v>0.42233333333333328</v>
      </c>
      <c r="CT68" s="316">
        <v>0.51300000000000001</v>
      </c>
      <c r="CU68" s="316">
        <v>0.57899999999999996</v>
      </c>
      <c r="CV68" s="316">
        <v>0.57299999999999995</v>
      </c>
      <c r="CW68" s="316">
        <f t="shared" si="11"/>
        <v>0.55500000000000005</v>
      </c>
      <c r="CX68" s="317" t="s">
        <v>676</v>
      </c>
      <c r="CY68" s="318">
        <v>4.1666666666666666E-3</v>
      </c>
      <c r="CZ68" s="318">
        <v>6.9444444444444441E-3</v>
      </c>
      <c r="DA68" s="319" t="s">
        <v>677</v>
      </c>
      <c r="DB68" s="319" t="s">
        <v>678</v>
      </c>
      <c r="DC68" s="319" t="s">
        <v>679</v>
      </c>
      <c r="DD68" s="319" t="s">
        <v>680</v>
      </c>
      <c r="DE68" s="319" t="s">
        <v>681</v>
      </c>
      <c r="DF68" s="319" t="s">
        <v>682</v>
      </c>
      <c r="DG68" s="310"/>
      <c r="DH68" s="316">
        <v>9.2046120773890596</v>
      </c>
      <c r="DI68" s="475">
        <v>0</v>
      </c>
      <c r="DJ68" s="483">
        <f t="shared" si="6"/>
        <v>7.5598216754593647E-2</v>
      </c>
      <c r="DK68" s="320">
        <v>0.42233333333333328</v>
      </c>
      <c r="DL68" s="471">
        <v>0</v>
      </c>
      <c r="DM68" s="320">
        <v>0.55500000000000005</v>
      </c>
    </row>
    <row r="69" spans="1:117" ht="15.75" customHeight="1">
      <c r="A69" s="76">
        <v>81</v>
      </c>
      <c r="B69" s="159" t="s">
        <v>692</v>
      </c>
      <c r="C69" s="46">
        <v>91777726</v>
      </c>
      <c r="D69" s="46">
        <v>2</v>
      </c>
      <c r="E69" s="149">
        <v>10803</v>
      </c>
      <c r="F69" s="44">
        <f t="shared" si="7"/>
        <v>90</v>
      </c>
      <c r="G69" s="78">
        <v>1</v>
      </c>
      <c r="H69" s="46">
        <v>35.4</v>
      </c>
      <c r="I69" s="79">
        <v>94</v>
      </c>
      <c r="J69" s="80">
        <v>0</v>
      </c>
      <c r="K69" s="80">
        <v>0</v>
      </c>
      <c r="L69" s="80">
        <v>0</v>
      </c>
      <c r="M69" s="80">
        <v>0</v>
      </c>
      <c r="N69" s="80">
        <v>0</v>
      </c>
      <c r="O69" s="80">
        <v>0</v>
      </c>
      <c r="P69" s="80">
        <v>0</v>
      </c>
      <c r="Q69" s="80">
        <v>0</v>
      </c>
      <c r="R69" s="80">
        <v>0</v>
      </c>
      <c r="S69" s="80">
        <v>0</v>
      </c>
      <c r="T69" s="80">
        <v>0</v>
      </c>
      <c r="U69" s="80">
        <v>0</v>
      </c>
      <c r="V69" s="80">
        <v>0</v>
      </c>
      <c r="W69" s="80">
        <v>0</v>
      </c>
      <c r="X69" s="80">
        <v>0</v>
      </c>
      <c r="Y69" s="80">
        <v>0</v>
      </c>
      <c r="Z69" s="80">
        <v>0</v>
      </c>
      <c r="AA69" s="80">
        <v>0</v>
      </c>
      <c r="AB69" s="80">
        <v>0</v>
      </c>
      <c r="AC69" s="81"/>
      <c r="AD69" s="82"/>
      <c r="AE69" s="83"/>
      <c r="AF69" s="150">
        <v>44039</v>
      </c>
      <c r="AG69" s="58">
        <v>0</v>
      </c>
      <c r="AH69" s="58">
        <v>0</v>
      </c>
      <c r="AI69" s="58">
        <v>0</v>
      </c>
      <c r="AJ69" s="84">
        <v>1</v>
      </c>
      <c r="AK69" s="84">
        <v>1</v>
      </c>
      <c r="AL69" s="60">
        <v>44043</v>
      </c>
      <c r="AM69" s="58">
        <f t="shared" si="2"/>
        <v>4</v>
      </c>
      <c r="AN69" s="123">
        <v>1</v>
      </c>
      <c r="AO69" s="61"/>
      <c r="AP69" s="89" t="s">
        <v>493</v>
      </c>
      <c r="AQ69" s="76">
        <v>1</v>
      </c>
      <c r="AR69" s="64">
        <v>1</v>
      </c>
      <c r="AS69" s="63">
        <v>1</v>
      </c>
      <c r="AT69" s="63">
        <v>1</v>
      </c>
      <c r="AU69" s="63">
        <v>1</v>
      </c>
      <c r="AV69" s="63">
        <v>1</v>
      </c>
      <c r="AW69" s="63">
        <v>0</v>
      </c>
      <c r="AX69" s="64"/>
      <c r="AY69" s="66">
        <v>44036</v>
      </c>
      <c r="AZ69" s="133">
        <v>1.27</v>
      </c>
      <c r="BA69" s="133">
        <v>6762</v>
      </c>
      <c r="BB69" s="133">
        <v>279.10000000000002</v>
      </c>
      <c r="BC69" s="144"/>
      <c r="BD69" s="135">
        <v>12</v>
      </c>
      <c r="BE69" s="135">
        <v>7.85</v>
      </c>
      <c r="BF69" s="135">
        <v>90.8</v>
      </c>
      <c r="BG69" s="135">
        <v>5.5</v>
      </c>
      <c r="BH69" s="135">
        <v>172</v>
      </c>
      <c r="BI69" s="86"/>
      <c r="BJ69" s="90">
        <v>1</v>
      </c>
      <c r="BK69" s="90">
        <v>0</v>
      </c>
      <c r="BL69" s="90">
        <v>0</v>
      </c>
      <c r="BM69" s="90">
        <v>0</v>
      </c>
      <c r="BN69" s="91">
        <v>1</v>
      </c>
      <c r="BO69" s="90">
        <v>1</v>
      </c>
      <c r="BP69" s="92" t="s">
        <v>131</v>
      </c>
      <c r="BR69" s="321">
        <v>3.811116666666666</v>
      </c>
      <c r="BS69" s="316">
        <v>4.2850000000000001</v>
      </c>
      <c r="BT69" s="316">
        <v>0.4738833333333341</v>
      </c>
      <c r="BU69" s="316">
        <v>12.434238434054782</v>
      </c>
      <c r="BV69" s="316">
        <v>80</v>
      </c>
      <c r="BW69" s="316">
        <v>14470</v>
      </c>
      <c r="BX69" s="316">
        <v>7429</v>
      </c>
      <c r="BY69" s="316">
        <v>102.35202894804854</v>
      </c>
      <c r="BZ69" s="316">
        <v>1.6737432270904271E-3</v>
      </c>
      <c r="CA69" s="316">
        <v>-9.8844999999999992</v>
      </c>
      <c r="CB69" s="316">
        <v>13.678833333333337</v>
      </c>
      <c r="CC69" s="316">
        <v>-23.563333333333333</v>
      </c>
      <c r="CD69" s="316">
        <v>-67.722829118752529</v>
      </c>
      <c r="CE69" s="316">
        <v>93.416474977948013</v>
      </c>
      <c r="CF69" s="316">
        <v>-161.13930409670053</v>
      </c>
      <c r="CG69" s="316">
        <v>-207.70656135433458</v>
      </c>
      <c r="CH69" s="316">
        <v>287.90582599890621</v>
      </c>
      <c r="CI69" s="316">
        <v>-495.61238735324071</v>
      </c>
      <c r="CJ69" s="316">
        <v>0.63254737274434125</v>
      </c>
      <c r="CK69" s="320">
        <v>2179.1999999999998</v>
      </c>
      <c r="CL69" s="320"/>
      <c r="CM69" s="320"/>
      <c r="CN69" s="320"/>
      <c r="CO69" s="316"/>
      <c r="CP69" s="320"/>
      <c r="CQ69" s="320"/>
      <c r="CR69" s="320"/>
      <c r="CS69" s="316"/>
      <c r="CT69" s="320"/>
      <c r="CU69" s="320"/>
      <c r="CV69" s="320"/>
      <c r="CW69" s="316"/>
      <c r="CX69" s="329"/>
      <c r="CY69" s="318"/>
      <c r="CZ69" s="318"/>
      <c r="DA69" s="319"/>
      <c r="DB69" s="319"/>
      <c r="DC69" s="319"/>
      <c r="DD69" s="319"/>
      <c r="DE69" s="319"/>
      <c r="DF69" s="319"/>
      <c r="DG69" s="310"/>
      <c r="DH69" s="316">
        <v>12.434238434054782</v>
      </c>
      <c r="DI69" s="475">
        <v>0</v>
      </c>
      <c r="DJ69" s="483">
        <f t="shared" ref="DJ69:DJ132" si="12">(DH69/CK69)*100</f>
        <v>0.57058729965376209</v>
      </c>
      <c r="DK69" s="320"/>
      <c r="DL69" s="471"/>
      <c r="DM69" s="320"/>
    </row>
    <row r="70" spans="1:117" ht="15.75" customHeight="1">
      <c r="A70" s="76">
        <v>84</v>
      </c>
      <c r="B70" s="123" t="s">
        <v>711</v>
      </c>
      <c r="C70" s="46" t="s">
        <v>712</v>
      </c>
      <c r="D70" s="46">
        <v>2</v>
      </c>
      <c r="E70" s="149">
        <v>23048</v>
      </c>
      <c r="F70" s="44">
        <f t="shared" si="7"/>
        <v>57</v>
      </c>
      <c r="G70" s="78">
        <v>1</v>
      </c>
      <c r="H70" s="46">
        <v>37.1</v>
      </c>
      <c r="I70" s="79">
        <v>94</v>
      </c>
      <c r="J70" s="80">
        <v>0</v>
      </c>
      <c r="K70" s="80">
        <v>1</v>
      </c>
      <c r="L70" s="80">
        <v>0</v>
      </c>
      <c r="M70" s="80">
        <v>0</v>
      </c>
      <c r="N70" s="80">
        <v>0</v>
      </c>
      <c r="O70" s="80">
        <v>0</v>
      </c>
      <c r="P70" s="80">
        <v>0</v>
      </c>
      <c r="Q70" s="80">
        <v>0</v>
      </c>
      <c r="R70" s="80">
        <v>0</v>
      </c>
      <c r="S70" s="80">
        <v>0</v>
      </c>
      <c r="T70" s="80">
        <v>0</v>
      </c>
      <c r="U70" s="80">
        <v>0</v>
      </c>
      <c r="V70" s="80">
        <v>0</v>
      </c>
      <c r="W70" s="80">
        <v>0</v>
      </c>
      <c r="X70" s="80">
        <v>1</v>
      </c>
      <c r="Y70" s="80">
        <v>1</v>
      </c>
      <c r="Z70" s="80">
        <v>1</v>
      </c>
      <c r="AA70" s="80">
        <v>0</v>
      </c>
      <c r="AB70" s="80">
        <v>0</v>
      </c>
      <c r="AC70" s="81"/>
      <c r="AD70" s="82"/>
      <c r="AE70" s="83"/>
      <c r="AF70" s="150">
        <v>44041</v>
      </c>
      <c r="AG70" s="58">
        <v>0</v>
      </c>
      <c r="AH70" s="58">
        <v>0</v>
      </c>
      <c r="AI70" s="58">
        <v>0</v>
      </c>
      <c r="AJ70" s="84">
        <v>0</v>
      </c>
      <c r="AK70" s="84">
        <v>0</v>
      </c>
      <c r="AL70" s="60">
        <v>44043</v>
      </c>
      <c r="AM70" s="58">
        <f t="shared" si="2"/>
        <v>2</v>
      </c>
      <c r="AN70" s="123">
        <v>1</v>
      </c>
      <c r="AO70" s="61"/>
      <c r="AP70" s="62"/>
      <c r="AQ70" s="63">
        <v>1</v>
      </c>
      <c r="AR70" s="64">
        <v>1</v>
      </c>
      <c r="AS70" s="63">
        <v>1</v>
      </c>
      <c r="AT70" s="63">
        <v>1</v>
      </c>
      <c r="AU70" s="63">
        <v>1</v>
      </c>
      <c r="AV70" s="63">
        <v>1</v>
      </c>
      <c r="AW70" s="63">
        <v>0</v>
      </c>
      <c r="AX70" s="64"/>
      <c r="AY70" s="66">
        <v>44041</v>
      </c>
      <c r="AZ70" s="133">
        <v>0.82</v>
      </c>
      <c r="BA70" s="133">
        <v>549</v>
      </c>
      <c r="BB70" s="133">
        <v>40</v>
      </c>
      <c r="BC70" s="139">
        <v>8.0000000000000002E-3</v>
      </c>
      <c r="BD70" s="135">
        <v>12</v>
      </c>
      <c r="BE70" s="135">
        <v>6.6</v>
      </c>
      <c r="BF70" s="135">
        <v>54.3</v>
      </c>
      <c r="BG70" s="135">
        <v>35.799999999999997</v>
      </c>
      <c r="BH70" s="135">
        <v>228</v>
      </c>
      <c r="BI70" s="86"/>
      <c r="BJ70" s="64">
        <v>0</v>
      </c>
      <c r="BK70" s="64">
        <v>0</v>
      </c>
      <c r="BL70" s="64">
        <v>0</v>
      </c>
      <c r="BM70" s="64">
        <v>0</v>
      </c>
      <c r="BN70" s="70">
        <v>0</v>
      </c>
      <c r="BO70" s="64">
        <v>0</v>
      </c>
      <c r="BP70" s="71"/>
      <c r="BR70" s="331">
        <v>4.1296734693877557</v>
      </c>
      <c r="BS70" s="320">
        <v>4.2320000000000002</v>
      </c>
      <c r="BT70" s="320">
        <v>0.1023265306122445</v>
      </c>
      <c r="BU70" s="320">
        <v>2.4778358717890332</v>
      </c>
      <c r="BV70" s="320">
        <v>85</v>
      </c>
      <c r="BW70" s="320">
        <v>25916</v>
      </c>
      <c r="BX70" s="320">
        <v>8393</v>
      </c>
      <c r="BY70" s="320">
        <v>48.987463837994198</v>
      </c>
      <c r="BZ70" s="320">
        <v>2.9522648299642952E-4</v>
      </c>
      <c r="CA70" s="320">
        <v>-12.430333333333333</v>
      </c>
      <c r="CB70" s="320">
        <v>6.8986666666666681</v>
      </c>
      <c r="CC70" s="320">
        <v>-19.329000000000001</v>
      </c>
      <c r="CD70" s="320">
        <v>-99.938327175319671</v>
      </c>
      <c r="CE70" s="320">
        <v>55.284656592281507</v>
      </c>
      <c r="CF70" s="320">
        <v>-155.22298376760119</v>
      </c>
      <c r="CG70" s="320">
        <v>-241.19230717601917</v>
      </c>
      <c r="CH70" s="320">
        <v>133.45186067358893</v>
      </c>
      <c r="CI70" s="320">
        <v>-374.64416784960798</v>
      </c>
      <c r="CJ70" s="320">
        <v>0.73734913641920696</v>
      </c>
      <c r="CK70" s="320">
        <v>5668.4</v>
      </c>
      <c r="CL70" s="320"/>
      <c r="CM70" s="320"/>
      <c r="CN70" s="320"/>
      <c r="CO70" s="316"/>
      <c r="CP70" s="320"/>
      <c r="CQ70" s="320"/>
      <c r="CR70" s="320"/>
      <c r="CS70" s="316"/>
      <c r="CT70" s="320"/>
      <c r="CU70" s="320"/>
      <c r="CV70" s="320"/>
      <c r="CW70" s="316"/>
      <c r="CX70" s="329"/>
      <c r="CY70" s="318"/>
      <c r="CZ70" s="318"/>
      <c r="DA70" s="319"/>
      <c r="DB70" s="319"/>
      <c r="DC70" s="319"/>
      <c r="DD70" s="319"/>
      <c r="DE70" s="319"/>
      <c r="DF70" s="319"/>
      <c r="DG70" s="310"/>
      <c r="DH70" s="320">
        <v>2.4778358717890332</v>
      </c>
      <c r="DI70" s="471">
        <v>1</v>
      </c>
      <c r="DJ70" s="483">
        <f t="shared" si="12"/>
        <v>4.3713144305077854E-2</v>
      </c>
      <c r="DK70" s="320"/>
      <c r="DL70" s="471"/>
      <c r="DM70" s="320"/>
    </row>
    <row r="71" spans="1:117" ht="15.75" customHeight="1">
      <c r="A71" s="76">
        <v>86</v>
      </c>
      <c r="B71" s="159" t="s">
        <v>717</v>
      </c>
      <c r="C71" s="46" t="s">
        <v>718</v>
      </c>
      <c r="D71" s="46">
        <v>1</v>
      </c>
      <c r="E71" s="149">
        <v>13151</v>
      </c>
      <c r="F71" s="44">
        <f t="shared" si="7"/>
        <v>84</v>
      </c>
      <c r="G71" s="78">
        <v>1</v>
      </c>
      <c r="H71" s="46">
        <v>36.299999999999997</v>
      </c>
      <c r="I71" s="79">
        <v>89</v>
      </c>
      <c r="J71" s="80">
        <v>0</v>
      </c>
      <c r="K71" s="80">
        <v>1</v>
      </c>
      <c r="L71" s="80">
        <v>0</v>
      </c>
      <c r="M71" s="80">
        <v>0</v>
      </c>
      <c r="N71" s="80">
        <v>0</v>
      </c>
      <c r="O71" s="80">
        <v>0</v>
      </c>
      <c r="P71" s="80">
        <v>0</v>
      </c>
      <c r="Q71" s="80">
        <v>0</v>
      </c>
      <c r="R71" s="80">
        <v>0</v>
      </c>
      <c r="S71" s="80">
        <v>0</v>
      </c>
      <c r="T71" s="80">
        <v>0</v>
      </c>
      <c r="U71" s="80">
        <v>0</v>
      </c>
      <c r="V71" s="80">
        <v>0</v>
      </c>
      <c r="W71" s="80">
        <v>0</v>
      </c>
      <c r="X71" s="80">
        <v>1</v>
      </c>
      <c r="Y71" s="80">
        <v>0</v>
      </c>
      <c r="Z71" s="80">
        <v>1</v>
      </c>
      <c r="AA71" s="80">
        <v>0</v>
      </c>
      <c r="AB71" s="80">
        <v>0</v>
      </c>
      <c r="AC71" s="81">
        <v>79</v>
      </c>
      <c r="AD71" s="82">
        <v>1.76</v>
      </c>
      <c r="AE71" s="83">
        <f t="shared" si="8"/>
        <v>25.50361570247934</v>
      </c>
      <c r="AF71" s="150">
        <v>44042</v>
      </c>
      <c r="AG71" s="58">
        <v>0</v>
      </c>
      <c r="AH71" s="58">
        <v>0</v>
      </c>
      <c r="AI71" s="58">
        <v>0</v>
      </c>
      <c r="AJ71" s="84">
        <v>1</v>
      </c>
      <c r="AK71" s="84">
        <v>1</v>
      </c>
      <c r="AL71" s="60">
        <v>44056</v>
      </c>
      <c r="AM71" s="58">
        <f t="shared" si="2"/>
        <v>14</v>
      </c>
      <c r="AN71" s="123">
        <v>1</v>
      </c>
      <c r="AO71" s="61"/>
      <c r="AP71" s="89" t="s">
        <v>719</v>
      </c>
      <c r="AQ71" s="76">
        <v>1</v>
      </c>
      <c r="AR71" s="64">
        <v>1</v>
      </c>
      <c r="AS71" s="63">
        <v>1</v>
      </c>
      <c r="AT71" s="63">
        <v>1</v>
      </c>
      <c r="AU71" s="63">
        <v>1</v>
      </c>
      <c r="AV71" s="63">
        <v>1</v>
      </c>
      <c r="AW71" s="63">
        <v>0</v>
      </c>
      <c r="AX71" s="64"/>
      <c r="AY71" s="66">
        <v>44042</v>
      </c>
      <c r="AZ71" s="133">
        <v>0.67</v>
      </c>
      <c r="BA71" s="133">
        <v>1052</v>
      </c>
      <c r="BB71" s="133">
        <v>70.2</v>
      </c>
      <c r="BC71" s="144"/>
      <c r="BD71" s="135">
        <v>13.7</v>
      </c>
      <c r="BE71" s="135">
        <v>10.55</v>
      </c>
      <c r="BF71" s="135">
        <v>65.599999999999994</v>
      </c>
      <c r="BG71" s="135">
        <v>19.100000000000001</v>
      </c>
      <c r="BH71" s="135">
        <v>344</v>
      </c>
      <c r="BI71" s="86"/>
      <c r="BJ71" s="90">
        <v>1</v>
      </c>
      <c r="BK71" s="90">
        <v>0</v>
      </c>
      <c r="BL71" s="90">
        <v>0</v>
      </c>
      <c r="BM71" s="90">
        <v>0</v>
      </c>
      <c r="BN71" s="91">
        <v>1</v>
      </c>
      <c r="BO71" s="90">
        <v>0</v>
      </c>
      <c r="BP71" s="92" t="s">
        <v>131</v>
      </c>
      <c r="BR71" s="332"/>
      <c r="BS71" s="333"/>
      <c r="BT71" s="333"/>
      <c r="BU71" s="333"/>
      <c r="BV71" s="333"/>
      <c r="BW71" s="333"/>
      <c r="BX71" s="333"/>
      <c r="BY71" s="333"/>
      <c r="BZ71" s="333"/>
      <c r="CA71" s="333"/>
      <c r="CB71" s="333"/>
      <c r="CC71" s="333"/>
      <c r="CD71" s="333"/>
      <c r="CE71" s="333"/>
      <c r="CF71" s="333"/>
      <c r="CG71" s="333"/>
      <c r="CH71" s="333"/>
      <c r="CI71" s="333"/>
      <c r="CJ71" s="333"/>
      <c r="CK71" s="320"/>
      <c r="CL71" s="320">
        <v>5.83</v>
      </c>
      <c r="CM71" s="320">
        <v>6.15</v>
      </c>
      <c r="CN71" s="320">
        <v>6.23</v>
      </c>
      <c r="CO71" s="316">
        <f t="shared" si="9"/>
        <v>6.07</v>
      </c>
      <c r="CP71" s="320">
        <v>1.1539999999999999</v>
      </c>
      <c r="CQ71" s="320">
        <v>1.2909999999999999</v>
      </c>
      <c r="CR71" s="320">
        <v>1.0469999999999999</v>
      </c>
      <c r="CS71" s="316">
        <f t="shared" si="10"/>
        <v>1.1639999999999999</v>
      </c>
      <c r="CT71" s="320">
        <v>1.5009999999999999</v>
      </c>
      <c r="CU71" s="320">
        <v>1.4590000000000001</v>
      </c>
      <c r="CV71" s="320">
        <v>1.343</v>
      </c>
      <c r="CW71" s="316">
        <f t="shared" si="11"/>
        <v>1.4343333333333332</v>
      </c>
      <c r="CX71" s="329">
        <v>1.3888888888888889E-3</v>
      </c>
      <c r="CY71" s="318">
        <v>6.9444444444444441E-3</v>
      </c>
      <c r="CZ71" s="318">
        <v>7.6388888888888886E-3</v>
      </c>
      <c r="DA71" s="319" t="s">
        <v>720</v>
      </c>
      <c r="DB71" s="319" t="s">
        <v>721</v>
      </c>
      <c r="DC71" s="319" t="s">
        <v>722</v>
      </c>
      <c r="DD71" s="319" t="s">
        <v>723</v>
      </c>
      <c r="DE71" s="319" t="s">
        <v>724</v>
      </c>
      <c r="DF71" s="319" t="s">
        <v>725</v>
      </c>
      <c r="DG71" s="310"/>
      <c r="DH71" s="333"/>
      <c r="DI71" s="471"/>
      <c r="DJ71" s="483"/>
      <c r="DK71" s="320">
        <v>1.1639999999999999</v>
      </c>
      <c r="DL71" s="471">
        <v>1</v>
      </c>
      <c r="DM71" s="320">
        <v>1.4343333333333332</v>
      </c>
    </row>
    <row r="72" spans="1:117" ht="15.75" customHeight="1">
      <c r="A72" s="76">
        <v>87</v>
      </c>
      <c r="B72" s="159" t="s">
        <v>726</v>
      </c>
      <c r="C72" s="46" t="s">
        <v>727</v>
      </c>
      <c r="D72" s="46">
        <v>2</v>
      </c>
      <c r="E72" s="149">
        <v>26343</v>
      </c>
      <c r="F72" s="44">
        <f t="shared" si="7"/>
        <v>48</v>
      </c>
      <c r="G72" s="78">
        <v>1</v>
      </c>
      <c r="H72" s="46">
        <v>36.5</v>
      </c>
      <c r="I72" s="79">
        <v>97</v>
      </c>
      <c r="J72" s="80">
        <v>0</v>
      </c>
      <c r="K72" s="80">
        <v>0</v>
      </c>
      <c r="L72" s="80">
        <v>0</v>
      </c>
      <c r="M72" s="80">
        <v>0</v>
      </c>
      <c r="N72" s="80">
        <v>0</v>
      </c>
      <c r="O72" s="80">
        <v>0</v>
      </c>
      <c r="P72" s="80">
        <v>0</v>
      </c>
      <c r="Q72" s="80">
        <v>0</v>
      </c>
      <c r="R72" s="80">
        <v>0</v>
      </c>
      <c r="S72" s="80">
        <v>0</v>
      </c>
      <c r="T72" s="80">
        <v>0</v>
      </c>
      <c r="U72" s="80">
        <v>0</v>
      </c>
      <c r="V72" s="80">
        <v>0</v>
      </c>
      <c r="W72" s="80">
        <v>0</v>
      </c>
      <c r="X72" s="80">
        <v>0</v>
      </c>
      <c r="Y72" s="80">
        <v>0</v>
      </c>
      <c r="Z72" s="80">
        <v>0</v>
      </c>
      <c r="AA72" s="80">
        <v>0</v>
      </c>
      <c r="AB72" s="80">
        <v>0</v>
      </c>
      <c r="AC72" s="81"/>
      <c r="AD72" s="82"/>
      <c r="AE72" s="83"/>
      <c r="AF72" s="150">
        <v>44042</v>
      </c>
      <c r="AG72" s="58">
        <v>0</v>
      </c>
      <c r="AH72" s="58">
        <v>0</v>
      </c>
      <c r="AI72" s="58">
        <v>0</v>
      </c>
      <c r="AJ72" s="84">
        <v>0</v>
      </c>
      <c r="AK72" s="84">
        <v>0</v>
      </c>
      <c r="AL72" s="60">
        <v>44043</v>
      </c>
      <c r="AM72" s="58">
        <f t="shared" si="2"/>
        <v>1</v>
      </c>
      <c r="AN72" s="123">
        <v>1</v>
      </c>
      <c r="AO72" s="61"/>
      <c r="AP72" s="62"/>
      <c r="AQ72" s="63">
        <v>1</v>
      </c>
      <c r="AR72" s="64">
        <v>1</v>
      </c>
      <c r="AS72" s="63">
        <v>1</v>
      </c>
      <c r="AT72" s="63">
        <v>1</v>
      </c>
      <c r="AU72" s="63">
        <v>0</v>
      </c>
      <c r="AV72" s="63">
        <v>0</v>
      </c>
      <c r="AW72" s="63">
        <v>0</v>
      </c>
      <c r="AX72" s="64"/>
      <c r="AY72" s="66">
        <v>44042</v>
      </c>
      <c r="AZ72" s="133">
        <v>0.53</v>
      </c>
      <c r="BA72" s="133">
        <v>567</v>
      </c>
      <c r="BB72" s="133">
        <v>4.9000000000000004</v>
      </c>
      <c r="BC72" s="139">
        <v>6.0000000000000001E-3</v>
      </c>
      <c r="BD72" s="135">
        <v>14.4</v>
      </c>
      <c r="BE72" s="135">
        <v>14.69</v>
      </c>
      <c r="BF72" s="135">
        <v>64.8</v>
      </c>
      <c r="BG72" s="135">
        <v>23.8</v>
      </c>
      <c r="BH72" s="135">
        <v>191</v>
      </c>
      <c r="BI72" s="86"/>
      <c r="BJ72" s="64">
        <v>0</v>
      </c>
      <c r="BK72" s="64">
        <v>0</v>
      </c>
      <c r="BL72" s="64">
        <v>0</v>
      </c>
      <c r="BM72" s="64">
        <v>0</v>
      </c>
      <c r="BN72" s="70">
        <v>0</v>
      </c>
      <c r="BO72" s="64">
        <v>0</v>
      </c>
      <c r="BP72" s="71"/>
      <c r="BR72" s="331">
        <v>3.1177636363636365</v>
      </c>
      <c r="BS72" s="320">
        <v>3.3650000000000002</v>
      </c>
      <c r="BT72" s="320">
        <v>0.2472363636363637</v>
      </c>
      <c r="BU72" s="320">
        <v>7.9299264624410277</v>
      </c>
      <c r="BV72" s="320">
        <v>142</v>
      </c>
      <c r="BW72" s="320">
        <v>43460</v>
      </c>
      <c r="BX72" s="320">
        <v>39684</v>
      </c>
      <c r="BY72" s="320">
        <v>1383.8191942351784</v>
      </c>
      <c r="BZ72" s="320">
        <v>1.9982679322752312E-4</v>
      </c>
      <c r="CA72" s="320">
        <v>-1.7765000000000002</v>
      </c>
      <c r="CB72" s="320">
        <v>16.729500000000005</v>
      </c>
      <c r="CC72" s="320">
        <v>-18.506000000000004</v>
      </c>
      <c r="CD72" s="320">
        <v>-7.8577774495760542</v>
      </c>
      <c r="CE72" s="320">
        <v>76.280353150572154</v>
      </c>
      <c r="CF72" s="320">
        <v>-84.138130600148187</v>
      </c>
      <c r="CG72" s="320">
        <v>-46.429990391629175</v>
      </c>
      <c r="CH72" s="320">
        <v>430.55327486433868</v>
      </c>
      <c r="CI72" s="320">
        <v>-476.98326525596775</v>
      </c>
      <c r="CJ72" s="320">
        <v>0.52558023194607362</v>
      </c>
      <c r="CK72" s="320">
        <v>22455.1</v>
      </c>
      <c r="CL72" s="320">
        <v>4.82</v>
      </c>
      <c r="CM72" s="320">
        <v>4.9800000000000004</v>
      </c>
      <c r="CN72" s="320">
        <v>4.93</v>
      </c>
      <c r="CO72" s="316">
        <f t="shared" si="9"/>
        <v>4.91</v>
      </c>
      <c r="CP72" s="320">
        <v>0.57299999999999995</v>
      </c>
      <c r="CQ72" s="320">
        <v>0.60499999999999998</v>
      </c>
      <c r="CR72" s="320">
        <v>0.6</v>
      </c>
      <c r="CS72" s="316">
        <f t="shared" si="10"/>
        <v>0.59266666666666667</v>
      </c>
      <c r="CT72" s="320">
        <v>0.78900000000000003</v>
      </c>
      <c r="CU72" s="320">
        <v>0.78700000000000003</v>
      </c>
      <c r="CV72" s="320">
        <v>0.78800000000000003</v>
      </c>
      <c r="CW72" s="316">
        <f t="shared" si="11"/>
        <v>0.78799999999999992</v>
      </c>
      <c r="CX72" s="329">
        <v>1.3888888888888889E-3</v>
      </c>
      <c r="CY72" s="318">
        <v>3.472222222222222E-3</v>
      </c>
      <c r="CZ72" s="318">
        <v>6.2499999999999995E-3</v>
      </c>
      <c r="DA72" s="319" t="s">
        <v>728</v>
      </c>
      <c r="DB72" s="319" t="s">
        <v>729</v>
      </c>
      <c r="DC72" s="319" t="s">
        <v>730</v>
      </c>
      <c r="DD72" s="319" t="s">
        <v>731</v>
      </c>
      <c r="DE72" s="319" t="s">
        <v>732</v>
      </c>
      <c r="DF72" s="319" t="s">
        <v>733</v>
      </c>
      <c r="DG72" s="310"/>
      <c r="DH72" s="320">
        <v>7.9299264624410277</v>
      </c>
      <c r="DI72" s="471">
        <v>0</v>
      </c>
      <c r="DJ72" s="483">
        <f t="shared" si="12"/>
        <v>3.5314589836789985E-2</v>
      </c>
      <c r="DK72" s="320">
        <v>0.59266666666666667</v>
      </c>
      <c r="DL72" s="471">
        <v>1</v>
      </c>
      <c r="DM72" s="320">
        <v>0.78799999999999992</v>
      </c>
    </row>
    <row r="73" spans="1:117" ht="15.75" customHeight="1">
      <c r="A73" s="76">
        <v>88</v>
      </c>
      <c r="B73" s="159" t="s">
        <v>734</v>
      </c>
      <c r="C73" s="46" t="s">
        <v>735</v>
      </c>
      <c r="D73" s="46">
        <v>1</v>
      </c>
      <c r="E73" s="149">
        <v>12725</v>
      </c>
      <c r="F73" s="44">
        <f t="shared" si="7"/>
        <v>85</v>
      </c>
      <c r="G73" s="78">
        <v>2</v>
      </c>
      <c r="H73" s="46">
        <v>35.9</v>
      </c>
      <c r="I73" s="79">
        <v>98</v>
      </c>
      <c r="J73" s="80">
        <v>1</v>
      </c>
      <c r="K73" s="80">
        <v>0</v>
      </c>
      <c r="L73" s="80">
        <v>1</v>
      </c>
      <c r="M73" s="80">
        <v>0</v>
      </c>
      <c r="N73" s="80">
        <v>0</v>
      </c>
      <c r="O73" s="80">
        <v>0</v>
      </c>
      <c r="P73" s="80">
        <v>0</v>
      </c>
      <c r="Q73" s="80">
        <v>0</v>
      </c>
      <c r="R73" s="80">
        <v>0</v>
      </c>
      <c r="S73" s="80">
        <v>0</v>
      </c>
      <c r="T73" s="80">
        <v>0</v>
      </c>
      <c r="U73" s="80">
        <v>1</v>
      </c>
      <c r="V73" s="80">
        <v>0</v>
      </c>
      <c r="W73" s="80">
        <v>0</v>
      </c>
      <c r="X73" s="80">
        <v>1</v>
      </c>
      <c r="Y73" s="80">
        <v>0</v>
      </c>
      <c r="Z73" s="80">
        <v>0</v>
      </c>
      <c r="AA73" s="80">
        <v>0</v>
      </c>
      <c r="AB73" s="80">
        <v>0</v>
      </c>
      <c r="AC73" s="81">
        <v>69.58</v>
      </c>
      <c r="AD73" s="82">
        <v>1.62</v>
      </c>
      <c r="AE73" s="83">
        <f t="shared" si="8"/>
        <v>26.512726718488029</v>
      </c>
      <c r="AF73" s="150">
        <v>44036</v>
      </c>
      <c r="AG73" s="58">
        <v>1</v>
      </c>
      <c r="AH73" s="58">
        <v>0</v>
      </c>
      <c r="AI73" s="58">
        <v>6</v>
      </c>
      <c r="AJ73" s="84">
        <v>0</v>
      </c>
      <c r="AK73" s="84">
        <v>1</v>
      </c>
      <c r="AL73" s="60">
        <v>44055</v>
      </c>
      <c r="AM73" s="58">
        <f t="shared" si="2"/>
        <v>19</v>
      </c>
      <c r="AN73" s="123">
        <v>1</v>
      </c>
      <c r="AO73" s="61"/>
      <c r="AP73" s="62"/>
      <c r="AQ73" s="63">
        <v>1</v>
      </c>
      <c r="AR73" s="64">
        <v>1</v>
      </c>
      <c r="AS73" s="63">
        <v>1</v>
      </c>
      <c r="AT73" s="63">
        <v>1</v>
      </c>
      <c r="AU73" s="63">
        <v>0</v>
      </c>
      <c r="AV73" s="63">
        <v>1</v>
      </c>
      <c r="AW73" s="63">
        <v>0</v>
      </c>
      <c r="AX73" s="64"/>
      <c r="AY73" s="66">
        <v>44036</v>
      </c>
      <c r="AZ73" s="133">
        <v>1.89</v>
      </c>
      <c r="BA73" s="133"/>
      <c r="BB73" s="133">
        <v>20.6</v>
      </c>
      <c r="BC73" s="139">
        <v>0.106</v>
      </c>
      <c r="BD73" s="135">
        <v>11.1</v>
      </c>
      <c r="BE73" s="135">
        <v>17.350000000000001</v>
      </c>
      <c r="BF73" s="135">
        <v>90.3</v>
      </c>
      <c r="BG73" s="135">
        <v>4</v>
      </c>
      <c r="BH73" s="135">
        <v>287</v>
      </c>
      <c r="BI73" s="86"/>
      <c r="BJ73" s="64">
        <v>0</v>
      </c>
      <c r="BK73" s="64">
        <v>0</v>
      </c>
      <c r="BL73" s="64">
        <v>0</v>
      </c>
      <c r="BM73" s="64">
        <v>0</v>
      </c>
      <c r="BN73" s="70">
        <v>0</v>
      </c>
      <c r="BO73" s="64">
        <v>0</v>
      </c>
      <c r="BP73" s="71"/>
      <c r="BR73" s="331">
        <v>5.3747833333333324</v>
      </c>
      <c r="BS73" s="320">
        <v>5.48</v>
      </c>
      <c r="BT73" s="320">
        <v>0.10521666666666807</v>
      </c>
      <c r="BU73" s="320">
        <v>1.9575982907838412</v>
      </c>
      <c r="BV73" s="320">
        <v>177</v>
      </c>
      <c r="BW73" s="320">
        <v>8120</v>
      </c>
      <c r="BX73" s="320">
        <v>7973</v>
      </c>
      <c r="BY73" s="320">
        <v>103.41277407054335</v>
      </c>
      <c r="BZ73" s="320">
        <v>2.4552844484934672E-4</v>
      </c>
      <c r="CA73" s="320">
        <v>-3.5261666666666667</v>
      </c>
      <c r="CB73" s="320">
        <v>8.8734999999999999</v>
      </c>
      <c r="CC73" s="320">
        <v>-12.399666666666667</v>
      </c>
      <c r="CD73" s="320">
        <v>-48.102039693588502</v>
      </c>
      <c r="CE73" s="320">
        <v>120.72205888155753</v>
      </c>
      <c r="CF73" s="320">
        <v>-168.82409857514602</v>
      </c>
      <c r="CG73" s="320">
        <v>-52.436066377628372</v>
      </c>
      <c r="CH73" s="320">
        <v>132.13729299041864</v>
      </c>
      <c r="CI73" s="320">
        <v>-184.57335936804702</v>
      </c>
      <c r="CJ73" s="320">
        <v>0.58278229037632612</v>
      </c>
      <c r="CK73" s="320">
        <v>1404.2</v>
      </c>
      <c r="CL73" s="320">
        <v>7.67</v>
      </c>
      <c r="CM73" s="320">
        <v>7.41</v>
      </c>
      <c r="CN73" s="320">
        <v>7.79</v>
      </c>
      <c r="CO73" s="316">
        <f t="shared" si="9"/>
        <v>7.623333333333334</v>
      </c>
      <c r="CP73" s="320">
        <v>1.0449999999999999</v>
      </c>
      <c r="CQ73" s="320">
        <v>0.92900000000000005</v>
      </c>
      <c r="CR73" s="320">
        <v>1.054</v>
      </c>
      <c r="CS73" s="316">
        <f t="shared" si="10"/>
        <v>1.0093333333333334</v>
      </c>
      <c r="CT73" s="320">
        <v>1.2</v>
      </c>
      <c r="CU73" s="320">
        <v>1.1279999999999999</v>
      </c>
      <c r="CV73" s="320">
        <v>1.236</v>
      </c>
      <c r="CW73" s="316">
        <f t="shared" si="11"/>
        <v>1.1879999999999999</v>
      </c>
      <c r="CX73" s="329">
        <v>2.0833333333333333E-3</v>
      </c>
      <c r="CY73" s="318">
        <v>4.8611111111111112E-3</v>
      </c>
      <c r="CZ73" s="318">
        <v>6.2499999999999995E-3</v>
      </c>
      <c r="DA73" s="319" t="s">
        <v>736</v>
      </c>
      <c r="DB73" s="319" t="s">
        <v>737</v>
      </c>
      <c r="DC73" s="319" t="s">
        <v>738</v>
      </c>
      <c r="DD73" s="319" t="s">
        <v>739</v>
      </c>
      <c r="DE73" s="319" t="s">
        <v>740</v>
      </c>
      <c r="DF73" s="319" t="s">
        <v>741</v>
      </c>
      <c r="DG73" s="310"/>
      <c r="DH73" s="320">
        <v>1.9575982907838412</v>
      </c>
      <c r="DI73" s="471">
        <v>1</v>
      </c>
      <c r="DJ73" s="483">
        <f t="shared" si="12"/>
        <v>0.13941021868564599</v>
      </c>
      <c r="DK73" s="320">
        <v>1.0093333333333334</v>
      </c>
      <c r="DL73" s="471">
        <v>1</v>
      </c>
      <c r="DM73" s="320">
        <v>1.1879999999999999</v>
      </c>
    </row>
    <row r="74" spans="1:117" ht="15.75" customHeight="1">
      <c r="A74" s="76">
        <v>89</v>
      </c>
      <c r="B74" s="159" t="s">
        <v>742</v>
      </c>
      <c r="C74" s="46" t="s">
        <v>743</v>
      </c>
      <c r="D74" s="46">
        <v>1</v>
      </c>
      <c r="E74" s="149">
        <v>18295</v>
      </c>
      <c r="F74" s="44">
        <f t="shared" si="7"/>
        <v>70</v>
      </c>
      <c r="G74" s="78">
        <v>1</v>
      </c>
      <c r="H74" s="46">
        <v>36.200000000000003</v>
      </c>
      <c r="I74" s="79">
        <v>98</v>
      </c>
      <c r="J74" s="80">
        <v>0</v>
      </c>
      <c r="K74" s="80">
        <v>1</v>
      </c>
      <c r="L74" s="80">
        <v>0</v>
      </c>
      <c r="M74" s="80">
        <v>0</v>
      </c>
      <c r="N74" s="80">
        <v>0</v>
      </c>
      <c r="O74" s="80">
        <v>0</v>
      </c>
      <c r="P74" s="80">
        <v>0</v>
      </c>
      <c r="Q74" s="80">
        <v>0</v>
      </c>
      <c r="R74" s="80">
        <v>0</v>
      </c>
      <c r="S74" s="80">
        <v>0</v>
      </c>
      <c r="T74" s="80">
        <v>0</v>
      </c>
      <c r="U74" s="80">
        <v>0</v>
      </c>
      <c r="V74" s="80">
        <v>0</v>
      </c>
      <c r="W74" s="80">
        <v>0</v>
      </c>
      <c r="X74" s="80">
        <v>1</v>
      </c>
      <c r="Y74" s="80">
        <v>0</v>
      </c>
      <c r="Z74" s="80">
        <v>1</v>
      </c>
      <c r="AA74" s="80">
        <v>0</v>
      </c>
      <c r="AB74" s="80">
        <v>0</v>
      </c>
      <c r="AC74" s="81">
        <v>172</v>
      </c>
      <c r="AD74" s="82">
        <v>1.7</v>
      </c>
      <c r="AE74" s="83">
        <f t="shared" si="8"/>
        <v>59.515570934256061</v>
      </c>
      <c r="AF74" s="150">
        <v>44046</v>
      </c>
      <c r="AG74" s="58">
        <v>1</v>
      </c>
      <c r="AH74" s="58">
        <v>1</v>
      </c>
      <c r="AI74" s="58">
        <v>7</v>
      </c>
      <c r="AJ74" s="84">
        <v>0</v>
      </c>
      <c r="AK74" s="84">
        <v>1</v>
      </c>
      <c r="AL74" s="60">
        <v>44063</v>
      </c>
      <c r="AM74" s="58">
        <f t="shared" si="2"/>
        <v>17</v>
      </c>
      <c r="AN74" s="123">
        <v>1</v>
      </c>
      <c r="AO74" s="61"/>
      <c r="AP74" s="89"/>
      <c r="AQ74" s="76">
        <v>1</v>
      </c>
      <c r="AR74" s="64">
        <v>1</v>
      </c>
      <c r="AS74" s="63">
        <v>1</v>
      </c>
      <c r="AT74" s="63">
        <v>1</v>
      </c>
      <c r="AU74" s="63">
        <v>0</v>
      </c>
      <c r="AV74" s="63">
        <v>1</v>
      </c>
      <c r="AW74" s="63">
        <v>0</v>
      </c>
      <c r="AX74" s="64"/>
      <c r="AY74" s="66">
        <v>44046</v>
      </c>
      <c r="AZ74" s="133">
        <v>0.69</v>
      </c>
      <c r="BA74" s="133">
        <v>23819</v>
      </c>
      <c r="BB74" s="133">
        <v>31.1</v>
      </c>
      <c r="BC74" s="139">
        <v>4.2999999999999997E-2</v>
      </c>
      <c r="BD74" s="135">
        <v>15.8</v>
      </c>
      <c r="BE74" s="135">
        <v>16.45</v>
      </c>
      <c r="BF74" s="135">
        <v>82.3</v>
      </c>
      <c r="BG74" s="135">
        <v>10.4</v>
      </c>
      <c r="BH74" s="135">
        <v>234</v>
      </c>
      <c r="BI74" s="86"/>
      <c r="BJ74" s="90">
        <v>1</v>
      </c>
      <c r="BK74" s="90">
        <v>0</v>
      </c>
      <c r="BL74" s="90">
        <v>0</v>
      </c>
      <c r="BM74" s="90">
        <v>0</v>
      </c>
      <c r="BN74" s="91">
        <v>0</v>
      </c>
      <c r="BO74" s="90">
        <v>0</v>
      </c>
      <c r="BP74" s="92" t="s">
        <v>131</v>
      </c>
      <c r="BR74" s="331">
        <v>4.4105166666666662</v>
      </c>
      <c r="BS74" s="320">
        <v>4.6230000000000002</v>
      </c>
      <c r="BT74" s="320">
        <v>0.21248333333333402</v>
      </c>
      <c r="BU74" s="320">
        <v>4.8176517490392445</v>
      </c>
      <c r="BV74" s="320">
        <v>122</v>
      </c>
      <c r="BW74" s="320">
        <v>59894</v>
      </c>
      <c r="BX74" s="320">
        <v>41247</v>
      </c>
      <c r="BY74" s="320">
        <v>917.73164791835791</v>
      </c>
      <c r="BZ74" s="320">
        <v>1.168000521017103E-4</v>
      </c>
      <c r="CA74" s="320">
        <v>24.753499999999999</v>
      </c>
      <c r="CB74" s="320">
        <v>40.239000000000011</v>
      </c>
      <c r="CC74" s="320">
        <v>-15.4855</v>
      </c>
      <c r="CD74" s="320">
        <v>226.6546086439545</v>
      </c>
      <c r="CE74" s="320">
        <v>368.63444455790352</v>
      </c>
      <c r="CF74" s="320">
        <v>-141.97983591394902</v>
      </c>
      <c r="CG74" s="320">
        <v>449.38520470231538</v>
      </c>
      <c r="CH74" s="320">
        <v>730.32649323998874</v>
      </c>
      <c r="CI74" s="320">
        <v>-280.94128853767324</v>
      </c>
      <c r="CJ74" s="320">
        <v>0.2778109750948648</v>
      </c>
      <c r="CK74" s="320">
        <v>8314.9</v>
      </c>
      <c r="CL74" s="320">
        <v>6.45</v>
      </c>
      <c r="CM74" s="320">
        <v>6.59</v>
      </c>
      <c r="CN74" s="320">
        <v>6.79</v>
      </c>
      <c r="CO74" s="316">
        <f t="shared" si="9"/>
        <v>6.6099999999999994</v>
      </c>
      <c r="CP74" s="320">
        <v>0.81899999999999995</v>
      </c>
      <c r="CQ74" s="320">
        <v>0.83799999999999997</v>
      </c>
      <c r="CR74" s="320">
        <v>0.93799999999999994</v>
      </c>
      <c r="CS74" s="316">
        <f t="shared" si="10"/>
        <v>0.86499999999999988</v>
      </c>
      <c r="CT74" s="320">
        <v>0.98</v>
      </c>
      <c r="CU74" s="320">
        <v>1.04</v>
      </c>
      <c r="CV74" s="320">
        <v>1.1659999999999999</v>
      </c>
      <c r="CW74" s="316">
        <f t="shared" si="11"/>
        <v>1.0620000000000001</v>
      </c>
      <c r="CX74" s="329">
        <v>6.9444444444444447E-4</v>
      </c>
      <c r="CY74" s="318">
        <v>5.5555555555555558E-3</v>
      </c>
      <c r="CZ74" s="318">
        <v>6.9444444444444441E-3</v>
      </c>
      <c r="DA74" s="319" t="s">
        <v>744</v>
      </c>
      <c r="DB74" s="319" t="s">
        <v>745</v>
      </c>
      <c r="DC74" s="319" t="s">
        <v>746</v>
      </c>
      <c r="DD74" s="319" t="s">
        <v>747</v>
      </c>
      <c r="DE74" s="319" t="s">
        <v>748</v>
      </c>
      <c r="DF74" s="319" t="s">
        <v>749</v>
      </c>
      <c r="DG74" s="310"/>
      <c r="DH74" s="320">
        <v>4.8176517490392445</v>
      </c>
      <c r="DI74" s="471">
        <v>0</v>
      </c>
      <c r="DJ74" s="483">
        <f t="shared" si="12"/>
        <v>5.793998423359565E-2</v>
      </c>
      <c r="DK74" s="320">
        <v>0.86499999999999988</v>
      </c>
      <c r="DL74" s="471">
        <v>0</v>
      </c>
      <c r="DM74" s="320">
        <v>1.0620000000000001</v>
      </c>
    </row>
    <row r="75" spans="1:117" ht="15.75" customHeight="1">
      <c r="A75" s="76">
        <v>92</v>
      </c>
      <c r="B75" s="159" t="s">
        <v>769</v>
      </c>
      <c r="C75" s="46" t="s">
        <v>770</v>
      </c>
      <c r="D75" s="46">
        <v>2</v>
      </c>
      <c r="E75" s="149">
        <v>24743</v>
      </c>
      <c r="F75" s="44">
        <f t="shared" si="7"/>
        <v>52</v>
      </c>
      <c r="G75" s="78">
        <v>1</v>
      </c>
      <c r="H75" s="46">
        <v>38</v>
      </c>
      <c r="I75" s="79">
        <v>96</v>
      </c>
      <c r="J75" s="80">
        <v>0</v>
      </c>
      <c r="K75" s="80">
        <v>0</v>
      </c>
      <c r="L75" s="80">
        <v>0</v>
      </c>
      <c r="M75" s="80">
        <v>0</v>
      </c>
      <c r="N75" s="80">
        <v>0</v>
      </c>
      <c r="O75" s="80">
        <v>0</v>
      </c>
      <c r="P75" s="80">
        <v>0</v>
      </c>
      <c r="Q75" s="80">
        <v>0</v>
      </c>
      <c r="R75" s="80">
        <v>0</v>
      </c>
      <c r="S75" s="80">
        <v>0</v>
      </c>
      <c r="T75" s="80">
        <v>0</v>
      </c>
      <c r="U75" s="80">
        <v>0</v>
      </c>
      <c r="V75" s="80">
        <v>0</v>
      </c>
      <c r="W75" s="80">
        <v>0</v>
      </c>
      <c r="X75" s="80">
        <v>0</v>
      </c>
      <c r="Y75" s="80">
        <v>0</v>
      </c>
      <c r="Z75" s="80">
        <v>0</v>
      </c>
      <c r="AA75" s="80">
        <v>0</v>
      </c>
      <c r="AB75" s="80">
        <v>0</v>
      </c>
      <c r="AC75" s="81"/>
      <c r="AD75" s="82"/>
      <c r="AE75" s="83"/>
      <c r="AF75" s="150">
        <v>44045</v>
      </c>
      <c r="AG75" s="58">
        <v>0</v>
      </c>
      <c r="AH75" s="58">
        <v>0</v>
      </c>
      <c r="AI75" s="58">
        <v>0</v>
      </c>
      <c r="AJ75" s="84">
        <v>0</v>
      </c>
      <c r="AK75" s="84">
        <v>0</v>
      </c>
      <c r="AL75" s="60">
        <v>44050</v>
      </c>
      <c r="AM75" s="58">
        <f t="shared" si="2"/>
        <v>5</v>
      </c>
      <c r="AN75" s="123">
        <v>1</v>
      </c>
      <c r="AO75" s="61"/>
      <c r="AP75" s="62"/>
      <c r="AQ75" s="63">
        <v>1</v>
      </c>
      <c r="AR75" s="64">
        <v>1</v>
      </c>
      <c r="AS75" s="63">
        <v>1</v>
      </c>
      <c r="AT75" s="63">
        <v>0</v>
      </c>
      <c r="AU75" s="63">
        <v>0</v>
      </c>
      <c r="AV75" s="63">
        <v>0</v>
      </c>
      <c r="AW75" s="63">
        <v>0</v>
      </c>
      <c r="AX75" s="64"/>
      <c r="AY75" s="66">
        <v>44045</v>
      </c>
      <c r="AZ75" s="133">
        <v>0.44</v>
      </c>
      <c r="BA75" s="133">
        <v>15865</v>
      </c>
      <c r="BB75" s="133">
        <v>6.5</v>
      </c>
      <c r="BC75" s="139">
        <v>8.9999999999999993E-3</v>
      </c>
      <c r="BD75" s="135">
        <v>7.2</v>
      </c>
      <c r="BE75" s="135">
        <v>2.5499999999999998</v>
      </c>
      <c r="BF75" s="135">
        <v>4</v>
      </c>
      <c r="BG75" s="135">
        <v>0.79</v>
      </c>
      <c r="BH75" s="135">
        <v>7</v>
      </c>
      <c r="BI75" s="86"/>
      <c r="BJ75" s="64">
        <v>0</v>
      </c>
      <c r="BK75" s="64">
        <v>0</v>
      </c>
      <c r="BL75" s="64">
        <v>0</v>
      </c>
      <c r="BM75" s="64">
        <v>0</v>
      </c>
      <c r="BN75" s="70">
        <v>0</v>
      </c>
      <c r="BO75" s="64">
        <v>0</v>
      </c>
      <c r="BP75" s="71"/>
      <c r="BR75" s="331">
        <v>4.3402033898305081</v>
      </c>
      <c r="BS75" s="320">
        <v>4.9130000000000003</v>
      </c>
      <c r="BT75" s="320">
        <v>0.57279661016949213</v>
      </c>
      <c r="BU75" s="320">
        <v>13.197460089349885</v>
      </c>
      <c r="BV75" s="320">
        <v>141</v>
      </c>
      <c r="BW75" s="320">
        <v>128822</v>
      </c>
      <c r="BX75" s="320">
        <v>114500</v>
      </c>
      <c r="BY75" s="320">
        <v>1877.1378708551483</v>
      </c>
      <c r="BZ75" s="320">
        <v>1.1526166016899463E-4</v>
      </c>
      <c r="CA75" s="320">
        <v>24.210166666666669</v>
      </c>
      <c r="CB75" s="320">
        <v>36.49666666666667</v>
      </c>
      <c r="CC75" s="320">
        <v>-12.2865</v>
      </c>
      <c r="CD75" s="320">
        <v>214.8033558690978</v>
      </c>
      <c r="CE75" s="320">
        <v>323.90633570339298</v>
      </c>
      <c r="CF75" s="320">
        <v>-109.102979834295</v>
      </c>
      <c r="CG75" s="320">
        <v>446.78979883493025</v>
      </c>
      <c r="CH75" s="320">
        <v>673.45764160675287</v>
      </c>
      <c r="CI75" s="320">
        <v>-226.66784277182239</v>
      </c>
      <c r="CJ75" s="320">
        <v>0.25181804837834176</v>
      </c>
      <c r="CK75" s="320">
        <v>24473.8</v>
      </c>
      <c r="CL75" s="320">
        <v>8.93</v>
      </c>
      <c r="CM75" s="320">
        <v>8.8800000000000008</v>
      </c>
      <c r="CN75" s="320">
        <v>8.6300000000000008</v>
      </c>
      <c r="CO75" s="316">
        <f t="shared" si="9"/>
        <v>8.8133333333333344</v>
      </c>
      <c r="CP75" s="320">
        <v>0.51</v>
      </c>
      <c r="CQ75" s="320">
        <v>0.48799999999999999</v>
      </c>
      <c r="CR75" s="320">
        <v>0.505</v>
      </c>
      <c r="CS75" s="316">
        <f t="shared" si="10"/>
        <v>0.501</v>
      </c>
      <c r="CT75" s="320">
        <v>0.67300000000000004</v>
      </c>
      <c r="CU75" s="320">
        <v>0.61599999999999999</v>
      </c>
      <c r="CV75" s="320">
        <v>0.61399999999999999</v>
      </c>
      <c r="CW75" s="316">
        <f t="shared" si="11"/>
        <v>0.6343333333333333</v>
      </c>
      <c r="CX75" s="329">
        <v>3.472222222222222E-3</v>
      </c>
      <c r="CY75" s="318">
        <v>6.2499999999999995E-3</v>
      </c>
      <c r="CZ75" s="318">
        <v>9.0277777777777787E-3</v>
      </c>
      <c r="DA75" s="319" t="s">
        <v>771</v>
      </c>
      <c r="DB75" s="319" t="s">
        <v>772</v>
      </c>
      <c r="DC75" s="319" t="s">
        <v>773</v>
      </c>
      <c r="DD75" s="319" t="s">
        <v>774</v>
      </c>
      <c r="DE75" s="319" t="s">
        <v>775</v>
      </c>
      <c r="DF75" s="319" t="s">
        <v>776</v>
      </c>
      <c r="DG75" s="310"/>
      <c r="DH75" s="320">
        <v>13.197460089349885</v>
      </c>
      <c r="DI75" s="471">
        <v>0</v>
      </c>
      <c r="DJ75" s="483">
        <f t="shared" si="12"/>
        <v>5.3924850613104161E-2</v>
      </c>
      <c r="DK75" s="320">
        <v>0.501</v>
      </c>
      <c r="DL75" s="471">
        <v>0</v>
      </c>
      <c r="DM75" s="320">
        <v>0.6343333333333333</v>
      </c>
    </row>
    <row r="76" spans="1:117" ht="15.75" customHeight="1">
      <c r="A76" s="76">
        <v>93</v>
      </c>
      <c r="B76" s="159" t="s">
        <v>777</v>
      </c>
      <c r="C76" s="46" t="s">
        <v>778</v>
      </c>
      <c r="D76" s="46">
        <v>2</v>
      </c>
      <c r="E76" s="149">
        <v>18462</v>
      </c>
      <c r="F76" s="44">
        <f t="shared" si="7"/>
        <v>70</v>
      </c>
      <c r="G76" s="78">
        <v>1</v>
      </c>
      <c r="H76" s="46">
        <v>36</v>
      </c>
      <c r="I76" s="79">
        <v>91</v>
      </c>
      <c r="J76" s="80">
        <v>1</v>
      </c>
      <c r="K76" s="80">
        <v>1</v>
      </c>
      <c r="L76" s="80">
        <v>1</v>
      </c>
      <c r="M76" s="80">
        <v>0</v>
      </c>
      <c r="N76" s="80">
        <v>0</v>
      </c>
      <c r="O76" s="80">
        <v>0</v>
      </c>
      <c r="P76" s="80">
        <v>0</v>
      </c>
      <c r="Q76" s="80">
        <v>0</v>
      </c>
      <c r="R76" s="80">
        <v>0</v>
      </c>
      <c r="S76" s="80">
        <v>0</v>
      </c>
      <c r="T76" s="80">
        <v>0</v>
      </c>
      <c r="U76" s="80">
        <v>1</v>
      </c>
      <c r="V76" s="80">
        <v>0</v>
      </c>
      <c r="W76" s="80">
        <v>1</v>
      </c>
      <c r="X76" s="80">
        <v>1</v>
      </c>
      <c r="Y76" s="80">
        <v>0</v>
      </c>
      <c r="Z76" s="80">
        <v>1</v>
      </c>
      <c r="AA76" s="80">
        <v>0</v>
      </c>
      <c r="AB76" s="80">
        <v>0</v>
      </c>
      <c r="AC76" s="81">
        <v>97.9</v>
      </c>
      <c r="AD76" s="82">
        <v>1.59</v>
      </c>
      <c r="AE76" s="83">
        <f t="shared" si="8"/>
        <v>38.724733989952931</v>
      </c>
      <c r="AF76" s="150">
        <v>44044</v>
      </c>
      <c r="AG76" s="58">
        <v>0</v>
      </c>
      <c r="AH76" s="58">
        <v>0</v>
      </c>
      <c r="AI76" s="58">
        <v>0</v>
      </c>
      <c r="AJ76" s="84">
        <v>0</v>
      </c>
      <c r="AK76" s="84">
        <v>0</v>
      </c>
      <c r="AL76" s="60">
        <v>44055</v>
      </c>
      <c r="AM76" s="58">
        <f t="shared" si="2"/>
        <v>11</v>
      </c>
      <c r="AN76" s="123">
        <v>1</v>
      </c>
      <c r="AO76" s="61" t="s">
        <v>779</v>
      </c>
      <c r="AP76" s="100" t="s">
        <v>780</v>
      </c>
      <c r="AQ76" s="63">
        <v>1</v>
      </c>
      <c r="AR76" s="64">
        <v>1</v>
      </c>
      <c r="AS76" s="63">
        <v>1</v>
      </c>
      <c r="AT76" s="63">
        <v>1</v>
      </c>
      <c r="AU76" s="63">
        <v>1</v>
      </c>
      <c r="AV76" s="63">
        <v>1</v>
      </c>
      <c r="AW76" s="63">
        <v>0</v>
      </c>
      <c r="AX76" s="64"/>
      <c r="AY76" s="66">
        <v>44044</v>
      </c>
      <c r="AZ76" s="133">
        <v>0.74</v>
      </c>
      <c r="BA76" s="133">
        <v>533</v>
      </c>
      <c r="BB76" s="133">
        <v>199.1</v>
      </c>
      <c r="BC76" s="139">
        <v>0.01</v>
      </c>
      <c r="BD76" s="135">
        <v>14.7</v>
      </c>
      <c r="BE76" s="135">
        <v>7.76</v>
      </c>
      <c r="BF76" s="135">
        <v>65.599999999999994</v>
      </c>
      <c r="BG76" s="135">
        <v>30.2</v>
      </c>
      <c r="BH76" s="135">
        <v>100</v>
      </c>
      <c r="BI76" s="86"/>
      <c r="BJ76" s="64">
        <v>0</v>
      </c>
      <c r="BK76" s="64">
        <v>0</v>
      </c>
      <c r="BL76" s="64">
        <v>0</v>
      </c>
      <c r="BM76" s="64">
        <v>0</v>
      </c>
      <c r="BN76" s="70">
        <v>0</v>
      </c>
      <c r="BO76" s="64">
        <v>0</v>
      </c>
      <c r="BP76" s="71" t="s">
        <v>131</v>
      </c>
      <c r="BR76" s="331">
        <v>4.2993799999999984</v>
      </c>
      <c r="BS76" s="320">
        <v>4.5640000000000001</v>
      </c>
      <c r="BT76" s="320">
        <v>0.26462000000000163</v>
      </c>
      <c r="BU76" s="320">
        <v>6.154840930552818</v>
      </c>
      <c r="BV76" s="320">
        <v>112</v>
      </c>
      <c r="BW76" s="320">
        <v>52921</v>
      </c>
      <c r="BX76" s="320">
        <v>39092</v>
      </c>
      <c r="BY76" s="320">
        <v>669.11369740376017</v>
      </c>
      <c r="BZ76" s="320">
        <v>1.574450253390161E-4</v>
      </c>
      <c r="CA76" s="320">
        <v>13.625500000000001</v>
      </c>
      <c r="CB76" s="320">
        <v>31.711499999999997</v>
      </c>
      <c r="CC76" s="320">
        <v>-18.086000000000006</v>
      </c>
      <c r="CD76" s="320">
        <v>120.34687298604442</v>
      </c>
      <c r="CE76" s="320">
        <v>277.87389945536944</v>
      </c>
      <c r="CF76" s="320">
        <v>-157.52702646932497</v>
      </c>
      <c r="CG76" s="320">
        <v>257.48384089890777</v>
      </c>
      <c r="CH76" s="320">
        <v>594.03873620192508</v>
      </c>
      <c r="CI76" s="320">
        <v>-336.55489530301759</v>
      </c>
      <c r="CJ76" s="320">
        <v>0.36165613422342663</v>
      </c>
      <c r="CK76" s="320">
        <v>4624.7</v>
      </c>
      <c r="CL76" s="320">
        <v>8.07</v>
      </c>
      <c r="CM76" s="320">
        <v>8.1300000000000008</v>
      </c>
      <c r="CN76" s="320">
        <v>7.86</v>
      </c>
      <c r="CO76" s="316">
        <f t="shared" si="9"/>
        <v>8.0200000000000014</v>
      </c>
      <c r="CP76" s="320">
        <v>0.873</v>
      </c>
      <c r="CQ76" s="320">
        <v>0.83699999999999997</v>
      </c>
      <c r="CR76" s="320">
        <v>0.89200000000000002</v>
      </c>
      <c r="CS76" s="316">
        <f t="shared" si="10"/>
        <v>0.86733333333333329</v>
      </c>
      <c r="CT76" s="320">
        <v>1.0149999999999999</v>
      </c>
      <c r="CU76" s="320">
        <v>1.016</v>
      </c>
      <c r="CV76" s="320">
        <v>1.069</v>
      </c>
      <c r="CW76" s="316">
        <f t="shared" si="11"/>
        <v>1.0333333333333332</v>
      </c>
      <c r="CX76" s="329">
        <v>6.9444444444444447E-4</v>
      </c>
      <c r="CY76" s="318">
        <v>3.472222222222222E-3</v>
      </c>
      <c r="CZ76" s="318">
        <v>8.3333333333333332E-3</v>
      </c>
      <c r="DA76" s="319" t="s">
        <v>781</v>
      </c>
      <c r="DB76" s="319" t="s">
        <v>782</v>
      </c>
      <c r="DC76" s="319" t="s">
        <v>783</v>
      </c>
      <c r="DD76" s="319" t="s">
        <v>784</v>
      </c>
      <c r="DE76" s="319" t="s">
        <v>785</v>
      </c>
      <c r="DF76" s="319" t="s">
        <v>786</v>
      </c>
      <c r="DG76" s="310"/>
      <c r="DH76" s="320">
        <v>6.154840930552818</v>
      </c>
      <c r="DI76" s="471">
        <v>0</v>
      </c>
      <c r="DJ76" s="483">
        <f t="shared" si="12"/>
        <v>0.1330862743648846</v>
      </c>
      <c r="DK76" s="320">
        <v>0.86733333333333329</v>
      </c>
      <c r="DL76" s="471">
        <v>1</v>
      </c>
      <c r="DM76" s="320">
        <v>1.0333333333333332</v>
      </c>
    </row>
    <row r="77" spans="1:117" ht="15.75" customHeight="1">
      <c r="A77" s="76">
        <v>95</v>
      </c>
      <c r="B77" s="159" t="s">
        <v>797</v>
      </c>
      <c r="C77" s="46" t="s">
        <v>798</v>
      </c>
      <c r="D77" s="46">
        <v>2</v>
      </c>
      <c r="E77" s="149">
        <v>15474</v>
      </c>
      <c r="F77" s="44">
        <f t="shared" si="7"/>
        <v>78</v>
      </c>
      <c r="G77" s="78">
        <v>1</v>
      </c>
      <c r="H77" s="46">
        <v>36.6</v>
      </c>
      <c r="I77" s="79">
        <v>97</v>
      </c>
      <c r="J77" s="80">
        <v>0</v>
      </c>
      <c r="K77" s="80">
        <v>0</v>
      </c>
      <c r="L77" s="80">
        <v>0</v>
      </c>
      <c r="M77" s="80">
        <v>0</v>
      </c>
      <c r="N77" s="80">
        <v>0</v>
      </c>
      <c r="O77" s="80">
        <v>0</v>
      </c>
      <c r="P77" s="80">
        <v>0</v>
      </c>
      <c r="Q77" s="80">
        <v>0</v>
      </c>
      <c r="R77" s="80">
        <v>0</v>
      </c>
      <c r="S77" s="80">
        <v>0</v>
      </c>
      <c r="T77" s="80">
        <v>0</v>
      </c>
      <c r="U77" s="80">
        <v>0</v>
      </c>
      <c r="V77" s="80">
        <v>0</v>
      </c>
      <c r="W77" s="80">
        <v>0</v>
      </c>
      <c r="X77" s="80">
        <v>0</v>
      </c>
      <c r="Y77" s="80">
        <v>1</v>
      </c>
      <c r="Z77" s="80">
        <v>0</v>
      </c>
      <c r="AA77" s="80">
        <v>0</v>
      </c>
      <c r="AB77" s="80">
        <v>0</v>
      </c>
      <c r="AC77" s="81">
        <v>76</v>
      </c>
      <c r="AD77" s="82">
        <v>1.59</v>
      </c>
      <c r="AE77" s="83">
        <f t="shared" si="8"/>
        <v>30.062101973814325</v>
      </c>
      <c r="AF77" s="150">
        <v>44046</v>
      </c>
      <c r="AG77" s="58">
        <v>0</v>
      </c>
      <c r="AH77" s="58">
        <v>0</v>
      </c>
      <c r="AI77" s="58">
        <v>0</v>
      </c>
      <c r="AJ77" s="84">
        <v>0</v>
      </c>
      <c r="AK77" s="84">
        <v>0</v>
      </c>
      <c r="AL77" s="60">
        <v>44050</v>
      </c>
      <c r="AM77" s="58">
        <f t="shared" si="2"/>
        <v>4</v>
      </c>
      <c r="AN77" s="123">
        <v>1</v>
      </c>
      <c r="AO77" s="61"/>
      <c r="AP77" s="62" t="s">
        <v>493</v>
      </c>
      <c r="AQ77" s="63">
        <v>1</v>
      </c>
      <c r="AR77" s="64">
        <v>1</v>
      </c>
      <c r="AS77" s="63">
        <v>1</v>
      </c>
      <c r="AT77" s="63">
        <v>1</v>
      </c>
      <c r="AU77" s="63">
        <v>1</v>
      </c>
      <c r="AV77" s="63">
        <v>1</v>
      </c>
      <c r="AW77" s="63">
        <v>0</v>
      </c>
      <c r="AX77" s="64"/>
      <c r="AY77" s="66">
        <v>44046</v>
      </c>
      <c r="AZ77" s="133">
        <v>1.02</v>
      </c>
      <c r="BA77" s="133">
        <v>697</v>
      </c>
      <c r="BB77" s="133">
        <v>89.7</v>
      </c>
      <c r="BC77" s="139">
        <v>1.2E-2</v>
      </c>
      <c r="BD77" s="135">
        <v>11.8</v>
      </c>
      <c r="BE77" s="135">
        <v>2.89</v>
      </c>
      <c r="BF77" s="135">
        <v>54.3</v>
      </c>
      <c r="BG77" s="135">
        <v>34.299999999999997</v>
      </c>
      <c r="BH77" s="135">
        <v>116</v>
      </c>
      <c r="BI77" s="86"/>
      <c r="BJ77" s="64">
        <v>0</v>
      </c>
      <c r="BK77" s="64">
        <v>0</v>
      </c>
      <c r="BL77" s="64">
        <v>0</v>
      </c>
      <c r="BM77" s="64">
        <v>0</v>
      </c>
      <c r="BN77" s="70">
        <v>0</v>
      </c>
      <c r="BO77" s="64">
        <v>1</v>
      </c>
      <c r="BP77" s="71" t="s">
        <v>131</v>
      </c>
      <c r="BR77" s="331">
        <v>3.696109090909093</v>
      </c>
      <c r="BS77" s="320">
        <v>3.7759999999999998</v>
      </c>
      <c r="BT77" s="320">
        <v>7.9890909090906792E-2</v>
      </c>
      <c r="BU77" s="320">
        <v>2.1614867723305444</v>
      </c>
      <c r="BV77" s="320">
        <v>58</v>
      </c>
      <c r="BW77" s="320">
        <v>27769</v>
      </c>
      <c r="BX77" s="320">
        <v>6612</v>
      </c>
      <c r="BY77" s="320">
        <v>304.08839779005518</v>
      </c>
      <c r="BZ77" s="320">
        <v>3.2690362557933218E-4</v>
      </c>
      <c r="CA77" s="320">
        <v>-2.1891666666666669</v>
      </c>
      <c r="CB77" s="320">
        <v>19.763833333333341</v>
      </c>
      <c r="CC77" s="320">
        <v>-21.952999999999999</v>
      </c>
      <c r="CD77" s="320">
        <v>-14.117873973100183</v>
      </c>
      <c r="CE77" s="320">
        <v>127.04809577622609</v>
      </c>
      <c r="CF77" s="320">
        <v>-141.16596974932631</v>
      </c>
      <c r="CG77" s="320">
        <v>-47.331518553654327</v>
      </c>
      <c r="CH77" s="320">
        <v>428.00100343807878</v>
      </c>
      <c r="CI77" s="320">
        <v>-475.33252199173319</v>
      </c>
      <c r="CJ77" s="320">
        <v>0.52619825193088776</v>
      </c>
      <c r="CK77" s="320">
        <v>1362.3</v>
      </c>
      <c r="CL77" s="320"/>
      <c r="CM77" s="320"/>
      <c r="CN77" s="320"/>
      <c r="CO77" s="316"/>
      <c r="CP77" s="320"/>
      <c r="CQ77" s="320"/>
      <c r="CR77" s="320"/>
      <c r="CS77" s="316"/>
      <c r="CT77" s="320"/>
      <c r="CU77" s="320"/>
      <c r="CV77" s="320"/>
      <c r="CW77" s="316"/>
      <c r="CX77" s="329"/>
      <c r="CY77" s="318"/>
      <c r="CZ77" s="318"/>
      <c r="DA77" s="319"/>
      <c r="DB77" s="319"/>
      <c r="DC77" s="319"/>
      <c r="DD77" s="319"/>
      <c r="DE77" s="319"/>
      <c r="DF77" s="319"/>
      <c r="DG77" s="310"/>
      <c r="DH77" s="320">
        <v>2.1614867723305444</v>
      </c>
      <c r="DI77" s="471">
        <v>1</v>
      </c>
      <c r="DJ77" s="483">
        <f t="shared" si="12"/>
        <v>0.15866452120168426</v>
      </c>
      <c r="DK77" s="320"/>
      <c r="DL77" s="471"/>
      <c r="DM77" s="320"/>
    </row>
    <row r="78" spans="1:117" ht="15.75" customHeight="1">
      <c r="A78" s="76">
        <v>96</v>
      </c>
      <c r="B78" s="159" t="s">
        <v>799</v>
      </c>
      <c r="C78" s="46" t="s">
        <v>800</v>
      </c>
      <c r="D78" s="46">
        <v>2</v>
      </c>
      <c r="E78" s="149">
        <v>20322</v>
      </c>
      <c r="F78" s="44">
        <f t="shared" si="7"/>
        <v>64</v>
      </c>
      <c r="G78" s="78">
        <v>1</v>
      </c>
      <c r="H78" s="46">
        <v>36</v>
      </c>
      <c r="I78" s="79">
        <v>99</v>
      </c>
      <c r="J78" s="80">
        <v>0</v>
      </c>
      <c r="K78" s="80">
        <v>0</v>
      </c>
      <c r="L78" s="80">
        <v>0</v>
      </c>
      <c r="M78" s="80">
        <v>0</v>
      </c>
      <c r="N78" s="80">
        <v>0</v>
      </c>
      <c r="O78" s="80">
        <v>0</v>
      </c>
      <c r="P78" s="80">
        <v>0</v>
      </c>
      <c r="Q78" s="80">
        <v>0</v>
      </c>
      <c r="R78" s="80">
        <v>0</v>
      </c>
      <c r="S78" s="80">
        <v>0</v>
      </c>
      <c r="T78" s="80">
        <v>0</v>
      </c>
      <c r="U78" s="80">
        <v>0</v>
      </c>
      <c r="V78" s="80">
        <v>0</v>
      </c>
      <c r="W78" s="80">
        <v>0</v>
      </c>
      <c r="X78" s="80">
        <v>0</v>
      </c>
      <c r="Y78" s="80">
        <v>0</v>
      </c>
      <c r="Z78" s="80">
        <v>0</v>
      </c>
      <c r="AA78" s="80">
        <v>0</v>
      </c>
      <c r="AB78" s="80">
        <v>0</v>
      </c>
      <c r="AC78" s="81">
        <v>145</v>
      </c>
      <c r="AD78" s="82">
        <v>1.55</v>
      </c>
      <c r="AE78" s="83">
        <f t="shared" si="8"/>
        <v>60.353798126951084</v>
      </c>
      <c r="AF78" s="150">
        <v>44043</v>
      </c>
      <c r="AG78" s="58">
        <v>1</v>
      </c>
      <c r="AH78" s="58">
        <v>1</v>
      </c>
      <c r="AI78" s="58">
        <v>6</v>
      </c>
      <c r="AJ78" s="84">
        <v>0</v>
      </c>
      <c r="AK78" s="84">
        <v>1</v>
      </c>
      <c r="AL78" s="60">
        <v>44053</v>
      </c>
      <c r="AM78" s="58">
        <f t="shared" si="2"/>
        <v>10</v>
      </c>
      <c r="AN78" s="123">
        <v>1</v>
      </c>
      <c r="AO78" s="61"/>
      <c r="AP78" s="89"/>
      <c r="AQ78" s="63">
        <v>1</v>
      </c>
      <c r="AR78" s="64">
        <v>1</v>
      </c>
      <c r="AS78" s="63">
        <v>1</v>
      </c>
      <c r="AT78" s="63">
        <v>0</v>
      </c>
      <c r="AU78" s="63">
        <v>0</v>
      </c>
      <c r="AV78" s="63">
        <v>1</v>
      </c>
      <c r="AW78" s="63">
        <v>0</v>
      </c>
      <c r="AX78" s="64"/>
      <c r="AY78" s="66">
        <v>44039</v>
      </c>
      <c r="AZ78" s="133">
        <v>0.54</v>
      </c>
      <c r="BA78" s="133"/>
      <c r="BB78" s="133">
        <v>19.7</v>
      </c>
      <c r="BC78" s="144"/>
      <c r="BD78" s="98">
        <v>11.7</v>
      </c>
      <c r="BE78" s="98">
        <v>19.53</v>
      </c>
      <c r="BF78" s="98">
        <v>92.4</v>
      </c>
      <c r="BG78" s="98">
        <v>5.3</v>
      </c>
      <c r="BH78" s="98">
        <v>319</v>
      </c>
      <c r="BI78" s="86"/>
      <c r="BJ78" s="90">
        <v>1</v>
      </c>
      <c r="BK78" s="90">
        <v>0</v>
      </c>
      <c r="BL78" s="90">
        <v>1</v>
      </c>
      <c r="BM78" s="90">
        <v>0</v>
      </c>
      <c r="BN78" s="91">
        <v>0</v>
      </c>
      <c r="BO78" s="90">
        <v>0</v>
      </c>
      <c r="BP78" s="92" t="s">
        <v>131</v>
      </c>
      <c r="BR78" s="331">
        <v>4.1411250000000006</v>
      </c>
      <c r="BS78" s="320">
        <v>4.6790000000000003</v>
      </c>
      <c r="BT78" s="320">
        <v>0.53787499999999966</v>
      </c>
      <c r="BU78" s="320">
        <v>12.988620242083964</v>
      </c>
      <c r="BV78" s="320">
        <v>54</v>
      </c>
      <c r="BW78" s="320">
        <v>25169</v>
      </c>
      <c r="BX78" s="320">
        <v>10307</v>
      </c>
      <c r="BY78" s="320">
        <v>706.87211093990732</v>
      </c>
      <c r="BZ78" s="320">
        <v>1.2601746620824648E-3</v>
      </c>
      <c r="CA78" s="320">
        <v>-11.977833333333331</v>
      </c>
      <c r="CB78" s="320">
        <v>17.577166666666663</v>
      </c>
      <c r="CC78" s="320">
        <v>-29.555000000000007</v>
      </c>
      <c r="CD78" s="320">
        <v>-97.094489746518917</v>
      </c>
      <c r="CE78" s="320">
        <v>141.81196725303278</v>
      </c>
      <c r="CF78" s="320">
        <v>-238.90645699955172</v>
      </c>
      <c r="CG78" s="320">
        <v>-231.14489724900039</v>
      </c>
      <c r="CH78" s="320">
        <v>340.03082197059393</v>
      </c>
      <c r="CI78" s="320">
        <v>-571.17571921959416</v>
      </c>
      <c r="CJ78" s="320">
        <v>0.62683452477584634</v>
      </c>
      <c r="CK78" s="320">
        <v>10715.6</v>
      </c>
      <c r="CL78" s="320">
        <v>7.14</v>
      </c>
      <c r="CM78" s="320">
        <v>6.93</v>
      </c>
      <c r="CN78" s="320">
        <v>7</v>
      </c>
      <c r="CO78" s="316">
        <f t="shared" si="9"/>
        <v>7.0233333333333334</v>
      </c>
      <c r="CP78" s="320">
        <v>0.81200000000000006</v>
      </c>
      <c r="CQ78" s="320">
        <v>0.84499999999999997</v>
      </c>
      <c r="CR78" s="320">
        <v>0.89400000000000002</v>
      </c>
      <c r="CS78" s="316">
        <f t="shared" si="10"/>
        <v>0.85033333333333339</v>
      </c>
      <c r="CT78" s="320">
        <v>1.004</v>
      </c>
      <c r="CU78" s="320">
        <v>1.0589999999999999</v>
      </c>
      <c r="CV78" s="320">
        <v>1.173</v>
      </c>
      <c r="CW78" s="316">
        <f t="shared" si="11"/>
        <v>1.0786666666666667</v>
      </c>
      <c r="CX78" s="329">
        <v>6.9444444444444441E-3</v>
      </c>
      <c r="CY78" s="318">
        <v>3.472222222222222E-3</v>
      </c>
      <c r="CZ78" s="318">
        <v>2.0833333333333333E-3</v>
      </c>
      <c r="DA78" s="319" t="s">
        <v>801</v>
      </c>
      <c r="DB78" s="319" t="s">
        <v>802</v>
      </c>
      <c r="DC78" s="319" t="s">
        <v>803</v>
      </c>
      <c r="DD78" s="319" t="s">
        <v>804</v>
      </c>
      <c r="DE78" s="319" t="s">
        <v>805</v>
      </c>
      <c r="DF78" s="319" t="s">
        <v>806</v>
      </c>
      <c r="DG78" s="310"/>
      <c r="DH78" s="320">
        <v>12.988620242083964</v>
      </c>
      <c r="DI78" s="471">
        <v>0</v>
      </c>
      <c r="DJ78" s="483">
        <f t="shared" si="12"/>
        <v>0.12121225355634742</v>
      </c>
      <c r="DK78" s="320">
        <v>0.85033333333333339</v>
      </c>
      <c r="DL78" s="471">
        <v>1</v>
      </c>
      <c r="DM78" s="320">
        <v>1.0786666666666667</v>
      </c>
    </row>
    <row r="79" spans="1:117" ht="15.75" customHeight="1">
      <c r="A79" s="76">
        <v>97</v>
      </c>
      <c r="B79" s="159" t="s">
        <v>807</v>
      </c>
      <c r="C79" s="46">
        <v>91779842</v>
      </c>
      <c r="D79" s="46">
        <v>1</v>
      </c>
      <c r="E79" s="149">
        <v>29812</v>
      </c>
      <c r="F79" s="44">
        <f t="shared" si="7"/>
        <v>38</v>
      </c>
      <c r="G79" s="78">
        <v>1</v>
      </c>
      <c r="H79" s="46">
        <v>37.299999999999997</v>
      </c>
      <c r="I79" s="79">
        <v>97</v>
      </c>
      <c r="J79" s="80">
        <v>0</v>
      </c>
      <c r="K79" s="98">
        <v>1</v>
      </c>
      <c r="L79" s="80">
        <v>0</v>
      </c>
      <c r="M79" s="80">
        <v>1</v>
      </c>
      <c r="N79" s="80">
        <v>0</v>
      </c>
      <c r="O79" s="80">
        <v>0</v>
      </c>
      <c r="P79" s="80">
        <v>0</v>
      </c>
      <c r="Q79" s="80">
        <v>0</v>
      </c>
      <c r="R79" s="80">
        <v>0</v>
      </c>
      <c r="S79" s="80">
        <v>1</v>
      </c>
      <c r="T79" s="80">
        <v>0</v>
      </c>
      <c r="U79" s="80">
        <v>0</v>
      </c>
      <c r="V79" s="80">
        <v>0</v>
      </c>
      <c r="W79" s="80">
        <v>0</v>
      </c>
      <c r="X79" s="80">
        <v>1</v>
      </c>
      <c r="Y79" s="80">
        <v>0</v>
      </c>
      <c r="Z79" s="80">
        <v>1</v>
      </c>
      <c r="AA79" s="80">
        <v>0</v>
      </c>
      <c r="AB79" s="80">
        <v>0</v>
      </c>
      <c r="AC79" s="81">
        <v>67</v>
      </c>
      <c r="AD79" s="82">
        <v>1.75</v>
      </c>
      <c r="AE79" s="83">
        <f t="shared" si="8"/>
        <v>21.877551020408163</v>
      </c>
      <c r="AF79" s="150">
        <v>44048</v>
      </c>
      <c r="AG79" s="58">
        <v>1</v>
      </c>
      <c r="AH79" s="58">
        <v>1</v>
      </c>
      <c r="AI79" s="58">
        <v>5</v>
      </c>
      <c r="AJ79" s="84">
        <v>1</v>
      </c>
      <c r="AK79" s="84">
        <v>1</v>
      </c>
      <c r="AL79" s="60">
        <v>44057</v>
      </c>
      <c r="AM79" s="58">
        <f t="shared" si="2"/>
        <v>9</v>
      </c>
      <c r="AN79" s="123">
        <v>1</v>
      </c>
      <c r="AO79" s="61"/>
      <c r="AP79" s="62" t="s">
        <v>808</v>
      </c>
      <c r="AQ79" s="63">
        <v>1</v>
      </c>
      <c r="AR79" s="64">
        <v>1</v>
      </c>
      <c r="AS79" s="63">
        <v>1</v>
      </c>
      <c r="AT79" s="63">
        <v>0</v>
      </c>
      <c r="AU79" s="63">
        <v>1</v>
      </c>
      <c r="AV79" s="63">
        <v>0</v>
      </c>
      <c r="AW79" s="63">
        <v>0</v>
      </c>
      <c r="AX79" s="64"/>
      <c r="AY79" s="66">
        <v>44048</v>
      </c>
      <c r="AZ79" s="133">
        <v>13.38</v>
      </c>
      <c r="BA79" s="129"/>
      <c r="BB79" s="133">
        <v>96.5</v>
      </c>
      <c r="BC79" s="139">
        <v>0.45200000000000001</v>
      </c>
      <c r="BD79" s="135">
        <v>8.8000000000000007</v>
      </c>
      <c r="BE79" s="135">
        <v>10.19</v>
      </c>
      <c r="BF79" s="135">
        <v>81.099999999999994</v>
      </c>
      <c r="BG79" s="135">
        <v>13.2</v>
      </c>
      <c r="BH79" s="135">
        <v>271</v>
      </c>
      <c r="BI79" s="86"/>
      <c r="BJ79" s="64">
        <v>0</v>
      </c>
      <c r="BK79" s="64">
        <v>0</v>
      </c>
      <c r="BL79" s="64">
        <v>0</v>
      </c>
      <c r="BM79" s="64">
        <v>0</v>
      </c>
      <c r="BN79" s="70">
        <v>0</v>
      </c>
      <c r="BO79" s="64">
        <v>0</v>
      </c>
      <c r="BP79" s="71"/>
      <c r="BR79" s="331">
        <v>5.719961538461539</v>
      </c>
      <c r="BS79" s="320"/>
      <c r="BT79" s="320"/>
      <c r="BU79" s="320"/>
      <c r="BV79" s="320"/>
      <c r="BW79" s="320"/>
      <c r="BX79" s="320"/>
      <c r="BY79" s="320"/>
      <c r="BZ79" s="320"/>
      <c r="CA79" s="320"/>
      <c r="CB79" s="320"/>
      <c r="CC79" s="320"/>
      <c r="CD79" s="320"/>
      <c r="CE79" s="320"/>
      <c r="CF79" s="320"/>
      <c r="CG79" s="320"/>
      <c r="CH79" s="320"/>
      <c r="CI79" s="320"/>
      <c r="CJ79" s="320"/>
      <c r="CK79" s="320"/>
      <c r="CL79" s="320">
        <v>5.65</v>
      </c>
      <c r="CM79" s="320">
        <v>5.69</v>
      </c>
      <c r="CN79" s="320">
        <v>5.85</v>
      </c>
      <c r="CO79" s="316">
        <f t="shared" si="9"/>
        <v>5.7299999999999995</v>
      </c>
      <c r="CP79" s="320">
        <v>0.57499999999999996</v>
      </c>
      <c r="CQ79" s="320">
        <v>0.61699999999999999</v>
      </c>
      <c r="CR79" s="320">
        <v>0.629</v>
      </c>
      <c r="CS79" s="316">
        <f t="shared" si="10"/>
        <v>0.60699999999999998</v>
      </c>
      <c r="CT79" s="320">
        <v>0.755</v>
      </c>
      <c r="CU79" s="320">
        <v>0.752</v>
      </c>
      <c r="CV79" s="320">
        <v>0.79500000000000004</v>
      </c>
      <c r="CW79" s="316">
        <f t="shared" si="11"/>
        <v>0.76733333333333331</v>
      </c>
      <c r="CX79" s="329">
        <v>2.0833333333333333E-3</v>
      </c>
      <c r="CY79" s="318">
        <v>5.5555555555555558E-3</v>
      </c>
      <c r="CZ79" s="318">
        <v>4.1666666666666666E-3</v>
      </c>
      <c r="DA79" s="319" t="s">
        <v>809</v>
      </c>
      <c r="DB79" s="319" t="s">
        <v>810</v>
      </c>
      <c r="DC79" s="319" t="s">
        <v>811</v>
      </c>
      <c r="DD79" s="319" t="s">
        <v>812</v>
      </c>
      <c r="DE79" s="319" t="s">
        <v>813</v>
      </c>
      <c r="DF79" s="319" t="s">
        <v>814</v>
      </c>
      <c r="DG79" s="310"/>
      <c r="DH79" s="320"/>
      <c r="DI79" s="471"/>
      <c r="DJ79" s="483"/>
      <c r="DK79" s="320">
        <v>0.60699999999999998</v>
      </c>
      <c r="DL79" s="471">
        <v>1</v>
      </c>
      <c r="DM79" s="320">
        <v>0.76733333333333331</v>
      </c>
    </row>
    <row r="80" spans="1:117" ht="15.75" customHeight="1">
      <c r="A80" s="76">
        <v>98</v>
      </c>
      <c r="B80" s="159" t="s">
        <v>815</v>
      </c>
      <c r="C80" s="46">
        <v>91780077</v>
      </c>
      <c r="D80" s="46">
        <v>2</v>
      </c>
      <c r="E80" s="149">
        <v>19397</v>
      </c>
      <c r="F80" s="44">
        <f t="shared" si="7"/>
        <v>67</v>
      </c>
      <c r="G80" s="78">
        <v>3</v>
      </c>
      <c r="H80" s="46">
        <v>36.200000000000003</v>
      </c>
      <c r="I80" s="79">
        <v>95</v>
      </c>
      <c r="J80" s="80">
        <v>0</v>
      </c>
      <c r="K80" s="80">
        <v>0</v>
      </c>
      <c r="L80" s="80">
        <v>0</v>
      </c>
      <c r="M80" s="80">
        <v>0</v>
      </c>
      <c r="N80" s="80">
        <v>1</v>
      </c>
      <c r="O80" s="80">
        <v>0</v>
      </c>
      <c r="P80" s="80">
        <v>0</v>
      </c>
      <c r="Q80" s="80">
        <v>0</v>
      </c>
      <c r="R80" s="80">
        <v>0</v>
      </c>
      <c r="S80" s="80">
        <v>0</v>
      </c>
      <c r="T80" s="80">
        <v>0</v>
      </c>
      <c r="U80" s="80">
        <v>0</v>
      </c>
      <c r="V80" s="80">
        <v>0</v>
      </c>
      <c r="W80" s="80">
        <v>0</v>
      </c>
      <c r="X80" s="80">
        <v>1</v>
      </c>
      <c r="Y80" s="80">
        <v>0</v>
      </c>
      <c r="Z80" s="80">
        <v>1</v>
      </c>
      <c r="AA80" s="80">
        <v>0</v>
      </c>
      <c r="AB80" s="80">
        <v>0</v>
      </c>
      <c r="AC80" s="81">
        <v>67</v>
      </c>
      <c r="AD80" s="82">
        <v>1.55</v>
      </c>
      <c r="AE80" s="83">
        <f t="shared" si="8"/>
        <v>27.887617065556707</v>
      </c>
      <c r="AF80" s="150">
        <v>44049</v>
      </c>
      <c r="AG80" s="58">
        <v>0</v>
      </c>
      <c r="AH80" s="58">
        <v>0</v>
      </c>
      <c r="AI80" s="58">
        <v>0</v>
      </c>
      <c r="AJ80" s="84">
        <v>0</v>
      </c>
      <c r="AK80" s="84">
        <v>0</v>
      </c>
      <c r="AL80" s="60">
        <v>44056</v>
      </c>
      <c r="AM80" s="58">
        <f t="shared" si="2"/>
        <v>7</v>
      </c>
      <c r="AN80" s="123">
        <v>1</v>
      </c>
      <c r="AO80" s="61"/>
      <c r="AP80" s="62"/>
      <c r="AQ80" s="63">
        <v>1</v>
      </c>
      <c r="AR80" s="64">
        <v>1</v>
      </c>
      <c r="AS80" s="63">
        <v>0</v>
      </c>
      <c r="AT80" s="63">
        <v>0</v>
      </c>
      <c r="AU80" s="63">
        <v>0</v>
      </c>
      <c r="AV80" s="63">
        <v>1</v>
      </c>
      <c r="AW80" s="63">
        <v>0</v>
      </c>
      <c r="AX80" s="64"/>
      <c r="AY80" s="66">
        <v>44050</v>
      </c>
      <c r="AZ80" s="133">
        <v>0.45</v>
      </c>
      <c r="BA80" s="133">
        <v>949</v>
      </c>
      <c r="BB80" s="133">
        <v>4.4000000000000004</v>
      </c>
      <c r="BC80" s="139">
        <v>1.0999999999999999E-2</v>
      </c>
      <c r="BD80" s="135">
        <v>11.7</v>
      </c>
      <c r="BE80" s="135">
        <v>8.42</v>
      </c>
      <c r="BF80" s="135">
        <v>78.599999999999994</v>
      </c>
      <c r="BG80" s="135">
        <v>15.1</v>
      </c>
      <c r="BH80" s="135">
        <v>230</v>
      </c>
      <c r="BI80" s="86"/>
      <c r="BJ80" s="64">
        <v>0</v>
      </c>
      <c r="BK80" s="64">
        <v>0</v>
      </c>
      <c r="BL80" s="64">
        <v>0</v>
      </c>
      <c r="BM80" s="64">
        <v>0</v>
      </c>
      <c r="BN80" s="70">
        <v>0</v>
      </c>
      <c r="BO80" s="64">
        <v>0</v>
      </c>
      <c r="BP80" s="71"/>
      <c r="BR80" s="331"/>
      <c r="BS80" s="320"/>
      <c r="BT80" s="320"/>
      <c r="BU80" s="320"/>
      <c r="BV80" s="320"/>
      <c r="BW80" s="320"/>
      <c r="BX80" s="320"/>
      <c r="BY80" s="320"/>
      <c r="BZ80" s="320"/>
      <c r="CA80" s="320"/>
      <c r="CB80" s="320"/>
      <c r="CC80" s="320"/>
      <c r="CD80" s="320"/>
      <c r="CE80" s="320"/>
      <c r="CF80" s="320"/>
      <c r="CG80" s="320"/>
      <c r="CH80" s="320"/>
      <c r="CI80" s="320"/>
      <c r="CJ80" s="320"/>
      <c r="CK80" s="320"/>
      <c r="CL80" s="320">
        <v>7.18</v>
      </c>
      <c r="CM80" s="320">
        <v>7.46</v>
      </c>
      <c r="CN80" s="320">
        <v>7.17</v>
      </c>
      <c r="CO80" s="316">
        <f t="shared" si="9"/>
        <v>7.2700000000000005</v>
      </c>
      <c r="CP80" s="320">
        <v>0.68500000000000005</v>
      </c>
      <c r="CQ80" s="320">
        <v>0.63</v>
      </c>
      <c r="CR80" s="320">
        <v>0.66200000000000003</v>
      </c>
      <c r="CS80" s="316">
        <f t="shared" si="10"/>
        <v>0.65899999999999992</v>
      </c>
      <c r="CT80" s="320">
        <v>0.96199999999999997</v>
      </c>
      <c r="CU80" s="320">
        <v>0.91200000000000003</v>
      </c>
      <c r="CV80" s="320">
        <v>0.89800000000000002</v>
      </c>
      <c r="CW80" s="316">
        <f t="shared" si="11"/>
        <v>0.92400000000000004</v>
      </c>
      <c r="CX80" s="329">
        <v>2.0833333333333333E-3</v>
      </c>
      <c r="CY80" s="318">
        <v>2.7777777777777779E-3</v>
      </c>
      <c r="CZ80" s="318">
        <v>6.9444444444444441E-3</v>
      </c>
      <c r="DA80" s="319" t="s">
        <v>816</v>
      </c>
      <c r="DB80" s="319" t="s">
        <v>817</v>
      </c>
      <c r="DC80" s="319" t="s">
        <v>818</v>
      </c>
      <c r="DD80" s="319" t="s">
        <v>819</v>
      </c>
      <c r="DE80" s="319" t="s">
        <v>820</v>
      </c>
      <c r="DF80" s="319" t="s">
        <v>821</v>
      </c>
      <c r="DG80" s="310"/>
      <c r="DH80" s="320"/>
      <c r="DI80" s="471"/>
      <c r="DJ80" s="483"/>
      <c r="DK80" s="320">
        <v>0.65899999999999992</v>
      </c>
      <c r="DL80" s="471">
        <v>0</v>
      </c>
      <c r="DM80" s="320">
        <v>0.92400000000000004</v>
      </c>
    </row>
    <row r="81" spans="1:117" ht="15.75" customHeight="1">
      <c r="A81" s="76">
        <v>101</v>
      </c>
      <c r="B81" s="159" t="s">
        <v>832</v>
      </c>
      <c r="C81" s="46">
        <v>91780956</v>
      </c>
      <c r="D81" s="46">
        <v>2</v>
      </c>
      <c r="E81" s="149">
        <v>25083</v>
      </c>
      <c r="F81" s="44">
        <f t="shared" si="7"/>
        <v>51</v>
      </c>
      <c r="G81" s="78">
        <v>1</v>
      </c>
      <c r="H81" s="46">
        <v>36</v>
      </c>
      <c r="I81" s="79">
        <v>92</v>
      </c>
      <c r="J81" s="80">
        <v>0</v>
      </c>
      <c r="K81" s="80">
        <v>0</v>
      </c>
      <c r="L81" s="80">
        <v>0</v>
      </c>
      <c r="M81" s="80">
        <v>0</v>
      </c>
      <c r="N81" s="80">
        <v>0</v>
      </c>
      <c r="O81" s="80">
        <v>0</v>
      </c>
      <c r="P81" s="80">
        <v>0</v>
      </c>
      <c r="Q81" s="80">
        <v>0</v>
      </c>
      <c r="R81" s="80">
        <v>0</v>
      </c>
      <c r="S81" s="80">
        <v>0</v>
      </c>
      <c r="T81" s="80">
        <v>0</v>
      </c>
      <c r="U81" s="80">
        <v>0</v>
      </c>
      <c r="V81" s="80">
        <v>0</v>
      </c>
      <c r="W81" s="80">
        <v>0</v>
      </c>
      <c r="X81" s="80">
        <v>0</v>
      </c>
      <c r="Y81" s="80">
        <v>1</v>
      </c>
      <c r="Z81" s="80">
        <v>0</v>
      </c>
      <c r="AA81" s="80">
        <v>1</v>
      </c>
      <c r="AB81" s="80">
        <v>1</v>
      </c>
      <c r="AC81" s="81">
        <v>100</v>
      </c>
      <c r="AD81" s="82">
        <v>1.5</v>
      </c>
      <c r="AE81" s="83">
        <f t="shared" si="8"/>
        <v>44.444444444444443</v>
      </c>
      <c r="AF81" s="150">
        <v>44054</v>
      </c>
      <c r="AG81" s="58">
        <v>0</v>
      </c>
      <c r="AH81" s="58">
        <v>0</v>
      </c>
      <c r="AI81" s="58">
        <v>0</v>
      </c>
      <c r="AJ81" s="84">
        <v>0</v>
      </c>
      <c r="AK81" s="84">
        <v>0</v>
      </c>
      <c r="AL81" s="60">
        <v>44059</v>
      </c>
      <c r="AM81" s="58">
        <f t="shared" si="2"/>
        <v>5</v>
      </c>
      <c r="AN81" s="123">
        <v>1</v>
      </c>
      <c r="AO81" s="61"/>
      <c r="AP81" s="62"/>
      <c r="AQ81" s="63">
        <v>1</v>
      </c>
      <c r="AR81" s="64">
        <v>0</v>
      </c>
      <c r="AS81" s="63">
        <v>1</v>
      </c>
      <c r="AT81" s="63">
        <v>1</v>
      </c>
      <c r="AU81" s="63">
        <v>1</v>
      </c>
      <c r="AV81" s="63">
        <v>1</v>
      </c>
      <c r="AW81" s="63">
        <v>0</v>
      </c>
      <c r="AX81" s="64"/>
      <c r="AY81" s="66">
        <v>44056</v>
      </c>
      <c r="AZ81" s="133">
        <v>0.93</v>
      </c>
      <c r="BA81" s="133">
        <v>305</v>
      </c>
      <c r="BB81" s="129">
        <v>90.5</v>
      </c>
      <c r="BC81" s="139">
        <v>4.0000000000000001E-3</v>
      </c>
      <c r="BD81" s="135">
        <v>12.7</v>
      </c>
      <c r="BE81" s="135">
        <v>6.4</v>
      </c>
      <c r="BF81" s="135">
        <v>78.099999999999994</v>
      </c>
      <c r="BG81" s="135">
        <v>14.4</v>
      </c>
      <c r="BH81" s="135">
        <v>216</v>
      </c>
      <c r="BI81" s="86"/>
      <c r="BJ81" s="64">
        <v>0</v>
      </c>
      <c r="BK81" s="64">
        <v>0</v>
      </c>
      <c r="BL81" s="64">
        <v>0</v>
      </c>
      <c r="BM81" s="64">
        <v>0</v>
      </c>
      <c r="BN81" s="70">
        <v>0</v>
      </c>
      <c r="BO81" s="64">
        <v>0</v>
      </c>
      <c r="BP81" s="71"/>
      <c r="BR81" s="331">
        <v>4.5943137254901956</v>
      </c>
      <c r="BS81" s="320"/>
      <c r="BT81" s="320"/>
      <c r="BU81" s="320"/>
      <c r="BV81" s="320"/>
      <c r="BW81" s="320"/>
      <c r="BX81" s="320"/>
      <c r="BY81" s="320"/>
      <c r="BZ81" s="320"/>
      <c r="CA81" s="320"/>
      <c r="CB81" s="320"/>
      <c r="CC81" s="320"/>
      <c r="CD81" s="320"/>
      <c r="CE81" s="320"/>
      <c r="CF81" s="320"/>
      <c r="CG81" s="320"/>
      <c r="CH81" s="320"/>
      <c r="CI81" s="320"/>
      <c r="CJ81" s="320"/>
      <c r="CK81" s="320"/>
      <c r="CL81" s="320"/>
      <c r="CM81" s="320"/>
      <c r="CN81" s="320"/>
      <c r="CO81" s="316"/>
      <c r="CP81" s="320"/>
      <c r="CQ81" s="320"/>
      <c r="CR81" s="320"/>
      <c r="CS81" s="316"/>
      <c r="CT81" s="320"/>
      <c r="CU81" s="320"/>
      <c r="CV81" s="320"/>
      <c r="CW81" s="316"/>
      <c r="CX81" s="329"/>
      <c r="CY81" s="318"/>
      <c r="CZ81" s="318"/>
      <c r="DA81" s="319"/>
      <c r="DB81" s="319"/>
      <c r="DC81" s="319"/>
      <c r="DD81" s="319"/>
      <c r="DE81" s="319"/>
      <c r="DF81" s="319"/>
      <c r="DG81" s="310"/>
      <c r="DH81" s="320"/>
      <c r="DI81" s="471"/>
      <c r="DJ81" s="483"/>
      <c r="DK81" s="320"/>
      <c r="DL81" s="471"/>
      <c r="DM81" s="320"/>
    </row>
    <row r="82" spans="1:117" ht="15.75" customHeight="1">
      <c r="A82" s="76">
        <v>102</v>
      </c>
      <c r="B82" s="159" t="s">
        <v>833</v>
      </c>
      <c r="C82" s="46">
        <v>13628509</v>
      </c>
      <c r="D82" s="46">
        <v>2</v>
      </c>
      <c r="E82" s="149">
        <v>10570</v>
      </c>
      <c r="F82" s="44">
        <f t="shared" si="7"/>
        <v>91</v>
      </c>
      <c r="G82" s="78">
        <v>1</v>
      </c>
      <c r="H82" s="46">
        <v>35.700000000000003</v>
      </c>
      <c r="I82" s="79">
        <v>91</v>
      </c>
      <c r="J82" s="80">
        <v>0</v>
      </c>
      <c r="K82" s="80">
        <v>1</v>
      </c>
      <c r="L82" s="80">
        <v>0</v>
      </c>
      <c r="M82" s="80">
        <v>0</v>
      </c>
      <c r="N82" s="80">
        <v>0</v>
      </c>
      <c r="O82" s="80">
        <v>0</v>
      </c>
      <c r="P82" s="80">
        <v>0</v>
      </c>
      <c r="Q82" s="80">
        <v>0</v>
      </c>
      <c r="R82" s="80">
        <v>0</v>
      </c>
      <c r="S82" s="80">
        <v>0</v>
      </c>
      <c r="T82" s="80">
        <v>1</v>
      </c>
      <c r="U82" s="80">
        <v>1</v>
      </c>
      <c r="V82" s="80">
        <v>0</v>
      </c>
      <c r="W82" s="80">
        <v>0</v>
      </c>
      <c r="X82" s="80">
        <v>1</v>
      </c>
      <c r="Y82" s="80">
        <v>1</v>
      </c>
      <c r="Z82" s="80">
        <v>1</v>
      </c>
      <c r="AA82" s="80">
        <v>0</v>
      </c>
      <c r="AB82" s="80">
        <v>0</v>
      </c>
      <c r="AC82" s="81">
        <v>86</v>
      </c>
      <c r="AD82" s="82">
        <v>1.52</v>
      </c>
      <c r="AE82" s="83">
        <f t="shared" si="8"/>
        <v>37.222991689750693</v>
      </c>
      <c r="AF82" s="150">
        <v>44055</v>
      </c>
      <c r="AG82" s="58">
        <v>1</v>
      </c>
      <c r="AH82" s="51">
        <v>1</v>
      </c>
      <c r="AI82" s="58">
        <v>7</v>
      </c>
      <c r="AJ82" s="84">
        <v>1</v>
      </c>
      <c r="AK82" s="84">
        <v>1</v>
      </c>
      <c r="AL82" s="60">
        <v>44063</v>
      </c>
      <c r="AM82" s="58">
        <f t="shared" si="2"/>
        <v>8</v>
      </c>
      <c r="AN82" s="123">
        <v>1</v>
      </c>
      <c r="AO82" s="61"/>
      <c r="AP82" s="89" t="s">
        <v>834</v>
      </c>
      <c r="AQ82" s="76">
        <v>1</v>
      </c>
      <c r="AR82" s="64">
        <v>1</v>
      </c>
      <c r="AS82" s="63">
        <v>1</v>
      </c>
      <c r="AT82" s="63">
        <v>1</v>
      </c>
      <c r="AU82" s="63">
        <v>1</v>
      </c>
      <c r="AV82" s="63">
        <v>1</v>
      </c>
      <c r="AW82" s="63">
        <v>0</v>
      </c>
      <c r="AX82" s="64"/>
      <c r="AY82" s="66">
        <v>44055</v>
      </c>
      <c r="AZ82" s="133">
        <v>1.1000000000000001</v>
      </c>
      <c r="BA82" s="129">
        <v>906</v>
      </c>
      <c r="BB82" s="133">
        <v>102.9</v>
      </c>
      <c r="BC82" s="139">
        <v>4.7E-2</v>
      </c>
      <c r="BD82" s="135">
        <v>10.8</v>
      </c>
      <c r="BE82" s="98">
        <v>6.86</v>
      </c>
      <c r="BF82" s="135">
        <v>81.099999999999994</v>
      </c>
      <c r="BG82" s="135">
        <v>14.7</v>
      </c>
      <c r="BH82" s="135">
        <v>140</v>
      </c>
      <c r="BI82" s="86"/>
      <c r="BJ82" s="90">
        <v>0</v>
      </c>
      <c r="BK82" s="90">
        <v>0</v>
      </c>
      <c r="BL82" s="90">
        <v>0</v>
      </c>
      <c r="BM82" s="90">
        <v>0</v>
      </c>
      <c r="BN82" s="91">
        <v>0</v>
      </c>
      <c r="BO82" s="90">
        <v>0</v>
      </c>
      <c r="BP82" s="92" t="s">
        <v>131</v>
      </c>
      <c r="BR82" s="331">
        <v>4.2433199999999998</v>
      </c>
      <c r="BS82" s="320">
        <v>4.2889999999999997</v>
      </c>
      <c r="BT82" s="320">
        <v>4.5679999999999943E-2</v>
      </c>
      <c r="BU82" s="320">
        <v>1.0765155585720603</v>
      </c>
      <c r="BV82" s="320">
        <v>39</v>
      </c>
      <c r="BW82" s="320">
        <v>11895</v>
      </c>
      <c r="BX82" s="320">
        <v>8912</v>
      </c>
      <c r="BY82" s="320">
        <v>512.02729599090151</v>
      </c>
      <c r="BZ82" s="320">
        <v>1.2079393610548252E-4</v>
      </c>
      <c r="CA82" s="320">
        <v>-4.1698333333333331</v>
      </c>
      <c r="CB82" s="320">
        <v>18.123666666666669</v>
      </c>
      <c r="CC82" s="320">
        <v>-22.293499999999995</v>
      </c>
      <c r="CD82" s="320">
        <v>-35.158244573138305</v>
      </c>
      <c r="CE82" s="320">
        <v>153.66651528485855</v>
      </c>
      <c r="CF82" s="320">
        <v>-188.82475985799678</v>
      </c>
      <c r="CG82" s="320">
        <v>-79.356239116097171</v>
      </c>
      <c r="CH82" s="320">
        <v>343.91797595358906</v>
      </c>
      <c r="CI82" s="320">
        <v>-423.27421506968602</v>
      </c>
      <c r="CJ82" s="320">
        <v>0.55171861760626906</v>
      </c>
      <c r="CK82" s="320">
        <v>6517.6</v>
      </c>
      <c r="CL82" s="320"/>
      <c r="CM82" s="320"/>
      <c r="CN82" s="320"/>
      <c r="CO82" s="316"/>
      <c r="CP82" s="320"/>
      <c r="CQ82" s="320"/>
      <c r="CR82" s="320"/>
      <c r="CS82" s="316"/>
      <c r="CT82" s="320"/>
      <c r="CU82" s="320"/>
      <c r="CV82" s="320"/>
      <c r="CW82" s="316"/>
      <c r="CX82" s="329"/>
      <c r="CY82" s="318"/>
      <c r="CZ82" s="318"/>
      <c r="DA82" s="319"/>
      <c r="DB82" s="319"/>
      <c r="DC82" s="319"/>
      <c r="DD82" s="319"/>
      <c r="DE82" s="319"/>
      <c r="DF82" s="319"/>
      <c r="DG82" s="310"/>
      <c r="DH82" s="320">
        <v>1.0765155585720603</v>
      </c>
      <c r="DI82" s="471">
        <v>1</v>
      </c>
      <c r="DJ82" s="483">
        <f t="shared" si="12"/>
        <v>1.6517054722168592E-2</v>
      </c>
      <c r="DK82" s="320"/>
      <c r="DL82" s="471"/>
      <c r="DM82" s="320"/>
    </row>
    <row r="83" spans="1:117" ht="15.75" customHeight="1">
      <c r="A83" s="76">
        <v>103</v>
      </c>
      <c r="B83" s="159" t="s">
        <v>835</v>
      </c>
      <c r="C83" s="46">
        <v>91781235</v>
      </c>
      <c r="D83" s="46">
        <v>2</v>
      </c>
      <c r="E83" s="149">
        <v>19037</v>
      </c>
      <c r="F83" s="44">
        <f t="shared" si="7"/>
        <v>68</v>
      </c>
      <c r="G83" s="78">
        <v>2</v>
      </c>
      <c r="H83" s="46">
        <v>35.299999999999997</v>
      </c>
      <c r="I83" s="79">
        <v>92</v>
      </c>
      <c r="J83" s="80">
        <v>0</v>
      </c>
      <c r="K83" s="80">
        <v>1</v>
      </c>
      <c r="L83" s="80">
        <v>0</v>
      </c>
      <c r="M83" s="80">
        <v>0</v>
      </c>
      <c r="N83" s="80">
        <v>0</v>
      </c>
      <c r="O83" s="80">
        <v>0</v>
      </c>
      <c r="P83" s="80">
        <v>0</v>
      </c>
      <c r="Q83" s="80">
        <v>0</v>
      </c>
      <c r="R83" s="80">
        <v>0</v>
      </c>
      <c r="S83" s="80">
        <v>0</v>
      </c>
      <c r="T83" s="80">
        <v>1</v>
      </c>
      <c r="U83" s="80">
        <v>1</v>
      </c>
      <c r="V83" s="80">
        <v>0</v>
      </c>
      <c r="W83" s="80">
        <v>0</v>
      </c>
      <c r="X83" s="80">
        <v>1</v>
      </c>
      <c r="Y83" s="80">
        <v>0</v>
      </c>
      <c r="Z83" s="80">
        <v>1</v>
      </c>
      <c r="AA83" s="80">
        <v>0</v>
      </c>
      <c r="AB83" s="80">
        <v>0</v>
      </c>
      <c r="AC83" s="81"/>
      <c r="AD83" s="82"/>
      <c r="AE83" s="83"/>
      <c r="AF83" s="150">
        <v>44055</v>
      </c>
      <c r="AG83" s="58">
        <v>0</v>
      </c>
      <c r="AH83" s="58">
        <v>0</v>
      </c>
      <c r="AI83" s="58">
        <v>0</v>
      </c>
      <c r="AJ83" s="84">
        <v>0</v>
      </c>
      <c r="AK83" s="84">
        <v>0</v>
      </c>
      <c r="AL83" s="60">
        <v>44063</v>
      </c>
      <c r="AM83" s="58">
        <f t="shared" si="2"/>
        <v>8</v>
      </c>
      <c r="AN83" s="123">
        <v>1</v>
      </c>
      <c r="AO83" s="61"/>
      <c r="AP83" s="62" t="s">
        <v>202</v>
      </c>
      <c r="AQ83" s="63">
        <v>1</v>
      </c>
      <c r="AR83" s="64">
        <v>1</v>
      </c>
      <c r="AS83" s="63">
        <v>1</v>
      </c>
      <c r="AT83" s="63">
        <v>0</v>
      </c>
      <c r="AU83" s="63">
        <v>0</v>
      </c>
      <c r="AV83" s="63">
        <v>1</v>
      </c>
      <c r="AW83" s="63">
        <v>0</v>
      </c>
      <c r="AX83" s="64"/>
      <c r="AY83" s="66">
        <v>44055</v>
      </c>
      <c r="AZ83" s="133">
        <v>0.47</v>
      </c>
      <c r="BA83" s="133">
        <v>3664</v>
      </c>
      <c r="BB83" s="133">
        <v>3.4</v>
      </c>
      <c r="BC83" s="139">
        <v>2.9000000000000001E-2</v>
      </c>
      <c r="BD83" s="135">
        <v>9.1</v>
      </c>
      <c r="BE83" s="135">
        <v>5.7</v>
      </c>
      <c r="BF83" s="135">
        <v>79.599999999999994</v>
      </c>
      <c r="BG83" s="135">
        <v>16</v>
      </c>
      <c r="BH83" s="135">
        <v>238</v>
      </c>
      <c r="BI83" s="86"/>
      <c r="BJ83" s="64">
        <v>0</v>
      </c>
      <c r="BK83" s="64">
        <v>0</v>
      </c>
      <c r="BL83" s="64">
        <v>0</v>
      </c>
      <c r="BM83" s="64">
        <v>0</v>
      </c>
      <c r="BN83" s="70">
        <v>0</v>
      </c>
      <c r="BO83" s="64">
        <v>1</v>
      </c>
      <c r="BP83" s="71" t="s">
        <v>131</v>
      </c>
      <c r="BR83" s="331">
        <v>3.9741333333333335</v>
      </c>
      <c r="BS83" s="320">
        <v>4.3369999999999997</v>
      </c>
      <c r="BT83" s="320">
        <v>0.36286666666666623</v>
      </c>
      <c r="BU83" s="320">
        <v>9.1307119371938423</v>
      </c>
      <c r="BV83" s="320">
        <v>71</v>
      </c>
      <c r="BW83" s="320">
        <v>34656</v>
      </c>
      <c r="BX83" s="320">
        <v>14759</v>
      </c>
      <c r="BY83" s="320">
        <v>906.15345657128387</v>
      </c>
      <c r="BZ83" s="320">
        <v>6.1865383408048257E-4</v>
      </c>
      <c r="CA83" s="320">
        <v>-7.5346666666666646</v>
      </c>
      <c r="CB83" s="320">
        <v>12.230000000000006</v>
      </c>
      <c r="CC83" s="320">
        <v>-19.764666666666667</v>
      </c>
      <c r="CD83" s="320">
        <v>-56.149773582777996</v>
      </c>
      <c r="CE83" s="320">
        <v>91.057356113798477</v>
      </c>
      <c r="CF83" s="320">
        <v>-147.20712969657652</v>
      </c>
      <c r="CG83" s="320">
        <v>-151.76372460065366</v>
      </c>
      <c r="CH83" s="320">
        <v>246.41878463376423</v>
      </c>
      <c r="CI83" s="320">
        <v>-398.18250923441803</v>
      </c>
      <c r="CJ83" s="320">
        <v>0.61771906606790705</v>
      </c>
      <c r="CK83" s="320">
        <v>11148.6</v>
      </c>
      <c r="CL83" s="320">
        <v>7.77</v>
      </c>
      <c r="CM83" s="320">
        <v>7.61</v>
      </c>
      <c r="CN83" s="320">
        <v>7.8</v>
      </c>
      <c r="CO83" s="316">
        <f t="shared" si="9"/>
        <v>7.7266666666666666</v>
      </c>
      <c r="CP83" s="320">
        <v>0.55100000000000005</v>
      </c>
      <c r="CQ83" s="320">
        <v>0.58199999999999996</v>
      </c>
      <c r="CR83" s="320">
        <v>0.54500000000000004</v>
      </c>
      <c r="CS83" s="316">
        <f t="shared" si="10"/>
        <v>0.55933333333333335</v>
      </c>
      <c r="CT83" s="320">
        <v>0.78200000000000003</v>
      </c>
      <c r="CU83" s="320">
        <v>0.72399999999999998</v>
      </c>
      <c r="CV83" s="320">
        <v>0.74199999999999999</v>
      </c>
      <c r="CW83" s="316">
        <f t="shared" si="11"/>
        <v>0.74933333333333341</v>
      </c>
      <c r="CX83" s="329">
        <v>6.9444444444444447E-4</v>
      </c>
      <c r="CY83" s="318">
        <v>2.7777777777777779E-3</v>
      </c>
      <c r="CZ83" s="318">
        <v>9.0277777777777787E-3</v>
      </c>
      <c r="DA83" s="319" t="s">
        <v>836</v>
      </c>
      <c r="DB83" s="319" t="s">
        <v>837</v>
      </c>
      <c r="DC83" s="319" t="s">
        <v>838</v>
      </c>
      <c r="DD83" s="319" t="s">
        <v>839</v>
      </c>
      <c r="DE83" s="319" t="s">
        <v>840</v>
      </c>
      <c r="DF83" s="319" t="s">
        <v>841</v>
      </c>
      <c r="DG83" s="310"/>
      <c r="DH83" s="320">
        <v>9.1307119371938423</v>
      </c>
      <c r="DI83" s="471">
        <v>0</v>
      </c>
      <c r="DJ83" s="483">
        <f t="shared" si="12"/>
        <v>8.1900076576375894E-2</v>
      </c>
      <c r="DK83" s="320">
        <v>0.55933333333333335</v>
      </c>
      <c r="DL83" s="471">
        <v>0</v>
      </c>
      <c r="DM83" s="320">
        <v>0.74933333333333341</v>
      </c>
    </row>
    <row r="84" spans="1:117" ht="15.75" customHeight="1">
      <c r="A84" s="76">
        <v>104</v>
      </c>
      <c r="B84" s="159" t="s">
        <v>842</v>
      </c>
      <c r="C84" s="46">
        <v>91781294</v>
      </c>
      <c r="D84" s="46">
        <v>2</v>
      </c>
      <c r="E84" s="149">
        <v>31689</v>
      </c>
      <c r="F84" s="44">
        <f t="shared" si="7"/>
        <v>33</v>
      </c>
      <c r="G84" s="78">
        <v>3</v>
      </c>
      <c r="H84" s="46">
        <v>36.1</v>
      </c>
      <c r="I84" s="79">
        <v>91</v>
      </c>
      <c r="J84" s="80">
        <v>0</v>
      </c>
      <c r="K84" s="80">
        <v>1</v>
      </c>
      <c r="L84" s="80">
        <v>0</v>
      </c>
      <c r="M84" s="80">
        <v>0</v>
      </c>
      <c r="N84" s="80">
        <v>0</v>
      </c>
      <c r="O84" s="80">
        <v>0</v>
      </c>
      <c r="P84" s="80">
        <v>0</v>
      </c>
      <c r="Q84" s="80">
        <v>0</v>
      </c>
      <c r="R84" s="80">
        <v>0</v>
      </c>
      <c r="S84" s="80">
        <v>0</v>
      </c>
      <c r="T84" s="80">
        <v>0</v>
      </c>
      <c r="U84" s="80">
        <v>0</v>
      </c>
      <c r="V84" s="80">
        <v>0</v>
      </c>
      <c r="W84" s="80">
        <v>0</v>
      </c>
      <c r="X84" s="80">
        <v>1</v>
      </c>
      <c r="Y84" s="80">
        <v>1</v>
      </c>
      <c r="Z84" s="80">
        <v>1</v>
      </c>
      <c r="AA84" s="80">
        <v>0</v>
      </c>
      <c r="AB84" s="98">
        <v>0</v>
      </c>
      <c r="AC84" s="81">
        <v>95</v>
      </c>
      <c r="AD84" s="82">
        <v>1.67</v>
      </c>
      <c r="AE84" s="83">
        <f t="shared" si="8"/>
        <v>34.063609308329447</v>
      </c>
      <c r="AF84" s="150">
        <v>44055</v>
      </c>
      <c r="AG84" s="58">
        <v>0</v>
      </c>
      <c r="AH84" s="58">
        <v>0</v>
      </c>
      <c r="AI84" s="58">
        <v>0</v>
      </c>
      <c r="AJ84" s="84">
        <v>0</v>
      </c>
      <c r="AK84" s="84">
        <v>0</v>
      </c>
      <c r="AL84" s="60">
        <v>44068</v>
      </c>
      <c r="AM84" s="58">
        <f t="shared" si="2"/>
        <v>13</v>
      </c>
      <c r="AN84" s="123">
        <v>1</v>
      </c>
      <c r="AO84" s="61"/>
      <c r="AP84" s="62" t="s">
        <v>843</v>
      </c>
      <c r="AQ84" s="63">
        <v>1</v>
      </c>
      <c r="AR84" s="64">
        <v>1</v>
      </c>
      <c r="AS84" s="63">
        <v>1</v>
      </c>
      <c r="AT84" s="63">
        <v>0</v>
      </c>
      <c r="AU84" s="63">
        <v>0</v>
      </c>
      <c r="AV84" s="63">
        <v>1</v>
      </c>
      <c r="AW84" s="63">
        <v>0</v>
      </c>
      <c r="AX84" s="64"/>
      <c r="AY84" s="66">
        <v>44055</v>
      </c>
      <c r="AZ84" s="133">
        <v>0.88</v>
      </c>
      <c r="BA84" s="133">
        <v>412</v>
      </c>
      <c r="BB84" s="133">
        <v>68.8</v>
      </c>
      <c r="BC84" s="139">
        <v>1.2E-2</v>
      </c>
      <c r="BD84" s="135">
        <v>10.1</v>
      </c>
      <c r="BE84" s="135">
        <v>8</v>
      </c>
      <c r="BF84" s="135">
        <v>72.5</v>
      </c>
      <c r="BG84" s="135">
        <v>24.5</v>
      </c>
      <c r="BH84" s="135">
        <v>279</v>
      </c>
      <c r="BI84" s="86"/>
      <c r="BJ84" s="64">
        <v>0</v>
      </c>
      <c r="BK84" s="64">
        <v>0</v>
      </c>
      <c r="BL84" s="64">
        <v>0</v>
      </c>
      <c r="BM84" s="64">
        <v>0</v>
      </c>
      <c r="BN84" s="70">
        <v>0</v>
      </c>
      <c r="BO84" s="64">
        <v>1</v>
      </c>
      <c r="BP84" s="71" t="s">
        <v>131</v>
      </c>
      <c r="BR84" s="331">
        <v>4.2392586206896539</v>
      </c>
      <c r="BS84" s="320">
        <v>4.3760000000000003</v>
      </c>
      <c r="BT84" s="320">
        <v>0.13674137931034647</v>
      </c>
      <c r="BU84" s="320">
        <v>3.2255965381064913</v>
      </c>
      <c r="BV84" s="320">
        <v>91</v>
      </c>
      <c r="BW84" s="320">
        <v>43953</v>
      </c>
      <c r="BX84" s="320">
        <v>19566</v>
      </c>
      <c r="BY84" s="320">
        <v>481.42924306535025</v>
      </c>
      <c r="BZ84" s="320">
        <v>1.6485722876962545E-4</v>
      </c>
      <c r="CA84" s="320">
        <v>-13.362166666666667</v>
      </c>
      <c r="CB84" s="320">
        <v>8.5570000000000039</v>
      </c>
      <c r="CC84" s="320">
        <v>-21.919166666666666</v>
      </c>
      <c r="CD84" s="320">
        <v>-113.21910885818959</v>
      </c>
      <c r="CE84" s="320">
        <v>72.429728247413493</v>
      </c>
      <c r="CF84" s="320">
        <v>-185.64883710560304</v>
      </c>
      <c r="CG84" s="320">
        <v>-252.12243607960906</v>
      </c>
      <c r="CH84" s="320">
        <v>161.54109510109984</v>
      </c>
      <c r="CI84" s="320">
        <v>-413.66353118070896</v>
      </c>
      <c r="CJ84" s="320">
        <v>0.71915890846476538</v>
      </c>
      <c r="CK84" s="320">
        <v>8007.9</v>
      </c>
      <c r="CL84" s="320">
        <v>7.31</v>
      </c>
      <c r="CM84" s="320">
        <v>7.06</v>
      </c>
      <c r="CN84" s="320">
        <v>7.14</v>
      </c>
      <c r="CO84" s="316">
        <f t="shared" si="9"/>
        <v>7.169999999999999</v>
      </c>
      <c r="CP84" s="320">
        <v>0.56200000000000006</v>
      </c>
      <c r="CQ84" s="320">
        <v>0.50600000000000001</v>
      </c>
      <c r="CR84" s="320">
        <v>0.58099999999999996</v>
      </c>
      <c r="CS84" s="316">
        <f t="shared" si="10"/>
        <v>0.54966666666666664</v>
      </c>
      <c r="CT84" s="320">
        <v>0.73099999999999998</v>
      </c>
      <c r="CU84" s="320">
        <v>0.73199999999999998</v>
      </c>
      <c r="CV84" s="320">
        <v>0.73099999999999998</v>
      </c>
      <c r="CW84" s="316">
        <f t="shared" si="11"/>
        <v>0.73133333333333328</v>
      </c>
      <c r="CX84" s="329">
        <v>3.472222222222222E-3</v>
      </c>
      <c r="CY84" s="318">
        <v>5.5555555555555558E-3</v>
      </c>
      <c r="CZ84" s="318">
        <v>6.9444444444444441E-3</v>
      </c>
      <c r="DA84" s="319" t="s">
        <v>844</v>
      </c>
      <c r="DB84" s="319" t="s">
        <v>845</v>
      </c>
      <c r="DC84" s="319" t="s">
        <v>846</v>
      </c>
      <c r="DD84" s="319" t="s">
        <v>847</v>
      </c>
      <c r="DE84" s="319" t="s">
        <v>848</v>
      </c>
      <c r="DF84" s="319" t="s">
        <v>849</v>
      </c>
      <c r="DG84" s="310"/>
      <c r="DH84" s="320">
        <v>3.2255965381064913</v>
      </c>
      <c r="DI84" s="471">
        <v>1</v>
      </c>
      <c r="DJ84" s="483">
        <f t="shared" si="12"/>
        <v>4.0280180048533218E-2</v>
      </c>
      <c r="DK84" s="320">
        <v>0.54966666666666664</v>
      </c>
      <c r="DL84" s="471">
        <v>1</v>
      </c>
      <c r="DM84" s="320">
        <v>0.73133333333333328</v>
      </c>
    </row>
    <row r="85" spans="1:117" ht="15" customHeight="1">
      <c r="A85" s="76">
        <v>105</v>
      </c>
      <c r="B85" s="159" t="s">
        <v>850</v>
      </c>
      <c r="C85" s="46">
        <v>14011852</v>
      </c>
      <c r="D85" s="46">
        <v>2</v>
      </c>
      <c r="E85" s="149">
        <v>33707</v>
      </c>
      <c r="F85" s="44">
        <f t="shared" si="7"/>
        <v>28</v>
      </c>
      <c r="G85" s="78">
        <v>2</v>
      </c>
      <c r="H85" s="46">
        <v>36</v>
      </c>
      <c r="I85" s="79">
        <v>96</v>
      </c>
      <c r="J85" s="80">
        <v>0</v>
      </c>
      <c r="K85" s="80">
        <v>0</v>
      </c>
      <c r="L85" s="80">
        <v>0</v>
      </c>
      <c r="M85" s="80">
        <v>0</v>
      </c>
      <c r="N85" s="80">
        <v>0</v>
      </c>
      <c r="O85" s="80">
        <v>0</v>
      </c>
      <c r="P85" s="80">
        <v>0</v>
      </c>
      <c r="Q85" s="80">
        <v>0</v>
      </c>
      <c r="R85" s="80">
        <v>0</v>
      </c>
      <c r="S85" s="80">
        <v>0</v>
      </c>
      <c r="T85" s="80">
        <v>0</v>
      </c>
      <c r="U85" s="80">
        <v>0</v>
      </c>
      <c r="V85" s="80">
        <v>0</v>
      </c>
      <c r="W85" s="80">
        <v>0</v>
      </c>
      <c r="X85" s="80">
        <v>0</v>
      </c>
      <c r="Y85" s="80">
        <v>0</v>
      </c>
      <c r="Z85" s="80">
        <v>0</v>
      </c>
      <c r="AA85" s="80">
        <v>0</v>
      </c>
      <c r="AB85" s="80">
        <v>0</v>
      </c>
      <c r="AC85" s="81"/>
      <c r="AD85" s="82"/>
      <c r="AE85" s="83"/>
      <c r="AF85" s="150">
        <v>44056</v>
      </c>
      <c r="AG85" s="58">
        <v>0</v>
      </c>
      <c r="AH85" s="58">
        <v>0</v>
      </c>
      <c r="AI85" s="58">
        <v>0</v>
      </c>
      <c r="AJ85" s="84">
        <v>0</v>
      </c>
      <c r="AK85" s="84">
        <v>0</v>
      </c>
      <c r="AL85" s="60">
        <v>44057</v>
      </c>
      <c r="AM85" s="58">
        <f t="shared" si="2"/>
        <v>1</v>
      </c>
      <c r="AN85" s="123">
        <v>1</v>
      </c>
      <c r="AO85" s="61"/>
      <c r="AP85" s="62" t="s">
        <v>851</v>
      </c>
      <c r="AQ85" s="63">
        <v>1</v>
      </c>
      <c r="AR85" s="64">
        <v>1</v>
      </c>
      <c r="AS85" s="63">
        <v>0</v>
      </c>
      <c r="AT85" s="63">
        <v>1</v>
      </c>
      <c r="AU85" s="63">
        <v>1</v>
      </c>
      <c r="AV85" s="63">
        <v>1</v>
      </c>
      <c r="AW85" s="63">
        <v>0</v>
      </c>
      <c r="AX85" s="64"/>
      <c r="AY85" s="66">
        <v>44056</v>
      </c>
      <c r="AZ85" s="129">
        <v>0.54</v>
      </c>
      <c r="BA85" s="133">
        <v>7304</v>
      </c>
      <c r="BB85" s="133">
        <v>6</v>
      </c>
      <c r="BC85" s="139">
        <v>3.0000000000000001E-3</v>
      </c>
      <c r="BD85" s="135">
        <v>7.1</v>
      </c>
      <c r="BE85" s="135">
        <v>14.54</v>
      </c>
      <c r="BF85" s="135">
        <v>82.9</v>
      </c>
      <c r="BG85" s="135">
        <v>7.8</v>
      </c>
      <c r="BH85" s="135">
        <v>232</v>
      </c>
      <c r="BI85" s="86"/>
      <c r="BJ85" s="64">
        <v>0</v>
      </c>
      <c r="BK85" s="64">
        <v>0</v>
      </c>
      <c r="BL85" s="64">
        <v>0</v>
      </c>
      <c r="BM85" s="64">
        <v>0</v>
      </c>
      <c r="BN85" s="70">
        <v>0</v>
      </c>
      <c r="BO85" s="64">
        <v>0</v>
      </c>
      <c r="BP85" s="71" t="s">
        <v>131</v>
      </c>
      <c r="BR85" s="331">
        <v>3.8701000000000003</v>
      </c>
      <c r="BS85" s="320">
        <v>4.0090000000000003</v>
      </c>
      <c r="BT85" s="320">
        <v>0.13890000000000002</v>
      </c>
      <c r="BU85" s="320">
        <v>3.5890545463941508</v>
      </c>
      <c r="BV85" s="320">
        <v>45</v>
      </c>
      <c r="BW85" s="320">
        <v>79847</v>
      </c>
      <c r="BX85" s="320">
        <v>51247</v>
      </c>
      <c r="BY85" s="320">
        <v>1727.8911564625848</v>
      </c>
      <c r="BZ85" s="320">
        <v>7.0034432189087186E-5</v>
      </c>
      <c r="CA85" s="320">
        <v>10.626999999999999</v>
      </c>
      <c r="CB85" s="320">
        <v>22.019166666666663</v>
      </c>
      <c r="CC85" s="320">
        <v>-11.392166666666665</v>
      </c>
      <c r="CD85" s="320">
        <v>74.906348949726492</v>
      </c>
      <c r="CE85" s="320">
        <v>155.214224207201</v>
      </c>
      <c r="CF85" s="320">
        <v>-80.307875257474478</v>
      </c>
      <c r="CG85" s="320">
        <v>220.0124604570739</v>
      </c>
      <c r="CH85" s="320">
        <v>455.83962682135649</v>
      </c>
      <c r="CI85" s="320">
        <v>-235.82716636428262</v>
      </c>
      <c r="CJ85" s="320">
        <v>0.34095487695473053</v>
      </c>
      <c r="CK85" s="320">
        <v>19282.2</v>
      </c>
      <c r="CL85" s="320">
        <v>8.15</v>
      </c>
      <c r="CM85" s="320">
        <v>8.4</v>
      </c>
      <c r="CN85" s="320">
        <v>8.49</v>
      </c>
      <c r="CO85" s="316">
        <f t="shared" si="9"/>
        <v>8.3466666666666658</v>
      </c>
      <c r="CP85" s="320">
        <v>0.502</v>
      </c>
      <c r="CQ85" s="320">
        <v>0.496</v>
      </c>
      <c r="CR85" s="320">
        <v>0.50900000000000001</v>
      </c>
      <c r="CS85" s="316">
        <f t="shared" si="10"/>
        <v>0.50233333333333341</v>
      </c>
      <c r="CT85" s="320">
        <v>0.61899999999999999</v>
      </c>
      <c r="CU85" s="320">
        <v>0.62</v>
      </c>
      <c r="CV85" s="320">
        <v>0.625</v>
      </c>
      <c r="CW85" s="316">
        <f t="shared" si="11"/>
        <v>0.62133333333333329</v>
      </c>
      <c r="CX85" s="329">
        <v>2.7777777777777779E-3</v>
      </c>
      <c r="CY85" s="318">
        <v>6.2499999999999995E-3</v>
      </c>
      <c r="CZ85" s="318">
        <v>2.7777777777777779E-3</v>
      </c>
      <c r="DA85" s="319" t="s">
        <v>852</v>
      </c>
      <c r="DB85" s="319" t="s">
        <v>853</v>
      </c>
      <c r="DC85" s="319" t="s">
        <v>854</v>
      </c>
      <c r="DD85" s="319" t="s">
        <v>855</v>
      </c>
      <c r="DE85" s="319" t="s">
        <v>856</v>
      </c>
      <c r="DF85" s="319" t="s">
        <v>857</v>
      </c>
      <c r="DG85" s="310"/>
      <c r="DH85" s="320">
        <v>3.5890545463941508</v>
      </c>
      <c r="DI85" s="471">
        <v>1</v>
      </c>
      <c r="DJ85" s="483">
        <f t="shared" si="12"/>
        <v>1.8613304220442432E-2</v>
      </c>
      <c r="DK85" s="320">
        <v>0.50233333333333341</v>
      </c>
      <c r="DL85" s="471">
        <v>0</v>
      </c>
      <c r="DM85" s="320">
        <v>0.62133333333333329</v>
      </c>
    </row>
    <row r="86" spans="1:117" ht="15.75" customHeight="1">
      <c r="A86" s="162">
        <v>108</v>
      </c>
      <c r="B86" s="159" t="s">
        <v>874</v>
      </c>
      <c r="C86" s="46" t="s">
        <v>875</v>
      </c>
      <c r="D86" s="46">
        <v>2</v>
      </c>
      <c r="E86" s="149">
        <v>23668</v>
      </c>
      <c r="F86" s="44">
        <f t="shared" si="7"/>
        <v>55</v>
      </c>
      <c r="G86" s="78">
        <v>1</v>
      </c>
      <c r="H86" s="46">
        <v>35.700000000000003</v>
      </c>
      <c r="I86" s="79">
        <v>96</v>
      </c>
      <c r="J86" s="80">
        <v>0</v>
      </c>
      <c r="K86" s="80">
        <v>0</v>
      </c>
      <c r="L86" s="80">
        <v>0</v>
      </c>
      <c r="M86" s="80">
        <v>0</v>
      </c>
      <c r="N86" s="80">
        <v>1</v>
      </c>
      <c r="O86" s="80">
        <v>0</v>
      </c>
      <c r="P86" s="80">
        <v>0</v>
      </c>
      <c r="Q86" s="80">
        <v>0</v>
      </c>
      <c r="R86" s="80">
        <v>0</v>
      </c>
      <c r="S86" s="80">
        <v>0</v>
      </c>
      <c r="T86" s="80">
        <v>0</v>
      </c>
      <c r="U86" s="80">
        <v>0</v>
      </c>
      <c r="V86" s="80">
        <v>0</v>
      </c>
      <c r="W86" s="80">
        <v>0</v>
      </c>
      <c r="X86" s="80">
        <v>1</v>
      </c>
      <c r="Y86" s="80">
        <v>0</v>
      </c>
      <c r="Z86" s="80">
        <v>1</v>
      </c>
      <c r="AA86" s="80">
        <v>0</v>
      </c>
      <c r="AB86" s="80">
        <v>0</v>
      </c>
      <c r="AC86" s="81"/>
      <c r="AD86" s="82"/>
      <c r="AE86" s="83"/>
      <c r="AF86" s="150">
        <v>44058</v>
      </c>
      <c r="AG86" s="58">
        <v>0</v>
      </c>
      <c r="AH86" s="58">
        <v>0</v>
      </c>
      <c r="AI86" s="58">
        <v>0</v>
      </c>
      <c r="AJ86" s="84">
        <v>0</v>
      </c>
      <c r="AK86" s="84">
        <v>0</v>
      </c>
      <c r="AL86" s="60">
        <v>44068</v>
      </c>
      <c r="AM86" s="58">
        <f t="shared" si="2"/>
        <v>10</v>
      </c>
      <c r="AN86" s="123">
        <v>1</v>
      </c>
      <c r="AO86" s="61"/>
      <c r="AP86" s="62" t="s">
        <v>561</v>
      </c>
      <c r="AQ86" s="63">
        <v>1</v>
      </c>
      <c r="AR86" s="64">
        <v>1</v>
      </c>
      <c r="AS86" s="63">
        <v>1</v>
      </c>
      <c r="AT86" s="63">
        <v>0</v>
      </c>
      <c r="AU86" s="63">
        <v>1</v>
      </c>
      <c r="AV86" s="63">
        <v>1</v>
      </c>
      <c r="AW86" s="63">
        <v>0</v>
      </c>
      <c r="AX86" s="64"/>
      <c r="AY86" s="66">
        <v>44057</v>
      </c>
      <c r="AZ86" s="133">
        <v>0.67</v>
      </c>
      <c r="BA86" s="133">
        <v>401</v>
      </c>
      <c r="BB86" s="133">
        <v>53.3</v>
      </c>
      <c r="BC86" s="139">
        <v>6.0000000000000001E-3</v>
      </c>
      <c r="BD86" s="98">
        <v>14</v>
      </c>
      <c r="BE86" s="98">
        <v>11.71</v>
      </c>
      <c r="BF86" s="98">
        <v>83.7</v>
      </c>
      <c r="BG86" s="98">
        <v>12.5</v>
      </c>
      <c r="BH86" s="98">
        <v>55</v>
      </c>
      <c r="BI86" s="86"/>
      <c r="BJ86" s="64">
        <v>0</v>
      </c>
      <c r="BK86" s="64">
        <v>0</v>
      </c>
      <c r="BL86" s="64">
        <v>0</v>
      </c>
      <c r="BM86" s="64">
        <v>0</v>
      </c>
      <c r="BN86" s="70">
        <v>0</v>
      </c>
      <c r="BO86" s="64">
        <v>1</v>
      </c>
      <c r="BP86" s="71" t="s">
        <v>131</v>
      </c>
      <c r="BR86" s="331">
        <v>3.6784655172413796</v>
      </c>
      <c r="BS86" s="320">
        <v>3.802</v>
      </c>
      <c r="BT86" s="320">
        <v>0.12353448275862045</v>
      </c>
      <c r="BU86" s="320">
        <v>3.358315639486098</v>
      </c>
      <c r="BV86" s="320">
        <v>30</v>
      </c>
      <c r="BW86" s="320">
        <v>22082</v>
      </c>
      <c r="BX86" s="320">
        <v>13003</v>
      </c>
      <c r="BY86" s="320">
        <v>635.6194690265487</v>
      </c>
      <c r="BZ86" s="320">
        <v>2.5827237095178788E-4</v>
      </c>
      <c r="CA86" s="320">
        <v>-2.7805084745762714</v>
      </c>
      <c r="CB86" s="320">
        <v>25.969209039548016</v>
      </c>
      <c r="CC86" s="320">
        <v>-28.749717514124285</v>
      </c>
      <c r="CD86" s="320">
        <v>-17.684797874671304</v>
      </c>
      <c r="CE86" s="320">
        <v>165.49156528401531</v>
      </c>
      <c r="CF86" s="320">
        <v>-183.17636315868666</v>
      </c>
      <c r="CG86" s="320">
        <v>-60.534801977491114</v>
      </c>
      <c r="CH86" s="320">
        <v>564.83419854089266</v>
      </c>
      <c r="CI86" s="320">
        <v>-625.36900051838359</v>
      </c>
      <c r="CJ86" s="320">
        <v>0.52543044835761521</v>
      </c>
      <c r="CK86" s="320">
        <v>8960.7999999999993</v>
      </c>
      <c r="CL86" s="320">
        <v>6.04</v>
      </c>
      <c r="CM86" s="320">
        <v>6.04</v>
      </c>
      <c r="CN86" s="320">
        <v>6.23</v>
      </c>
      <c r="CO86" s="316">
        <f t="shared" si="9"/>
        <v>6.1033333333333344</v>
      </c>
      <c r="CP86" s="320">
        <v>0.63</v>
      </c>
      <c r="CQ86" s="320">
        <v>0.63300000000000001</v>
      </c>
      <c r="CR86" s="320">
        <v>0.66800000000000004</v>
      </c>
      <c r="CS86" s="316">
        <f t="shared" si="10"/>
        <v>0.64366666666666672</v>
      </c>
      <c r="CT86" s="320">
        <v>0.74199999999999999</v>
      </c>
      <c r="CU86" s="320">
        <v>0.745</v>
      </c>
      <c r="CV86" s="320">
        <v>0.79300000000000004</v>
      </c>
      <c r="CW86" s="316">
        <f t="shared" si="11"/>
        <v>0.76000000000000012</v>
      </c>
      <c r="CX86" s="329">
        <v>1.3888888888888889E-3</v>
      </c>
      <c r="CY86" s="318">
        <v>6.9444444444444447E-4</v>
      </c>
      <c r="CZ86" s="318">
        <v>9.0277777777777787E-3</v>
      </c>
      <c r="DA86" s="319" t="s">
        <v>876</v>
      </c>
      <c r="DB86" s="319" t="s">
        <v>877</v>
      </c>
      <c r="DC86" s="319" t="s">
        <v>878</v>
      </c>
      <c r="DD86" s="319" t="s">
        <v>879</v>
      </c>
      <c r="DE86" s="319" t="s">
        <v>880</v>
      </c>
      <c r="DF86" s="319" t="s">
        <v>881</v>
      </c>
      <c r="DG86" s="310"/>
      <c r="DH86" s="320">
        <v>3.358315639486098</v>
      </c>
      <c r="DI86" s="471">
        <v>1</v>
      </c>
      <c r="DJ86" s="483">
        <f t="shared" si="12"/>
        <v>3.7477855096488023E-2</v>
      </c>
      <c r="DK86" s="320">
        <v>0.64366666666666672</v>
      </c>
      <c r="DL86" s="471">
        <v>0</v>
      </c>
      <c r="DM86" s="320">
        <v>0.76000000000000012</v>
      </c>
    </row>
    <row r="87" spans="1:117" ht="15.75" customHeight="1">
      <c r="A87" s="76">
        <v>109</v>
      </c>
      <c r="B87" s="159" t="s">
        <v>882</v>
      </c>
      <c r="C87" s="46">
        <v>13770406</v>
      </c>
      <c r="D87" s="46">
        <v>1</v>
      </c>
      <c r="E87" s="149">
        <v>19765</v>
      </c>
      <c r="F87" s="44">
        <f t="shared" si="7"/>
        <v>66</v>
      </c>
      <c r="G87" s="78">
        <v>1</v>
      </c>
      <c r="H87" s="46">
        <v>36.6</v>
      </c>
      <c r="I87" s="79">
        <v>93</v>
      </c>
      <c r="J87" s="80">
        <v>0</v>
      </c>
      <c r="K87" s="80">
        <v>1</v>
      </c>
      <c r="L87" s="80">
        <v>0</v>
      </c>
      <c r="M87" s="80">
        <v>0</v>
      </c>
      <c r="N87" s="80">
        <v>0</v>
      </c>
      <c r="O87" s="80">
        <v>0</v>
      </c>
      <c r="P87" s="80">
        <v>0</v>
      </c>
      <c r="Q87" s="80">
        <v>0</v>
      </c>
      <c r="R87" s="80">
        <v>0</v>
      </c>
      <c r="S87" s="80">
        <v>0</v>
      </c>
      <c r="T87" s="80">
        <v>0</v>
      </c>
      <c r="U87" s="80">
        <v>0</v>
      </c>
      <c r="V87" s="80">
        <v>0</v>
      </c>
      <c r="W87" s="80">
        <v>0</v>
      </c>
      <c r="X87" s="80">
        <v>1</v>
      </c>
      <c r="Y87" s="98">
        <v>1</v>
      </c>
      <c r="Z87" s="80">
        <v>1</v>
      </c>
      <c r="AA87" s="80">
        <v>0</v>
      </c>
      <c r="AB87" s="80">
        <v>0</v>
      </c>
      <c r="AC87" s="81"/>
      <c r="AD87" s="82"/>
      <c r="AE87" s="83"/>
      <c r="AF87" s="150">
        <v>44057</v>
      </c>
      <c r="AG87" s="58">
        <v>0</v>
      </c>
      <c r="AH87" s="58">
        <v>0</v>
      </c>
      <c r="AI87" s="58">
        <v>0</v>
      </c>
      <c r="AJ87" s="84">
        <v>0</v>
      </c>
      <c r="AK87" s="84">
        <v>0</v>
      </c>
      <c r="AL87" s="60">
        <v>44063</v>
      </c>
      <c r="AM87" s="58">
        <f t="shared" si="2"/>
        <v>6</v>
      </c>
      <c r="AN87" s="123">
        <v>1</v>
      </c>
      <c r="AO87" s="61"/>
      <c r="AP87" s="62"/>
      <c r="AQ87" s="63">
        <v>1</v>
      </c>
      <c r="AR87" s="64">
        <v>1</v>
      </c>
      <c r="AS87" s="63">
        <v>1</v>
      </c>
      <c r="AT87" s="63">
        <v>1</v>
      </c>
      <c r="AU87" s="63">
        <v>1</v>
      </c>
      <c r="AV87" s="63">
        <v>1</v>
      </c>
      <c r="AW87" s="63">
        <v>0</v>
      </c>
      <c r="AX87" s="64"/>
      <c r="AY87" s="66">
        <v>44056</v>
      </c>
      <c r="AZ87" s="133">
        <v>1.35</v>
      </c>
      <c r="BA87" s="133">
        <v>435</v>
      </c>
      <c r="BB87" s="133">
        <v>159.4</v>
      </c>
      <c r="BC87" s="139">
        <v>2.3E-2</v>
      </c>
      <c r="BD87" s="135">
        <v>14.6</v>
      </c>
      <c r="BE87" s="135">
        <v>6.65</v>
      </c>
      <c r="BF87" s="135">
        <v>83.6</v>
      </c>
      <c r="BG87" s="135">
        <v>13.5</v>
      </c>
      <c r="BH87" s="135">
        <v>220</v>
      </c>
      <c r="BI87" s="86"/>
      <c r="BJ87" s="64">
        <v>0</v>
      </c>
      <c r="BK87" s="64">
        <v>0</v>
      </c>
      <c r="BL87" s="64">
        <v>0</v>
      </c>
      <c r="BM87" s="64">
        <v>0</v>
      </c>
      <c r="BN87" s="70">
        <v>0</v>
      </c>
      <c r="BO87" s="64">
        <v>1</v>
      </c>
      <c r="BP87" s="71" t="s">
        <v>131</v>
      </c>
      <c r="BR87" s="331">
        <v>5.0164666666666653</v>
      </c>
      <c r="BS87" s="320">
        <v>5.1379999999999999</v>
      </c>
      <c r="BT87" s="320">
        <v>0.1215333333333346</v>
      </c>
      <c r="BU87" s="320">
        <v>2.4226879476922929</v>
      </c>
      <c r="BV87" s="320">
        <v>102</v>
      </c>
      <c r="BW87" s="320">
        <v>60830</v>
      </c>
      <c r="BX87" s="320">
        <v>41409</v>
      </c>
      <c r="BY87" s="320">
        <v>783.72329603255343</v>
      </c>
      <c r="BZ87" s="320">
        <v>5.850631378908674E-5</v>
      </c>
      <c r="CA87" s="320">
        <v>13.997499999999999</v>
      </c>
      <c r="CB87" s="320">
        <v>24.455333333333332</v>
      </c>
      <c r="CC87" s="320">
        <v>-10.457833333333333</v>
      </c>
      <c r="CD87" s="320">
        <v>165.88345159881996</v>
      </c>
      <c r="CE87" s="320">
        <v>289.92154248745254</v>
      </c>
      <c r="CF87" s="320">
        <v>-124.0380908886325</v>
      </c>
      <c r="CG87" s="320">
        <v>223.28870158168141</v>
      </c>
      <c r="CH87" s="320">
        <v>390.0438912619598</v>
      </c>
      <c r="CI87" s="320">
        <v>-166.75518968027825</v>
      </c>
      <c r="CJ87" s="320">
        <v>0.29948898155163678</v>
      </c>
      <c r="CK87" s="320">
        <v>8680.1</v>
      </c>
      <c r="CL87" s="320">
        <v>7.65</v>
      </c>
      <c r="CM87" s="320">
        <v>7.76</v>
      </c>
      <c r="CN87" s="320">
        <v>7.81</v>
      </c>
      <c r="CO87" s="316">
        <f t="shared" si="9"/>
        <v>7.7399999999999993</v>
      </c>
      <c r="CP87" s="320">
        <v>0.94899999999999995</v>
      </c>
      <c r="CQ87" s="320">
        <v>0.94699999999999995</v>
      </c>
      <c r="CR87" s="320">
        <v>0.98799999999999999</v>
      </c>
      <c r="CS87" s="316">
        <f t="shared" si="10"/>
        <v>0.96133333333333326</v>
      </c>
      <c r="CT87" s="320">
        <v>1.083</v>
      </c>
      <c r="CU87" s="320">
        <v>1.0820000000000001</v>
      </c>
      <c r="CV87" s="320">
        <v>1.081</v>
      </c>
      <c r="CW87" s="316">
        <f t="shared" si="11"/>
        <v>1.0820000000000001</v>
      </c>
      <c r="CX87" s="329">
        <v>2.0833333333333333E-3</v>
      </c>
      <c r="CY87" s="318">
        <v>1.3888888888888889E-3</v>
      </c>
      <c r="CZ87" s="318">
        <v>3.472222222222222E-3</v>
      </c>
      <c r="DA87" s="319" t="s">
        <v>883</v>
      </c>
      <c r="DB87" s="319" t="s">
        <v>884</v>
      </c>
      <c r="DC87" s="319" t="s">
        <v>885</v>
      </c>
      <c r="DD87" s="319" t="s">
        <v>886</v>
      </c>
      <c r="DE87" s="319" t="s">
        <v>887</v>
      </c>
      <c r="DF87" s="319" t="s">
        <v>888</v>
      </c>
      <c r="DG87" s="310"/>
      <c r="DH87" s="320">
        <v>2.4226879476922929</v>
      </c>
      <c r="DI87" s="471">
        <v>1</v>
      </c>
      <c r="DJ87" s="483">
        <f t="shared" si="12"/>
        <v>2.7910829917769296E-2</v>
      </c>
      <c r="DK87" s="320">
        <v>0.96133333333333326</v>
      </c>
      <c r="DL87" s="471">
        <v>1</v>
      </c>
      <c r="DM87" s="320">
        <v>1.0820000000000001</v>
      </c>
    </row>
    <row r="88" spans="1:117" ht="15.75" customHeight="1">
      <c r="A88" s="94">
        <v>110</v>
      </c>
      <c r="B88" s="153" t="s">
        <v>889</v>
      </c>
      <c r="C88" s="51">
        <v>2357132</v>
      </c>
      <c r="D88" s="51">
        <v>1</v>
      </c>
      <c r="E88" s="151">
        <v>21018</v>
      </c>
      <c r="F88" s="44">
        <f t="shared" si="7"/>
        <v>63</v>
      </c>
      <c r="G88" s="94">
        <v>2</v>
      </c>
      <c r="H88" s="51">
        <v>36.6</v>
      </c>
      <c r="I88" s="97">
        <v>95</v>
      </c>
      <c r="J88" s="98">
        <v>0</v>
      </c>
      <c r="K88" s="98">
        <v>1</v>
      </c>
      <c r="L88" s="98">
        <v>0</v>
      </c>
      <c r="M88" s="98">
        <v>0</v>
      </c>
      <c r="N88" s="98">
        <v>0</v>
      </c>
      <c r="O88" s="98">
        <v>0</v>
      </c>
      <c r="P88" s="98">
        <v>0</v>
      </c>
      <c r="Q88" s="98">
        <v>0</v>
      </c>
      <c r="R88" s="98">
        <v>0</v>
      </c>
      <c r="S88" s="98">
        <v>0</v>
      </c>
      <c r="T88" s="98">
        <v>1</v>
      </c>
      <c r="U88" s="98">
        <v>1</v>
      </c>
      <c r="V88" s="98">
        <v>0</v>
      </c>
      <c r="W88" s="98">
        <v>0</v>
      </c>
      <c r="X88" s="98">
        <v>1</v>
      </c>
      <c r="Y88" s="98">
        <v>0</v>
      </c>
      <c r="Z88" s="98">
        <v>1</v>
      </c>
      <c r="AA88" s="98">
        <v>0</v>
      </c>
      <c r="AB88" s="98">
        <v>0</v>
      </c>
      <c r="AC88" s="81">
        <v>85</v>
      </c>
      <c r="AD88" s="82">
        <v>1.73</v>
      </c>
      <c r="AE88" s="83">
        <f t="shared" si="8"/>
        <v>28.400547963513649</v>
      </c>
      <c r="AF88" s="152">
        <v>44059</v>
      </c>
      <c r="AG88" s="51">
        <v>1</v>
      </c>
      <c r="AH88" s="51">
        <v>1</v>
      </c>
      <c r="AI88" s="51">
        <v>8</v>
      </c>
      <c r="AJ88" s="98">
        <v>1</v>
      </c>
      <c r="AK88" s="98">
        <v>1</v>
      </c>
      <c r="AL88" s="66">
        <v>44067</v>
      </c>
      <c r="AM88" s="51">
        <f t="shared" si="2"/>
        <v>8</v>
      </c>
      <c r="AN88" s="153">
        <v>1</v>
      </c>
      <c r="AO88" s="98"/>
      <c r="AP88" s="100" t="s">
        <v>890</v>
      </c>
      <c r="AQ88" s="63">
        <v>1</v>
      </c>
      <c r="AR88" s="51">
        <v>1</v>
      </c>
      <c r="AS88" s="94">
        <v>0</v>
      </c>
      <c r="AT88" s="94">
        <v>0</v>
      </c>
      <c r="AU88" s="94">
        <v>1</v>
      </c>
      <c r="AV88" s="94">
        <v>1</v>
      </c>
      <c r="AW88" s="94">
        <v>0</v>
      </c>
      <c r="AX88" s="51"/>
      <c r="AY88" s="66">
        <v>44059</v>
      </c>
      <c r="AZ88" s="129">
        <v>1.7</v>
      </c>
      <c r="BA88" s="129">
        <v>876</v>
      </c>
      <c r="BB88" s="129">
        <v>89.3</v>
      </c>
      <c r="BC88" s="128">
        <v>1.1100000000000001</v>
      </c>
      <c r="BD88" s="98">
        <v>13.1</v>
      </c>
      <c r="BE88" s="98">
        <v>17.170000000000002</v>
      </c>
      <c r="BF88" s="98">
        <v>81.599999999999994</v>
      </c>
      <c r="BG88" s="98">
        <v>9.8000000000000007</v>
      </c>
      <c r="BH88" s="98">
        <v>327</v>
      </c>
      <c r="BI88" s="97"/>
      <c r="BJ88" s="51">
        <v>1</v>
      </c>
      <c r="BK88" s="51">
        <v>0</v>
      </c>
      <c r="BL88" s="51">
        <v>0</v>
      </c>
      <c r="BM88" s="51">
        <v>1</v>
      </c>
      <c r="BN88" s="97">
        <v>0</v>
      </c>
      <c r="BO88" s="51">
        <v>1</v>
      </c>
      <c r="BP88" s="101" t="s">
        <v>131</v>
      </c>
      <c r="BR88" s="331">
        <v>5.2301964285714302</v>
      </c>
      <c r="BS88" s="320">
        <v>5.5990000000000002</v>
      </c>
      <c r="BT88" s="320">
        <v>0.36880357142857001</v>
      </c>
      <c r="BU88" s="320">
        <v>7.0514286884881798</v>
      </c>
      <c r="BV88" s="320">
        <v>45</v>
      </c>
      <c r="BW88" s="320">
        <v>26765</v>
      </c>
      <c r="BX88" s="320">
        <v>7007</v>
      </c>
      <c r="BY88" s="320">
        <v>264.79601255307358</v>
      </c>
      <c r="BZ88" s="320">
        <v>1.0063406148834279E-3</v>
      </c>
      <c r="CA88" s="320">
        <v>-10.608833333333333</v>
      </c>
      <c r="CB88" s="320">
        <v>8.5114999999999998</v>
      </c>
      <c r="CC88" s="320">
        <v>-19.120333333333342</v>
      </c>
      <c r="CD88" s="320">
        <v>-138.59228836559453</v>
      </c>
      <c r="CE88" s="320">
        <v>110.94093326455517</v>
      </c>
      <c r="CF88" s="320">
        <v>-249.5332216301498</v>
      </c>
      <c r="CG88" s="320">
        <v>-162.53690609977431</v>
      </c>
      <c r="CH88" s="320">
        <v>130.64896881147587</v>
      </c>
      <c r="CI88" s="320">
        <v>-293.18587491125032</v>
      </c>
      <c r="CJ88" s="320">
        <v>0.69174556847679392</v>
      </c>
      <c r="CK88" s="320">
        <v>9788</v>
      </c>
      <c r="CL88" s="320">
        <v>8.86</v>
      </c>
      <c r="CM88" s="320">
        <v>8.83</v>
      </c>
      <c r="CN88" s="320">
        <v>8.99</v>
      </c>
      <c r="CO88" s="316">
        <f t="shared" si="9"/>
        <v>8.8933333333333326</v>
      </c>
      <c r="CP88" s="320">
        <v>0.9</v>
      </c>
      <c r="CQ88" s="320">
        <v>0.91500000000000004</v>
      </c>
      <c r="CR88" s="320">
        <v>0.94699999999999995</v>
      </c>
      <c r="CS88" s="316">
        <f t="shared" si="10"/>
        <v>0.92066666666666663</v>
      </c>
      <c r="CT88" s="320">
        <v>1.024</v>
      </c>
      <c r="CU88" s="320">
        <v>1.073</v>
      </c>
      <c r="CV88" s="320">
        <v>1.071</v>
      </c>
      <c r="CW88" s="316">
        <f t="shared" si="11"/>
        <v>1.056</v>
      </c>
      <c r="CX88" s="329">
        <v>1.3888888888888889E-3</v>
      </c>
      <c r="CY88" s="318">
        <v>4.1666666666666666E-3</v>
      </c>
      <c r="CZ88" s="318">
        <v>5.5555555555555558E-3</v>
      </c>
      <c r="DA88" s="319" t="s">
        <v>891</v>
      </c>
      <c r="DB88" s="319" t="s">
        <v>892</v>
      </c>
      <c r="DC88" s="319" t="s">
        <v>893</v>
      </c>
      <c r="DD88" s="319" t="s">
        <v>894</v>
      </c>
      <c r="DE88" s="319" t="s">
        <v>895</v>
      </c>
      <c r="DF88" s="319" t="s">
        <v>896</v>
      </c>
      <c r="DG88" s="310"/>
      <c r="DH88" s="320">
        <v>7.0514286884881798</v>
      </c>
      <c r="DI88" s="471">
        <v>0</v>
      </c>
      <c r="DJ88" s="483">
        <f t="shared" si="12"/>
        <v>7.2041568129221287E-2</v>
      </c>
      <c r="DK88" s="320">
        <v>0.92066666666666663</v>
      </c>
      <c r="DL88" s="471">
        <v>1</v>
      </c>
      <c r="DM88" s="320">
        <v>1.056</v>
      </c>
    </row>
    <row r="89" spans="1:117" ht="15.75" customHeight="1">
      <c r="A89" s="76">
        <v>111</v>
      </c>
      <c r="B89" s="159" t="s">
        <v>897</v>
      </c>
      <c r="C89" s="46">
        <v>91782410</v>
      </c>
      <c r="D89" s="46">
        <v>1</v>
      </c>
      <c r="E89" s="149">
        <v>15654</v>
      </c>
      <c r="F89" s="44">
        <f t="shared" si="7"/>
        <v>77</v>
      </c>
      <c r="G89" s="78">
        <v>1</v>
      </c>
      <c r="H89" s="46">
        <v>36.299999999999997</v>
      </c>
      <c r="I89" s="79">
        <v>95</v>
      </c>
      <c r="J89" s="80">
        <v>0</v>
      </c>
      <c r="K89" s="80">
        <v>1</v>
      </c>
      <c r="L89" s="80">
        <v>0</v>
      </c>
      <c r="M89" s="80">
        <v>0</v>
      </c>
      <c r="N89" s="80">
        <v>0</v>
      </c>
      <c r="O89" s="80">
        <v>0</v>
      </c>
      <c r="P89" s="80">
        <v>0</v>
      </c>
      <c r="Q89" s="80">
        <v>0</v>
      </c>
      <c r="R89" s="80">
        <v>0</v>
      </c>
      <c r="S89" s="80">
        <v>0</v>
      </c>
      <c r="T89" s="80">
        <v>0</v>
      </c>
      <c r="U89" s="80">
        <v>0</v>
      </c>
      <c r="V89" s="80">
        <v>0</v>
      </c>
      <c r="W89" s="80">
        <v>0</v>
      </c>
      <c r="X89" s="80">
        <v>1</v>
      </c>
      <c r="Y89" s="80">
        <v>0</v>
      </c>
      <c r="Z89" s="80">
        <v>1</v>
      </c>
      <c r="AA89" s="80">
        <v>0</v>
      </c>
      <c r="AB89" s="80">
        <v>0</v>
      </c>
      <c r="AC89" s="81">
        <v>75</v>
      </c>
      <c r="AD89" s="82">
        <v>1.72</v>
      </c>
      <c r="AE89" s="83">
        <f t="shared" si="8"/>
        <v>25.351541373715524</v>
      </c>
      <c r="AF89" s="150">
        <v>44059</v>
      </c>
      <c r="AG89" s="58">
        <v>0</v>
      </c>
      <c r="AH89" s="58">
        <v>0</v>
      </c>
      <c r="AI89" s="58">
        <v>0</v>
      </c>
      <c r="AJ89" s="84">
        <v>0</v>
      </c>
      <c r="AK89" s="84">
        <v>0</v>
      </c>
      <c r="AL89" s="60">
        <v>44064</v>
      </c>
      <c r="AM89" s="58">
        <f t="shared" si="2"/>
        <v>5</v>
      </c>
      <c r="AN89" s="123">
        <v>1</v>
      </c>
      <c r="AO89" s="61"/>
      <c r="AP89" s="62"/>
      <c r="AQ89" s="63">
        <v>1</v>
      </c>
      <c r="AR89" s="64">
        <v>1</v>
      </c>
      <c r="AS89" s="63">
        <v>1</v>
      </c>
      <c r="AT89" s="63">
        <v>0</v>
      </c>
      <c r="AU89" s="63">
        <v>0</v>
      </c>
      <c r="AV89" s="63">
        <v>1</v>
      </c>
      <c r="AW89" s="63">
        <v>0</v>
      </c>
      <c r="AX89" s="64"/>
      <c r="AY89" s="66">
        <v>44060</v>
      </c>
      <c r="AZ89" s="133">
        <v>0.96</v>
      </c>
      <c r="BA89" s="133">
        <v>496</v>
      </c>
      <c r="BB89" s="143"/>
      <c r="BC89" s="139">
        <v>0.187</v>
      </c>
      <c r="BD89" s="135">
        <v>14.5</v>
      </c>
      <c r="BE89" s="135">
        <v>16.12</v>
      </c>
      <c r="BF89" s="135">
        <v>75</v>
      </c>
      <c r="BG89" s="135">
        <v>8</v>
      </c>
      <c r="BH89" s="135">
        <v>391</v>
      </c>
      <c r="BI89" s="86"/>
      <c r="BJ89" s="64">
        <v>0</v>
      </c>
      <c r="BK89" s="64">
        <v>0</v>
      </c>
      <c r="BL89" s="64">
        <v>0</v>
      </c>
      <c r="BM89" s="64">
        <v>0</v>
      </c>
      <c r="BN89" s="70">
        <v>0</v>
      </c>
      <c r="BO89" s="64">
        <v>1</v>
      </c>
      <c r="BP89" s="71" t="s">
        <v>131</v>
      </c>
      <c r="BR89" s="331">
        <v>4.7702166666666663</v>
      </c>
      <c r="BS89" s="320">
        <v>4.8949999999999996</v>
      </c>
      <c r="BT89" s="320">
        <v>0.12478333333333325</v>
      </c>
      <c r="BU89" s="320">
        <v>2.6158839745224696</v>
      </c>
      <c r="BV89" s="320">
        <v>137</v>
      </c>
      <c r="BW89" s="320">
        <v>66777</v>
      </c>
      <c r="BX89" s="320">
        <v>49794</v>
      </c>
      <c r="BY89" s="320">
        <v>-30.438378825475638</v>
      </c>
      <c r="BZ89" s="320">
        <v>5.2534120065117674E-5</v>
      </c>
      <c r="CA89" s="320">
        <v>-22.326833333333337</v>
      </c>
      <c r="CB89" s="320">
        <v>6.5010000000000003</v>
      </c>
      <c r="CC89" s="320">
        <v>-28.82783333333332</v>
      </c>
      <c r="CD89" s="320">
        <v>-239.23931650592348</v>
      </c>
      <c r="CE89" s="320">
        <v>69.740017081042481</v>
      </c>
      <c r="CF89" s="320">
        <v>-308.97933358696605</v>
      </c>
      <c r="CG89" s="320">
        <v>-374.64362560232752</v>
      </c>
      <c r="CH89" s="320">
        <v>109.02207822262973</v>
      </c>
      <c r="CI89" s="320">
        <v>-483.66570382495712</v>
      </c>
      <c r="CJ89" s="320">
        <v>0.81605479052396535</v>
      </c>
      <c r="CK89" s="320">
        <v>2577.3000000000002</v>
      </c>
      <c r="CL89" s="320">
        <v>8.44</v>
      </c>
      <c r="CM89" s="320">
        <v>8.5</v>
      </c>
      <c r="CN89" s="320">
        <v>8.6300000000000008</v>
      </c>
      <c r="CO89" s="316">
        <f t="shared" si="9"/>
        <v>8.5233333333333334</v>
      </c>
      <c r="CP89" s="320">
        <v>1.0409999999999999</v>
      </c>
      <c r="CQ89" s="320">
        <v>1.0029999999999999</v>
      </c>
      <c r="CR89" s="320">
        <v>1.024</v>
      </c>
      <c r="CS89" s="316">
        <f t="shared" si="10"/>
        <v>1.0226666666666666</v>
      </c>
      <c r="CT89" s="320">
        <v>1.1930000000000001</v>
      </c>
      <c r="CU89" s="320">
        <v>1.0820000000000001</v>
      </c>
      <c r="CV89" s="320">
        <v>1.1379999999999999</v>
      </c>
      <c r="CW89" s="316">
        <f t="shared" si="11"/>
        <v>1.1376666666666668</v>
      </c>
      <c r="CX89" s="329">
        <v>2.0833333333333333E-3</v>
      </c>
      <c r="CY89" s="318">
        <v>1.0416666666666666E-2</v>
      </c>
      <c r="CZ89" s="318">
        <v>2.361111111111111E-2</v>
      </c>
      <c r="DA89" s="319" t="s">
        <v>898</v>
      </c>
      <c r="DB89" s="319" t="s">
        <v>899</v>
      </c>
      <c r="DC89" s="319" t="s">
        <v>900</v>
      </c>
      <c r="DD89" s="319" t="s">
        <v>901</v>
      </c>
      <c r="DE89" s="319" t="s">
        <v>902</v>
      </c>
      <c r="DF89" s="319" t="s">
        <v>903</v>
      </c>
      <c r="DG89" s="310"/>
      <c r="DH89" s="320">
        <v>2.6158839745224696</v>
      </c>
      <c r="DI89" s="471">
        <v>1</v>
      </c>
      <c r="DJ89" s="483">
        <f t="shared" si="12"/>
        <v>0.10149706958920068</v>
      </c>
      <c r="DK89" s="320">
        <v>1.0226666666666666</v>
      </c>
      <c r="DL89" s="471">
        <v>1</v>
      </c>
      <c r="DM89" s="320">
        <v>1.1376666666666668</v>
      </c>
    </row>
    <row r="90" spans="1:117" ht="15.75" customHeight="1">
      <c r="A90" s="103">
        <v>112</v>
      </c>
      <c r="B90" s="159" t="s">
        <v>904</v>
      </c>
      <c r="C90" s="46">
        <v>2609334</v>
      </c>
      <c r="D90" s="46">
        <v>2</v>
      </c>
      <c r="E90" s="149">
        <v>22608</v>
      </c>
      <c r="F90" s="44">
        <f t="shared" si="7"/>
        <v>58</v>
      </c>
      <c r="G90" s="78">
        <v>2</v>
      </c>
      <c r="H90" s="46">
        <v>35.6</v>
      </c>
      <c r="I90" s="79">
        <v>95</v>
      </c>
      <c r="J90" s="80">
        <v>0</v>
      </c>
      <c r="K90" s="80">
        <v>1</v>
      </c>
      <c r="L90" s="80">
        <v>0</v>
      </c>
      <c r="M90" s="80">
        <v>0</v>
      </c>
      <c r="N90" s="80">
        <v>0</v>
      </c>
      <c r="O90" s="80">
        <v>0</v>
      </c>
      <c r="P90" s="80">
        <v>0</v>
      </c>
      <c r="Q90" s="80">
        <v>0</v>
      </c>
      <c r="R90" s="80">
        <v>0</v>
      </c>
      <c r="S90" s="80">
        <v>0</v>
      </c>
      <c r="T90" s="80">
        <v>0</v>
      </c>
      <c r="U90" s="80">
        <v>0</v>
      </c>
      <c r="V90" s="80">
        <v>0</v>
      </c>
      <c r="W90" s="80">
        <v>0</v>
      </c>
      <c r="X90" s="80">
        <v>1</v>
      </c>
      <c r="Y90" s="80">
        <v>0</v>
      </c>
      <c r="Z90" s="80">
        <v>1</v>
      </c>
      <c r="AA90" s="80">
        <v>0</v>
      </c>
      <c r="AB90" s="80">
        <v>0</v>
      </c>
      <c r="AC90" s="81">
        <v>66</v>
      </c>
      <c r="AD90" s="82">
        <v>1.54</v>
      </c>
      <c r="AE90" s="83">
        <f t="shared" si="8"/>
        <v>27.829313543599259</v>
      </c>
      <c r="AF90" s="150">
        <v>44060</v>
      </c>
      <c r="AG90" s="58">
        <v>0</v>
      </c>
      <c r="AH90" s="58">
        <v>0</v>
      </c>
      <c r="AI90" s="58">
        <v>0</v>
      </c>
      <c r="AJ90" s="84">
        <v>0</v>
      </c>
      <c r="AK90" s="84">
        <v>0</v>
      </c>
      <c r="AL90" s="60">
        <v>44061</v>
      </c>
      <c r="AM90" s="58">
        <f t="shared" si="2"/>
        <v>1</v>
      </c>
      <c r="AN90" s="123">
        <v>1</v>
      </c>
      <c r="AO90" s="61"/>
      <c r="AP90" s="62"/>
      <c r="AQ90" s="63">
        <v>1</v>
      </c>
      <c r="AR90" s="64">
        <v>1</v>
      </c>
      <c r="AS90" s="63">
        <v>1</v>
      </c>
      <c r="AT90" s="63">
        <v>0</v>
      </c>
      <c r="AU90" s="63">
        <v>0</v>
      </c>
      <c r="AV90" s="63">
        <v>0</v>
      </c>
      <c r="AW90" s="63">
        <v>0</v>
      </c>
      <c r="AX90" s="64">
        <v>1</v>
      </c>
      <c r="AY90" s="66"/>
      <c r="AZ90" s="133">
        <v>0.78</v>
      </c>
      <c r="BA90" s="143">
        <v>822</v>
      </c>
      <c r="BB90" s="143"/>
      <c r="BC90" s="144">
        <v>8.0000000000000002E-3</v>
      </c>
      <c r="BD90" s="135">
        <v>13.6</v>
      </c>
      <c r="BE90" s="135">
        <v>11.4</v>
      </c>
      <c r="BF90" s="135">
        <v>80.599999999999994</v>
      </c>
      <c r="BG90" s="135">
        <v>12.9</v>
      </c>
      <c r="BH90" s="135">
        <v>315</v>
      </c>
      <c r="BI90" s="86"/>
      <c r="BJ90" s="64">
        <v>0</v>
      </c>
      <c r="BK90" s="64">
        <v>0</v>
      </c>
      <c r="BL90" s="64">
        <v>0</v>
      </c>
      <c r="BM90" s="64">
        <v>0</v>
      </c>
      <c r="BN90" s="70">
        <v>0</v>
      </c>
      <c r="BO90" s="64">
        <v>0</v>
      </c>
      <c r="BP90" s="71" t="s">
        <v>131</v>
      </c>
      <c r="BR90" s="331">
        <v>3.7299833333333328</v>
      </c>
      <c r="BS90" s="320">
        <v>4.1189999999999998</v>
      </c>
      <c r="BT90" s="320">
        <v>0.38901666666666701</v>
      </c>
      <c r="BU90" s="320">
        <v>10.429447852760747</v>
      </c>
      <c r="BV90" s="320">
        <v>166</v>
      </c>
      <c r="BW90" s="320">
        <v>33536</v>
      </c>
      <c r="BX90" s="320">
        <v>30736</v>
      </c>
      <c r="BY90" s="320">
        <v>488.22409573021486</v>
      </c>
      <c r="BZ90" s="320">
        <v>3.3932352462131529E-4</v>
      </c>
      <c r="CA90" s="320">
        <v>-8.2678333333333374</v>
      </c>
      <c r="CB90" s="320">
        <v>12.53383333333333</v>
      </c>
      <c r="CC90" s="320">
        <v>-20.801666666666669</v>
      </c>
      <c r="CD90" s="320">
        <v>-54.127583567204013</v>
      </c>
      <c r="CE90" s="320">
        <v>82.19726452166401</v>
      </c>
      <c r="CF90" s="320">
        <v>-136.32484808886804</v>
      </c>
      <c r="CG90" s="320">
        <v>-177.47331550718846</v>
      </c>
      <c r="CH90" s="320">
        <v>268.79892281328267</v>
      </c>
      <c r="CI90" s="320">
        <v>-446.2722383204711</v>
      </c>
      <c r="CJ90" s="320">
        <v>0.62409486296846484</v>
      </c>
      <c r="CK90" s="320">
        <v>10389.299999999999</v>
      </c>
      <c r="CL90" s="320">
        <v>7.25</v>
      </c>
      <c r="CM90" s="320">
        <v>6.82</v>
      </c>
      <c r="CN90" s="320">
        <v>7.21</v>
      </c>
      <c r="CO90" s="316">
        <f t="shared" si="9"/>
        <v>7.0933333333333337</v>
      </c>
      <c r="CP90" s="320">
        <v>0.56100000000000005</v>
      </c>
      <c r="CQ90" s="320">
        <v>0.74399999999999999</v>
      </c>
      <c r="CR90" s="320">
        <v>0.67400000000000004</v>
      </c>
      <c r="CS90" s="316">
        <f t="shared" si="10"/>
        <v>0.65966666666666673</v>
      </c>
      <c r="CT90" s="320">
        <v>0.73399999999999999</v>
      </c>
      <c r="CU90" s="320">
        <v>0.90800000000000003</v>
      </c>
      <c r="CV90" s="320">
        <v>0.90700000000000003</v>
      </c>
      <c r="CW90" s="316">
        <f t="shared" si="11"/>
        <v>0.84966666666666668</v>
      </c>
      <c r="CX90" s="329">
        <v>4.8611111111111112E-3</v>
      </c>
      <c r="CY90" s="318">
        <v>6.2499999999999995E-3</v>
      </c>
      <c r="CZ90" s="318">
        <v>1.0416666666666666E-2</v>
      </c>
      <c r="DA90" s="319" t="s">
        <v>905</v>
      </c>
      <c r="DB90" s="319" t="s">
        <v>906</v>
      </c>
      <c r="DC90" s="319" t="s">
        <v>907</v>
      </c>
      <c r="DD90" s="319" t="s">
        <v>908</v>
      </c>
      <c r="DE90" s="319" t="s">
        <v>909</v>
      </c>
      <c r="DF90" s="319" t="s">
        <v>910</v>
      </c>
      <c r="DG90" s="310"/>
      <c r="DH90" s="320">
        <v>10.429447852760747</v>
      </c>
      <c r="DI90" s="471">
        <v>0</v>
      </c>
      <c r="DJ90" s="483">
        <f t="shared" si="12"/>
        <v>0.1003864346275567</v>
      </c>
      <c r="DK90" s="320">
        <v>0.65966666666666673</v>
      </c>
      <c r="DL90" s="471">
        <v>0</v>
      </c>
      <c r="DM90" s="320">
        <v>0.84966666666666668</v>
      </c>
    </row>
    <row r="91" spans="1:117" ht="15.75" customHeight="1">
      <c r="A91" s="76">
        <v>118</v>
      </c>
      <c r="B91" s="159" t="s">
        <v>951</v>
      </c>
      <c r="C91" s="46">
        <v>3346344</v>
      </c>
      <c r="D91" s="46">
        <v>1</v>
      </c>
      <c r="E91" s="149">
        <v>27576</v>
      </c>
      <c r="F91" s="44">
        <f t="shared" si="7"/>
        <v>45</v>
      </c>
      <c r="G91" s="78">
        <v>1</v>
      </c>
      <c r="H91" s="46">
        <v>36</v>
      </c>
      <c r="I91" s="79">
        <v>93</v>
      </c>
      <c r="J91" s="80">
        <v>0</v>
      </c>
      <c r="K91" s="80">
        <v>1</v>
      </c>
      <c r="L91" s="80">
        <v>0</v>
      </c>
      <c r="M91" s="80">
        <v>0</v>
      </c>
      <c r="N91" s="80">
        <v>0</v>
      </c>
      <c r="O91" s="80">
        <v>0</v>
      </c>
      <c r="P91" s="80">
        <v>0</v>
      </c>
      <c r="Q91" s="80">
        <v>0</v>
      </c>
      <c r="R91" s="80">
        <v>0</v>
      </c>
      <c r="S91" s="80">
        <v>1</v>
      </c>
      <c r="T91" s="80">
        <v>0</v>
      </c>
      <c r="U91" s="80">
        <v>0</v>
      </c>
      <c r="V91" s="80">
        <v>0</v>
      </c>
      <c r="W91" s="80">
        <v>0</v>
      </c>
      <c r="X91" s="80">
        <v>1</v>
      </c>
      <c r="Y91" s="80">
        <v>0</v>
      </c>
      <c r="Z91" s="80">
        <v>0</v>
      </c>
      <c r="AA91" s="80">
        <v>0</v>
      </c>
      <c r="AB91" s="80">
        <v>0</v>
      </c>
      <c r="AC91" s="81">
        <v>60</v>
      </c>
      <c r="AD91" s="82">
        <v>1.7</v>
      </c>
      <c r="AE91" s="83">
        <f t="shared" si="8"/>
        <v>20.761245674740486</v>
      </c>
      <c r="AF91" s="150">
        <v>44075</v>
      </c>
      <c r="AG91" s="58">
        <v>0</v>
      </c>
      <c r="AH91" s="58">
        <v>0</v>
      </c>
      <c r="AI91" s="58">
        <v>0</v>
      </c>
      <c r="AJ91" s="84">
        <v>0</v>
      </c>
      <c r="AK91" s="84">
        <v>0</v>
      </c>
      <c r="AL91" s="60">
        <v>44098</v>
      </c>
      <c r="AM91" s="58">
        <f t="shared" si="2"/>
        <v>23</v>
      </c>
      <c r="AN91" s="123">
        <v>1</v>
      </c>
      <c r="AO91" s="61"/>
      <c r="AP91" s="62"/>
      <c r="AQ91" s="63">
        <v>1</v>
      </c>
      <c r="AR91" s="64">
        <v>1</v>
      </c>
      <c r="AS91" s="63">
        <v>1</v>
      </c>
      <c r="AT91" s="63">
        <v>1</v>
      </c>
      <c r="AU91" s="63">
        <v>1</v>
      </c>
      <c r="AV91" s="63">
        <v>1</v>
      </c>
      <c r="AW91" s="63">
        <v>0</v>
      </c>
      <c r="AX91" s="64"/>
      <c r="AY91" s="66">
        <v>44077</v>
      </c>
      <c r="AZ91" s="133">
        <v>0.53</v>
      </c>
      <c r="BA91" s="133">
        <v>16334</v>
      </c>
      <c r="BB91" s="129"/>
      <c r="BC91" s="139">
        <v>6.0000000000000001E-3</v>
      </c>
      <c r="BD91" s="135">
        <v>13.6</v>
      </c>
      <c r="BE91" s="135">
        <v>9.1</v>
      </c>
      <c r="BF91" s="135">
        <v>90.2</v>
      </c>
      <c r="BG91" s="135">
        <v>4.3</v>
      </c>
      <c r="BH91" s="135">
        <v>395</v>
      </c>
      <c r="BI91" s="86"/>
      <c r="BJ91" s="64">
        <v>1</v>
      </c>
      <c r="BK91" s="64">
        <v>1</v>
      </c>
      <c r="BL91" s="64">
        <v>0</v>
      </c>
      <c r="BM91" s="64">
        <v>0</v>
      </c>
      <c r="BN91" s="70">
        <v>0</v>
      </c>
      <c r="BO91" s="64">
        <v>0</v>
      </c>
      <c r="BP91" s="71" t="s">
        <v>131</v>
      </c>
      <c r="BR91" s="331">
        <v>5.4979464285714288</v>
      </c>
      <c r="BS91" s="320">
        <v>6.1</v>
      </c>
      <c r="BT91" s="320">
        <v>0.60205357142857086</v>
      </c>
      <c r="BU91" s="320">
        <v>10.950517238579328</v>
      </c>
      <c r="BV91" s="320">
        <v>28</v>
      </c>
      <c r="BW91" s="320">
        <v>7501</v>
      </c>
      <c r="BX91" s="320">
        <v>1890</v>
      </c>
      <c r="BY91" s="320">
        <v>126.782464846981</v>
      </c>
      <c r="BZ91" s="320">
        <v>5.7939244648567874E-3</v>
      </c>
      <c r="CA91" s="320">
        <v>6.2163333333333339</v>
      </c>
      <c r="CB91" s="320">
        <v>8.9359999999999999</v>
      </c>
      <c r="CC91" s="320">
        <v>-2.7196666666666673</v>
      </c>
      <c r="CD91" s="320">
        <v>88.36856894150327</v>
      </c>
      <c r="CE91" s="320">
        <v>127.32281930390376</v>
      </c>
      <c r="CF91" s="320">
        <v>-38.954250362400508</v>
      </c>
      <c r="CG91" s="320">
        <v>90.654085166531857</v>
      </c>
      <c r="CH91" s="320">
        <v>130.1744185489103</v>
      </c>
      <c r="CI91" s="320">
        <v>-39.520333382378382</v>
      </c>
      <c r="CJ91" s="320">
        <v>0.23289072250378495</v>
      </c>
      <c r="CK91" s="481">
        <v>24.4</v>
      </c>
      <c r="CL91" s="320">
        <v>8.27</v>
      </c>
      <c r="CM91" s="320">
        <v>8.31</v>
      </c>
      <c r="CN91" s="320">
        <v>8.2899999999999991</v>
      </c>
      <c r="CO91" s="316">
        <f t="shared" si="9"/>
        <v>8.2899999999999991</v>
      </c>
      <c r="CP91" s="320">
        <v>0.51</v>
      </c>
      <c r="CQ91" s="320">
        <v>0.49299999999999999</v>
      </c>
      <c r="CR91" s="320">
        <v>0.496</v>
      </c>
      <c r="CS91" s="316">
        <f t="shared" si="10"/>
        <v>0.4996666666666667</v>
      </c>
      <c r="CT91" s="320">
        <v>0.624</v>
      </c>
      <c r="CU91" s="320">
        <v>0.68100000000000005</v>
      </c>
      <c r="CV91" s="320">
        <v>0.624</v>
      </c>
      <c r="CW91" s="316">
        <f t="shared" si="11"/>
        <v>0.64300000000000013</v>
      </c>
      <c r="CX91" s="329">
        <v>2.0833333333333333E-3</v>
      </c>
      <c r="CY91" s="318">
        <v>5.5555555555555558E-3</v>
      </c>
      <c r="CZ91" s="318">
        <v>8.3333333333333332E-3</v>
      </c>
      <c r="DA91" s="319" t="s">
        <v>952</v>
      </c>
      <c r="DB91" s="319" t="s">
        <v>953</v>
      </c>
      <c r="DC91" s="319" t="s">
        <v>954</v>
      </c>
      <c r="DD91" s="319" t="s">
        <v>955</v>
      </c>
      <c r="DE91" s="319" t="s">
        <v>956</v>
      </c>
      <c r="DF91" s="319" t="s">
        <v>957</v>
      </c>
      <c r="DG91" s="310"/>
      <c r="DH91" s="320">
        <v>10.950517238579328</v>
      </c>
      <c r="DI91" s="471">
        <v>0</v>
      </c>
      <c r="DJ91" s="483">
        <f t="shared" si="12"/>
        <v>44.879169010571019</v>
      </c>
      <c r="DK91" s="320">
        <v>0.4996666666666667</v>
      </c>
      <c r="DL91" s="471">
        <v>0</v>
      </c>
      <c r="DM91" s="320">
        <v>0.64300000000000013</v>
      </c>
    </row>
    <row r="92" spans="1:117" ht="15.75" customHeight="1">
      <c r="A92" s="76">
        <v>119</v>
      </c>
      <c r="B92" s="159" t="s">
        <v>958</v>
      </c>
      <c r="C92" s="46">
        <v>14254720</v>
      </c>
      <c r="D92" s="46">
        <v>2</v>
      </c>
      <c r="E92" s="149">
        <v>27062</v>
      </c>
      <c r="F92" s="44">
        <f t="shared" si="7"/>
        <v>46</v>
      </c>
      <c r="G92" s="78">
        <v>1</v>
      </c>
      <c r="H92" s="46">
        <v>36.4</v>
      </c>
      <c r="I92" s="79">
        <v>85</v>
      </c>
      <c r="J92" s="80">
        <v>0</v>
      </c>
      <c r="K92" s="80">
        <v>0</v>
      </c>
      <c r="L92" s="80">
        <v>0</v>
      </c>
      <c r="M92" s="80">
        <v>0</v>
      </c>
      <c r="N92" s="80">
        <v>0</v>
      </c>
      <c r="O92" s="80">
        <v>0</v>
      </c>
      <c r="P92" s="80">
        <v>0</v>
      </c>
      <c r="Q92" s="80">
        <v>0</v>
      </c>
      <c r="R92" s="80">
        <v>0</v>
      </c>
      <c r="S92" s="80">
        <v>0</v>
      </c>
      <c r="T92" s="80">
        <v>0</v>
      </c>
      <c r="U92" s="80">
        <v>0</v>
      </c>
      <c r="V92" s="80">
        <v>0</v>
      </c>
      <c r="W92" s="80">
        <v>0</v>
      </c>
      <c r="X92" s="80">
        <v>0</v>
      </c>
      <c r="Y92" s="80">
        <v>0</v>
      </c>
      <c r="Z92" s="80">
        <v>0</v>
      </c>
      <c r="AA92" s="80">
        <v>0</v>
      </c>
      <c r="AB92" s="80">
        <v>0</v>
      </c>
      <c r="AC92" s="81">
        <v>38</v>
      </c>
      <c r="AD92" s="82">
        <v>1.44</v>
      </c>
      <c r="AE92" s="83">
        <f t="shared" si="8"/>
        <v>18.325617283950617</v>
      </c>
      <c r="AF92" s="150">
        <v>44074</v>
      </c>
      <c r="AG92" s="58">
        <v>0</v>
      </c>
      <c r="AH92" s="58">
        <v>0</v>
      </c>
      <c r="AI92" s="58">
        <v>0</v>
      </c>
      <c r="AJ92" s="84">
        <v>0</v>
      </c>
      <c r="AK92" s="84">
        <v>0</v>
      </c>
      <c r="AL92" s="60">
        <v>44077</v>
      </c>
      <c r="AM92" s="58">
        <f t="shared" si="2"/>
        <v>3</v>
      </c>
      <c r="AN92" s="123">
        <v>1</v>
      </c>
      <c r="AO92" s="61"/>
      <c r="AP92" s="62"/>
      <c r="AQ92" s="63">
        <v>1</v>
      </c>
      <c r="AR92" s="64">
        <v>1</v>
      </c>
      <c r="AS92" s="63">
        <v>1</v>
      </c>
      <c r="AT92" s="63">
        <v>1</v>
      </c>
      <c r="AU92" s="63">
        <v>1</v>
      </c>
      <c r="AV92" s="63">
        <v>1</v>
      </c>
      <c r="AW92" s="63">
        <v>0</v>
      </c>
      <c r="AX92" s="64"/>
      <c r="AY92" s="66">
        <v>44075</v>
      </c>
      <c r="AZ92" s="133">
        <v>0.7</v>
      </c>
      <c r="BA92" s="133">
        <v>527</v>
      </c>
      <c r="BB92" s="133">
        <v>49.8</v>
      </c>
      <c r="BC92" s="139">
        <v>3.0000000000000001E-3</v>
      </c>
      <c r="BD92" s="135">
        <v>14.9</v>
      </c>
      <c r="BE92" s="135">
        <v>4.4000000000000004</v>
      </c>
      <c r="BF92" s="135">
        <v>71.099999999999994</v>
      </c>
      <c r="BG92" s="135">
        <v>18.2</v>
      </c>
      <c r="BH92" s="135">
        <v>164</v>
      </c>
      <c r="BI92" s="86"/>
      <c r="BJ92" s="64">
        <v>0</v>
      </c>
      <c r="BK92" s="64">
        <v>0</v>
      </c>
      <c r="BL92" s="64">
        <v>0</v>
      </c>
      <c r="BM92" s="64">
        <v>0</v>
      </c>
      <c r="BN92" s="70">
        <v>0</v>
      </c>
      <c r="BO92" s="64">
        <v>0</v>
      </c>
      <c r="BP92" s="71"/>
      <c r="BR92" s="331">
        <v>2.6503333333333337</v>
      </c>
      <c r="BS92" s="320">
        <v>3.01</v>
      </c>
      <c r="BT92" s="320">
        <v>0.35966666666666613</v>
      </c>
      <c r="BU92" s="320">
        <v>13.570620047792708</v>
      </c>
      <c r="BV92" s="320">
        <v>114</v>
      </c>
      <c r="BW92" s="320">
        <v>61391</v>
      </c>
      <c r="BX92" s="320">
        <v>36665</v>
      </c>
      <c r="BY92" s="320">
        <v>737.32446415373238</v>
      </c>
      <c r="BZ92" s="320">
        <v>3.7012464333267988E-4</v>
      </c>
      <c r="CA92" s="320">
        <v>-11.473666666666666</v>
      </c>
      <c r="CB92" s="320">
        <v>7.8606666666666678</v>
      </c>
      <c r="CC92" s="320">
        <v>-19.33433333333334</v>
      </c>
      <c r="CD92" s="320">
        <v>-38.045502456492528</v>
      </c>
      <c r="CE92" s="320">
        <v>26.073818561112059</v>
      </c>
      <c r="CF92" s="320">
        <v>-64.119321017604605</v>
      </c>
      <c r="CG92" s="320">
        <v>-346.14274993434651</v>
      </c>
      <c r="CH92" s="320">
        <v>237.10726368463745</v>
      </c>
      <c r="CI92" s="320">
        <v>-583.25001361898421</v>
      </c>
      <c r="CJ92" s="320">
        <v>0.71097073160127289</v>
      </c>
      <c r="CK92" s="320">
        <v>92167.4</v>
      </c>
      <c r="CL92" s="320">
        <v>6.71</v>
      </c>
      <c r="CM92" s="320">
        <v>6.42</v>
      </c>
      <c r="CN92" s="320">
        <v>6.68</v>
      </c>
      <c r="CO92" s="316">
        <f t="shared" si="9"/>
        <v>6.6033333333333326</v>
      </c>
      <c r="CP92" s="320">
        <v>0.53</v>
      </c>
      <c r="CQ92" s="320">
        <v>0.59299999999999997</v>
      </c>
      <c r="CR92" s="320">
        <v>0.58299999999999996</v>
      </c>
      <c r="CS92" s="316">
        <f t="shared" si="10"/>
        <v>0.56866666666666665</v>
      </c>
      <c r="CT92" s="320">
        <v>0.73099999999999998</v>
      </c>
      <c r="CU92" s="320">
        <v>0.72899999999999998</v>
      </c>
      <c r="CV92" s="320">
        <v>0.73399999999999999</v>
      </c>
      <c r="CW92" s="316">
        <f t="shared" si="11"/>
        <v>0.73133333333333328</v>
      </c>
      <c r="CX92" s="329">
        <v>2.0833333333333333E-3</v>
      </c>
      <c r="CY92" s="318">
        <v>4.8611111111111112E-3</v>
      </c>
      <c r="CZ92" s="318">
        <v>6.9444444444444441E-3</v>
      </c>
      <c r="DA92" s="319" t="s">
        <v>959</v>
      </c>
      <c r="DB92" s="319" t="s">
        <v>960</v>
      </c>
      <c r="DC92" s="319" t="s">
        <v>961</v>
      </c>
      <c r="DD92" s="319" t="s">
        <v>962</v>
      </c>
      <c r="DE92" s="319" t="s">
        <v>963</v>
      </c>
      <c r="DF92" s="319" t="s">
        <v>964</v>
      </c>
      <c r="DG92" s="310"/>
      <c r="DH92" s="320">
        <v>13.570620047792708</v>
      </c>
      <c r="DI92" s="471">
        <v>0</v>
      </c>
      <c r="DJ92" s="483">
        <f t="shared" si="12"/>
        <v>1.472388289980265E-2</v>
      </c>
      <c r="DK92" s="320">
        <v>0.56866666666666665</v>
      </c>
      <c r="DL92" s="471">
        <v>0</v>
      </c>
      <c r="DM92" s="320">
        <v>0.73133333333333328</v>
      </c>
    </row>
    <row r="93" spans="1:117" ht="15.75" customHeight="1">
      <c r="A93" s="76">
        <v>120</v>
      </c>
      <c r="B93" s="163" t="s">
        <v>965</v>
      </c>
      <c r="C93" s="46">
        <v>2621125</v>
      </c>
      <c r="D93" s="46">
        <v>2</v>
      </c>
      <c r="E93" s="149">
        <v>19801</v>
      </c>
      <c r="F93" s="44">
        <f t="shared" si="7"/>
        <v>66</v>
      </c>
      <c r="G93" s="78">
        <v>2</v>
      </c>
      <c r="H93" s="46">
        <v>36</v>
      </c>
      <c r="I93" s="79">
        <v>90</v>
      </c>
      <c r="J93" s="80">
        <v>0</v>
      </c>
      <c r="K93" s="80">
        <v>0</v>
      </c>
      <c r="L93" s="80">
        <v>0</v>
      </c>
      <c r="M93" s="80">
        <v>0</v>
      </c>
      <c r="N93" s="80">
        <v>0</v>
      </c>
      <c r="O93" s="80">
        <v>0</v>
      </c>
      <c r="P93" s="80">
        <v>0</v>
      </c>
      <c r="Q93" s="80">
        <v>0</v>
      </c>
      <c r="R93" s="80">
        <v>0</v>
      </c>
      <c r="S93" s="80">
        <v>0</v>
      </c>
      <c r="T93" s="80">
        <v>0</v>
      </c>
      <c r="U93" s="80">
        <v>0</v>
      </c>
      <c r="V93" s="80">
        <v>0</v>
      </c>
      <c r="W93" s="80">
        <v>0</v>
      </c>
      <c r="X93" s="80">
        <v>1</v>
      </c>
      <c r="Y93" s="80">
        <v>0</v>
      </c>
      <c r="Z93" s="80">
        <v>1</v>
      </c>
      <c r="AA93" s="80">
        <v>0</v>
      </c>
      <c r="AB93" s="80">
        <v>0</v>
      </c>
      <c r="AC93" s="81">
        <v>66</v>
      </c>
      <c r="AD93" s="82">
        <v>1.66</v>
      </c>
      <c r="AE93" s="83">
        <f t="shared" si="8"/>
        <v>23.951226593119468</v>
      </c>
      <c r="AF93" s="150">
        <v>44074</v>
      </c>
      <c r="AG93" s="58">
        <v>1</v>
      </c>
      <c r="AH93" s="58">
        <v>1</v>
      </c>
      <c r="AI93" s="58">
        <v>48</v>
      </c>
      <c r="AJ93" s="84">
        <v>0</v>
      </c>
      <c r="AK93" s="84">
        <v>1</v>
      </c>
      <c r="AL93" s="60">
        <v>44140</v>
      </c>
      <c r="AM93" s="58">
        <f t="shared" si="2"/>
        <v>66</v>
      </c>
      <c r="AN93" s="123">
        <v>1</v>
      </c>
      <c r="AO93" s="61"/>
      <c r="AP93" s="62"/>
      <c r="AQ93" s="63">
        <v>1</v>
      </c>
      <c r="AR93" s="64">
        <v>1</v>
      </c>
      <c r="AS93" s="63">
        <v>1</v>
      </c>
      <c r="AT93" s="63">
        <v>1</v>
      </c>
      <c r="AU93" s="63">
        <v>1</v>
      </c>
      <c r="AV93" s="63">
        <v>1</v>
      </c>
      <c r="AW93" s="63">
        <v>0</v>
      </c>
      <c r="AX93" s="64"/>
      <c r="AY93" s="66">
        <v>44073</v>
      </c>
      <c r="AZ93" s="133">
        <v>3.06</v>
      </c>
      <c r="BA93" s="133">
        <v>933</v>
      </c>
      <c r="BB93" s="129">
        <v>312.5</v>
      </c>
      <c r="BC93" s="139">
        <v>2.1000000000000001E-2</v>
      </c>
      <c r="BD93" s="135">
        <v>13.9</v>
      </c>
      <c r="BE93" s="135">
        <v>9.76</v>
      </c>
      <c r="BF93" s="135">
        <v>90</v>
      </c>
      <c r="BG93" s="135">
        <v>6.3</v>
      </c>
      <c r="BH93" s="135">
        <v>250</v>
      </c>
      <c r="BI93" s="86"/>
      <c r="BJ93" s="64">
        <v>1</v>
      </c>
      <c r="BK93" s="64">
        <v>1</v>
      </c>
      <c r="BL93" s="64">
        <v>0</v>
      </c>
      <c r="BM93" s="64">
        <v>0</v>
      </c>
      <c r="BN93" s="70">
        <v>0</v>
      </c>
      <c r="BO93" s="64">
        <v>0</v>
      </c>
      <c r="BP93" s="71" t="s">
        <v>131</v>
      </c>
      <c r="BR93" s="331">
        <v>3.2615166666666666</v>
      </c>
      <c r="BS93" s="320">
        <v>3.431</v>
      </c>
      <c r="BT93" s="320">
        <v>0.16948333333333343</v>
      </c>
      <c r="BU93" s="320">
        <v>5.1964576807313607</v>
      </c>
      <c r="BV93" s="320">
        <v>101</v>
      </c>
      <c r="BW93" s="320">
        <v>48412</v>
      </c>
      <c r="BX93" s="320">
        <v>24657</v>
      </c>
      <c r="BY93" s="320">
        <v>386.30223060006279</v>
      </c>
      <c r="BZ93" s="320">
        <v>2.1074979440853959E-4</v>
      </c>
      <c r="CA93" s="320">
        <v>15.584166666666674</v>
      </c>
      <c r="CB93" s="320">
        <v>28.46533333333333</v>
      </c>
      <c r="CC93" s="320">
        <v>-12.881166666666667</v>
      </c>
      <c r="CD93" s="320">
        <v>78.040729932679014</v>
      </c>
      <c r="CE93" s="320">
        <v>142.61670402260344</v>
      </c>
      <c r="CF93" s="320">
        <v>-64.575974089924514</v>
      </c>
      <c r="CG93" s="320">
        <v>382.43898148141761</v>
      </c>
      <c r="CH93" s="320">
        <v>698.36955689888077</v>
      </c>
      <c r="CI93" s="320">
        <v>-315.93057541746344</v>
      </c>
      <c r="CJ93" s="320">
        <v>0.31147642137833192</v>
      </c>
      <c r="CK93" s="481">
        <v>12</v>
      </c>
      <c r="CL93" s="320">
        <v>6.99</v>
      </c>
      <c r="CM93" s="320">
        <v>6.9</v>
      </c>
      <c r="CN93" s="320">
        <v>6.85</v>
      </c>
      <c r="CO93" s="316">
        <f t="shared" si="9"/>
        <v>6.913333333333334</v>
      </c>
      <c r="CP93" s="320">
        <v>0.55700000000000005</v>
      </c>
      <c r="CQ93" s="320">
        <v>0.58699999999999997</v>
      </c>
      <c r="CR93" s="320">
        <v>0.58499999999999996</v>
      </c>
      <c r="CS93" s="316">
        <f t="shared" si="10"/>
        <v>0.57633333333333336</v>
      </c>
      <c r="CT93" s="320">
        <v>0.67300000000000004</v>
      </c>
      <c r="CU93" s="320">
        <v>0.73399999999999999</v>
      </c>
      <c r="CV93" s="320">
        <v>0.75</v>
      </c>
      <c r="CW93" s="316">
        <f t="shared" si="11"/>
        <v>0.71899999999999997</v>
      </c>
      <c r="CX93" s="329" t="s">
        <v>966</v>
      </c>
      <c r="CY93" s="318">
        <v>4.1666666666666666E-3</v>
      </c>
      <c r="CZ93" s="318">
        <v>5.5555555555555558E-3</v>
      </c>
      <c r="DA93" s="319" t="s">
        <v>967</v>
      </c>
      <c r="DB93" s="319" t="s">
        <v>968</v>
      </c>
      <c r="DC93" s="319" t="s">
        <v>969</v>
      </c>
      <c r="DD93" s="319" t="s">
        <v>970</v>
      </c>
      <c r="DE93" s="319" t="s">
        <v>971</v>
      </c>
      <c r="DF93" s="319" t="s">
        <v>972</v>
      </c>
      <c r="DG93" s="310"/>
      <c r="DH93" s="320">
        <v>5.1964576807313607</v>
      </c>
      <c r="DI93" s="471">
        <v>0</v>
      </c>
      <c r="DJ93" s="483">
        <f t="shared" si="12"/>
        <v>43.303814006094669</v>
      </c>
      <c r="DK93" s="320">
        <v>0.57633333333333336</v>
      </c>
      <c r="DL93" s="471">
        <v>0</v>
      </c>
      <c r="DM93" s="320">
        <v>0.71899999999999997</v>
      </c>
    </row>
    <row r="94" spans="1:117" ht="15.75" customHeight="1">
      <c r="A94" s="76">
        <v>122</v>
      </c>
      <c r="B94" s="163" t="s">
        <v>981</v>
      </c>
      <c r="C94" s="46">
        <v>14172488</v>
      </c>
      <c r="D94" s="46">
        <v>1</v>
      </c>
      <c r="E94" s="149">
        <v>17122</v>
      </c>
      <c r="F94" s="44">
        <f t="shared" si="7"/>
        <v>73</v>
      </c>
      <c r="G94" s="78">
        <v>1</v>
      </c>
      <c r="H94" s="46">
        <v>37.4</v>
      </c>
      <c r="I94" s="79">
        <v>97</v>
      </c>
      <c r="J94" s="80">
        <v>0</v>
      </c>
      <c r="K94" s="80">
        <v>1</v>
      </c>
      <c r="L94" s="80">
        <v>0</v>
      </c>
      <c r="M94" s="80">
        <v>1</v>
      </c>
      <c r="N94" s="80">
        <v>0</v>
      </c>
      <c r="O94" s="80">
        <v>0</v>
      </c>
      <c r="P94" s="80">
        <v>0</v>
      </c>
      <c r="Q94" s="80">
        <v>0</v>
      </c>
      <c r="R94" s="80">
        <v>0</v>
      </c>
      <c r="S94" s="80">
        <v>0</v>
      </c>
      <c r="T94" s="80">
        <v>0</v>
      </c>
      <c r="U94" s="80">
        <v>0</v>
      </c>
      <c r="V94" s="80">
        <v>0</v>
      </c>
      <c r="W94" s="80">
        <v>0</v>
      </c>
      <c r="X94" s="80">
        <v>1</v>
      </c>
      <c r="Y94" s="80">
        <v>0</v>
      </c>
      <c r="Z94" s="80">
        <v>1</v>
      </c>
      <c r="AA94" s="80">
        <v>0</v>
      </c>
      <c r="AB94" s="80">
        <v>0</v>
      </c>
      <c r="AC94" s="81">
        <v>68.5</v>
      </c>
      <c r="AD94" s="82">
        <v>1.6</v>
      </c>
      <c r="AE94" s="83">
        <f t="shared" si="8"/>
        <v>26.757812499999996</v>
      </c>
      <c r="AF94" s="150">
        <v>44075</v>
      </c>
      <c r="AG94" s="58">
        <v>1</v>
      </c>
      <c r="AH94" s="58">
        <v>1</v>
      </c>
      <c r="AI94" s="58">
        <v>2</v>
      </c>
      <c r="AJ94" s="84">
        <v>1</v>
      </c>
      <c r="AK94" s="84">
        <v>1</v>
      </c>
      <c r="AL94" s="60">
        <v>44079</v>
      </c>
      <c r="AM94" s="58">
        <f t="shared" si="2"/>
        <v>4</v>
      </c>
      <c r="AN94" s="123">
        <v>1</v>
      </c>
      <c r="AO94" s="61"/>
      <c r="AP94" s="62"/>
      <c r="AQ94" s="63">
        <v>1</v>
      </c>
      <c r="AR94" s="64">
        <v>1</v>
      </c>
      <c r="AS94" s="63">
        <v>1</v>
      </c>
      <c r="AT94" s="63">
        <v>1</v>
      </c>
      <c r="AU94" s="63">
        <v>1</v>
      </c>
      <c r="AV94" s="63">
        <v>1</v>
      </c>
      <c r="AW94" s="63">
        <v>0</v>
      </c>
      <c r="AX94" s="64"/>
      <c r="AY94" s="66">
        <v>44075</v>
      </c>
      <c r="AZ94" s="133">
        <v>7.41</v>
      </c>
      <c r="BA94" s="129"/>
      <c r="BB94" s="129"/>
      <c r="BC94" s="139">
        <v>0.17299999999999999</v>
      </c>
      <c r="BD94" s="135">
        <v>9.6</v>
      </c>
      <c r="BE94" s="135">
        <v>6.9</v>
      </c>
      <c r="BF94" s="135">
        <v>88.5</v>
      </c>
      <c r="BG94" s="135">
        <v>5.8</v>
      </c>
      <c r="BH94" s="135">
        <v>158</v>
      </c>
      <c r="BI94" s="86"/>
      <c r="BJ94" s="64">
        <v>1</v>
      </c>
      <c r="BK94" s="64">
        <v>0</v>
      </c>
      <c r="BL94" s="64">
        <v>0</v>
      </c>
      <c r="BM94" s="64">
        <v>1</v>
      </c>
      <c r="BN94" s="70">
        <v>0</v>
      </c>
      <c r="BO94" s="64">
        <v>1</v>
      </c>
      <c r="BP94" s="71" t="s">
        <v>131</v>
      </c>
      <c r="BR94" s="331">
        <v>4.8489811320754725</v>
      </c>
      <c r="BS94" s="320">
        <v>5.0110000000000001</v>
      </c>
      <c r="BT94" s="320">
        <v>0.16201886792452758</v>
      </c>
      <c r="BU94" s="320">
        <v>3.3412971408115144</v>
      </c>
      <c r="BV94" s="320">
        <v>154</v>
      </c>
      <c r="BW94" s="320">
        <v>21889</v>
      </c>
      <c r="BX94" s="320">
        <v>18671</v>
      </c>
      <c r="BY94" s="320">
        <v>18.437278884059424</v>
      </c>
      <c r="BZ94" s="320">
        <v>1.7895651763759384E-4</v>
      </c>
      <c r="CA94" s="320">
        <v>-9.2721666666666689</v>
      </c>
      <c r="CB94" s="320">
        <v>13.527166666666661</v>
      </c>
      <c r="CC94" s="320">
        <v>-22.799333333333326</v>
      </c>
      <c r="CD94" s="320">
        <v>-101.83607319273558</v>
      </c>
      <c r="CE94" s="320">
        <v>150.02911394207587</v>
      </c>
      <c r="CF94" s="320">
        <v>-251.86518713481149</v>
      </c>
      <c r="CG94" s="320">
        <v>-154.15928215360051</v>
      </c>
      <c r="CH94" s="320">
        <v>223.18015461675753</v>
      </c>
      <c r="CI94" s="320">
        <v>-377.33943677035802</v>
      </c>
      <c r="CJ94" s="320">
        <v>0.6283549149474994</v>
      </c>
      <c r="CK94" s="320">
        <v>1935.2</v>
      </c>
      <c r="CL94" s="320">
        <v>8.69</v>
      </c>
      <c r="CM94" s="320">
        <v>8.4600000000000009</v>
      </c>
      <c r="CN94" s="320">
        <v>8.81</v>
      </c>
      <c r="CO94" s="316">
        <f t="shared" si="9"/>
        <v>8.6533333333333342</v>
      </c>
      <c r="CP94" s="320">
        <v>0.8</v>
      </c>
      <c r="CQ94" s="320">
        <v>0.71</v>
      </c>
      <c r="CR94" s="320">
        <v>0.74</v>
      </c>
      <c r="CS94" s="316">
        <f t="shared" si="10"/>
        <v>0.75</v>
      </c>
      <c r="CT94" s="320">
        <v>0.97099999999999997</v>
      </c>
      <c r="CU94" s="320">
        <v>0.86299999999999999</v>
      </c>
      <c r="CV94" s="320">
        <v>0.92100000000000004</v>
      </c>
      <c r="CW94" s="316">
        <f t="shared" si="11"/>
        <v>0.91833333333333333</v>
      </c>
      <c r="CX94" s="329">
        <v>1.3888888888888889E-3</v>
      </c>
      <c r="CY94" s="318">
        <v>2.7777777777777779E-3</v>
      </c>
      <c r="CZ94" s="318">
        <v>4.1666666666666666E-3</v>
      </c>
      <c r="DA94" s="319" t="s">
        <v>982</v>
      </c>
      <c r="DB94" s="319" t="s">
        <v>983</v>
      </c>
      <c r="DC94" s="319" t="s">
        <v>984</v>
      </c>
      <c r="DD94" s="319" t="s">
        <v>985</v>
      </c>
      <c r="DE94" s="319" t="s">
        <v>986</v>
      </c>
      <c r="DF94" s="319" t="s">
        <v>987</v>
      </c>
      <c r="DG94" s="310"/>
      <c r="DH94" s="320">
        <v>3.3412971408115144</v>
      </c>
      <c r="DI94" s="471">
        <v>1</v>
      </c>
      <c r="DJ94" s="483">
        <f t="shared" si="12"/>
        <v>0.17265900892990463</v>
      </c>
      <c r="DK94" s="320">
        <v>0.75</v>
      </c>
      <c r="DL94" s="471">
        <v>0</v>
      </c>
      <c r="DM94" s="320">
        <v>0.91833333333333333</v>
      </c>
    </row>
    <row r="95" spans="1:117" ht="15.75" customHeight="1">
      <c r="A95" s="76">
        <v>123</v>
      </c>
      <c r="B95" s="163" t="s">
        <v>988</v>
      </c>
      <c r="C95" s="46">
        <v>91787527</v>
      </c>
      <c r="D95" s="46">
        <v>2</v>
      </c>
      <c r="E95" s="149">
        <v>21153</v>
      </c>
      <c r="F95" s="44">
        <f t="shared" si="7"/>
        <v>62</v>
      </c>
      <c r="G95" s="78">
        <v>1</v>
      </c>
      <c r="H95" s="46">
        <v>35</v>
      </c>
      <c r="I95" s="79">
        <v>100</v>
      </c>
      <c r="J95" s="98">
        <v>1</v>
      </c>
      <c r="K95" s="80">
        <v>0</v>
      </c>
      <c r="L95" s="80">
        <v>0</v>
      </c>
      <c r="M95" s="80">
        <v>0</v>
      </c>
      <c r="N95" s="80">
        <v>0</v>
      </c>
      <c r="O95" s="80">
        <v>0</v>
      </c>
      <c r="P95" s="80">
        <v>0</v>
      </c>
      <c r="Q95" s="80">
        <v>0</v>
      </c>
      <c r="R95" s="80">
        <v>0</v>
      </c>
      <c r="S95" s="80">
        <v>1</v>
      </c>
      <c r="T95" s="80">
        <v>0</v>
      </c>
      <c r="U95" s="80">
        <v>0</v>
      </c>
      <c r="V95" s="80">
        <v>0</v>
      </c>
      <c r="W95" s="98">
        <v>1</v>
      </c>
      <c r="X95" s="80">
        <v>1</v>
      </c>
      <c r="Y95" s="80">
        <v>0</v>
      </c>
      <c r="Z95" s="80">
        <v>1</v>
      </c>
      <c r="AA95" s="80">
        <v>0</v>
      </c>
      <c r="AB95" s="80">
        <v>0</v>
      </c>
      <c r="AC95" s="81">
        <v>69</v>
      </c>
      <c r="AD95" s="82">
        <v>1.52</v>
      </c>
      <c r="AE95" s="83">
        <f t="shared" si="8"/>
        <v>29.864958448753463</v>
      </c>
      <c r="AF95" s="150">
        <v>44077</v>
      </c>
      <c r="AG95" s="58">
        <v>1</v>
      </c>
      <c r="AH95" s="58">
        <v>0</v>
      </c>
      <c r="AI95" s="58">
        <v>8</v>
      </c>
      <c r="AJ95" s="84">
        <v>0</v>
      </c>
      <c r="AK95" s="84">
        <v>1</v>
      </c>
      <c r="AL95" s="60">
        <v>44098</v>
      </c>
      <c r="AM95" s="58">
        <f t="shared" si="2"/>
        <v>21</v>
      </c>
      <c r="AN95" s="123">
        <v>1</v>
      </c>
      <c r="AO95" s="61"/>
      <c r="AP95" s="62"/>
      <c r="AQ95" s="63">
        <v>1</v>
      </c>
      <c r="AR95" s="64">
        <v>1</v>
      </c>
      <c r="AS95" s="63">
        <v>1</v>
      </c>
      <c r="AT95" s="63">
        <v>0</v>
      </c>
      <c r="AU95" s="63">
        <v>0</v>
      </c>
      <c r="AV95" s="63">
        <v>1</v>
      </c>
      <c r="AW95" s="63">
        <v>0</v>
      </c>
      <c r="AX95" s="64"/>
      <c r="AY95" s="66">
        <v>44077</v>
      </c>
      <c r="AZ95" s="129">
        <v>0.66</v>
      </c>
      <c r="BA95" s="133">
        <v>2653</v>
      </c>
      <c r="BB95" s="129"/>
      <c r="BC95" s="139">
        <v>5.69</v>
      </c>
      <c r="BD95" s="135">
        <v>12.1</v>
      </c>
      <c r="BE95" s="135">
        <v>19.3</v>
      </c>
      <c r="BF95" s="135">
        <v>91.2</v>
      </c>
      <c r="BG95" s="135">
        <v>5.5</v>
      </c>
      <c r="BH95" s="135">
        <v>476</v>
      </c>
      <c r="BI95" s="86"/>
      <c r="BJ95" s="64">
        <v>0</v>
      </c>
      <c r="BK95" s="64">
        <v>0</v>
      </c>
      <c r="BL95" s="64">
        <v>0</v>
      </c>
      <c r="BM95" s="64">
        <v>0</v>
      </c>
      <c r="BN95" s="70">
        <v>0</v>
      </c>
      <c r="BO95" s="64">
        <v>1</v>
      </c>
      <c r="BP95" s="71" t="s">
        <v>131</v>
      </c>
      <c r="BR95" s="331">
        <v>3.8720333333333339</v>
      </c>
      <c r="BS95" s="320">
        <v>4.2169999999999996</v>
      </c>
      <c r="BT95" s="320">
        <v>0.34496666666666576</v>
      </c>
      <c r="BU95" s="320">
        <v>8.909186387858206</v>
      </c>
      <c r="BV95" s="320">
        <v>121</v>
      </c>
      <c r="BW95" s="320">
        <v>41407</v>
      </c>
      <c r="BX95" s="320">
        <v>28132</v>
      </c>
      <c r="BY95" s="320">
        <v>639.18411164787983</v>
      </c>
      <c r="BZ95" s="320">
        <v>3.1669225038597349E-4</v>
      </c>
      <c r="CA95" s="320">
        <v>-9.845500000000003</v>
      </c>
      <c r="CB95" s="320">
        <v>11.767166666666666</v>
      </c>
      <c r="CC95" s="320">
        <v>-21.612666666666673</v>
      </c>
      <c r="CD95" s="320">
        <v>-69.492766475859511</v>
      </c>
      <c r="CE95" s="320">
        <v>83.139111938623486</v>
      </c>
      <c r="CF95" s="320">
        <v>-152.631878414483</v>
      </c>
      <c r="CG95" s="320">
        <v>-203.51065864979876</v>
      </c>
      <c r="CH95" s="320">
        <v>243.10576094640001</v>
      </c>
      <c r="CI95" s="320">
        <v>-446.61641959619851</v>
      </c>
      <c r="CJ95" s="320">
        <v>0.64753089315592149</v>
      </c>
      <c r="CK95" s="320">
        <v>6663.5</v>
      </c>
      <c r="CL95" s="320">
        <v>7.44</v>
      </c>
      <c r="CM95" s="320">
        <v>7.49</v>
      </c>
      <c r="CN95" s="320">
        <v>7.53</v>
      </c>
      <c r="CO95" s="316">
        <f t="shared" si="9"/>
        <v>7.4866666666666672</v>
      </c>
      <c r="CP95" s="320">
        <v>0.66300000000000003</v>
      </c>
      <c r="CQ95" s="320">
        <v>0.65900000000000003</v>
      </c>
      <c r="CR95" s="320">
        <v>0.71399999999999997</v>
      </c>
      <c r="CS95" s="316">
        <f t="shared" si="10"/>
        <v>0.67866666666666664</v>
      </c>
      <c r="CT95" s="320">
        <v>0.745</v>
      </c>
      <c r="CU95" s="320">
        <v>0.752</v>
      </c>
      <c r="CV95" s="320">
        <v>0.79800000000000004</v>
      </c>
      <c r="CW95" s="316">
        <f t="shared" si="11"/>
        <v>0.76500000000000001</v>
      </c>
      <c r="CX95" s="329">
        <v>1.3888888888888889E-3</v>
      </c>
      <c r="CY95" s="318">
        <v>3.472222222222222E-3</v>
      </c>
      <c r="CZ95" s="318">
        <v>7.6388888888888886E-3</v>
      </c>
      <c r="DA95" s="319" t="s">
        <v>989</v>
      </c>
      <c r="DB95" s="319" t="s">
        <v>990</v>
      </c>
      <c r="DC95" s="319" t="s">
        <v>991</v>
      </c>
      <c r="DD95" s="319" t="s">
        <v>992</v>
      </c>
      <c r="DE95" s="319" t="s">
        <v>993</v>
      </c>
      <c r="DF95" s="319" t="s">
        <v>994</v>
      </c>
      <c r="DG95" s="310"/>
      <c r="DH95" s="320">
        <v>8.909186387858206</v>
      </c>
      <c r="DI95" s="471">
        <v>0</v>
      </c>
      <c r="DJ95" s="483">
        <f t="shared" si="12"/>
        <v>0.13370130393724328</v>
      </c>
      <c r="DK95" s="320">
        <v>0.67866666666666664</v>
      </c>
      <c r="DL95" s="471">
        <v>0</v>
      </c>
      <c r="DM95" s="320">
        <v>0.76500000000000001</v>
      </c>
    </row>
    <row r="96" spans="1:117" ht="18" customHeight="1">
      <c r="A96" s="76">
        <v>125</v>
      </c>
      <c r="B96" s="163" t="s">
        <v>1004</v>
      </c>
      <c r="C96" s="46">
        <v>91787926</v>
      </c>
      <c r="D96" s="46">
        <v>1</v>
      </c>
      <c r="E96" s="149">
        <v>19210</v>
      </c>
      <c r="F96" s="44">
        <f t="shared" si="7"/>
        <v>68</v>
      </c>
      <c r="G96" s="78">
        <v>1</v>
      </c>
      <c r="H96" s="46">
        <v>37.6</v>
      </c>
      <c r="I96" s="79">
        <v>94</v>
      </c>
      <c r="J96" s="80">
        <v>0</v>
      </c>
      <c r="K96" s="80">
        <v>1</v>
      </c>
      <c r="L96" s="80">
        <v>0</v>
      </c>
      <c r="M96" s="80">
        <v>0</v>
      </c>
      <c r="N96" s="80">
        <v>0</v>
      </c>
      <c r="O96" s="80">
        <v>0</v>
      </c>
      <c r="P96" s="80">
        <v>0</v>
      </c>
      <c r="Q96" s="80">
        <v>0</v>
      </c>
      <c r="R96" s="80">
        <v>0</v>
      </c>
      <c r="S96" s="80">
        <v>0</v>
      </c>
      <c r="T96" s="80">
        <v>0</v>
      </c>
      <c r="U96" s="80">
        <v>0</v>
      </c>
      <c r="V96" s="80">
        <v>0</v>
      </c>
      <c r="W96" s="80">
        <v>0</v>
      </c>
      <c r="X96" s="80">
        <v>1</v>
      </c>
      <c r="Y96" s="80">
        <v>0</v>
      </c>
      <c r="Z96" s="80">
        <v>1</v>
      </c>
      <c r="AA96" s="80">
        <v>0</v>
      </c>
      <c r="AB96" s="80">
        <v>0</v>
      </c>
      <c r="AC96" s="81"/>
      <c r="AD96" s="82"/>
      <c r="AE96" s="83"/>
      <c r="AF96" s="150">
        <v>44079</v>
      </c>
      <c r="AG96" s="58">
        <v>0</v>
      </c>
      <c r="AH96" s="58">
        <v>0</v>
      </c>
      <c r="AI96" s="58">
        <v>0</v>
      </c>
      <c r="AJ96" s="84">
        <v>1</v>
      </c>
      <c r="AK96" s="84">
        <v>1</v>
      </c>
      <c r="AL96" s="60">
        <v>44084</v>
      </c>
      <c r="AM96" s="58">
        <f t="shared" si="2"/>
        <v>5</v>
      </c>
      <c r="AN96" s="123">
        <v>1</v>
      </c>
      <c r="AO96" s="61"/>
      <c r="AP96" s="62"/>
      <c r="AQ96" s="63">
        <v>1</v>
      </c>
      <c r="AR96" s="64"/>
      <c r="AS96" s="63"/>
      <c r="AT96" s="63"/>
      <c r="AU96" s="63"/>
      <c r="AV96" s="63"/>
      <c r="AW96" s="63"/>
      <c r="AX96" s="64"/>
      <c r="AY96" s="66">
        <v>44079</v>
      </c>
      <c r="AZ96" s="133">
        <v>0.9</v>
      </c>
      <c r="BA96" s="129"/>
      <c r="BB96" s="129"/>
      <c r="BC96" s="128"/>
      <c r="BD96" s="135">
        <v>12.2</v>
      </c>
      <c r="BE96" s="135">
        <v>14.66</v>
      </c>
      <c r="BF96" s="135">
        <v>94.8</v>
      </c>
      <c r="BG96" s="135">
        <v>3.5</v>
      </c>
      <c r="BH96" s="98">
        <v>314</v>
      </c>
      <c r="BI96" s="86"/>
      <c r="BJ96" s="64">
        <v>1</v>
      </c>
      <c r="BK96" s="64">
        <v>1</v>
      </c>
      <c r="BL96" s="64">
        <v>0</v>
      </c>
      <c r="BM96" s="64">
        <v>0</v>
      </c>
      <c r="BN96" s="70">
        <v>0</v>
      </c>
      <c r="BO96" s="64">
        <v>0</v>
      </c>
      <c r="BP96" s="71"/>
      <c r="BR96" s="331"/>
      <c r="BS96" s="320"/>
      <c r="BT96" s="320"/>
      <c r="BU96" s="320"/>
      <c r="BV96" s="320"/>
      <c r="BW96" s="320"/>
      <c r="BX96" s="320"/>
      <c r="BY96" s="320"/>
      <c r="BZ96" s="320"/>
      <c r="CA96" s="320"/>
      <c r="CB96" s="320"/>
      <c r="CC96" s="320"/>
      <c r="CD96" s="320"/>
      <c r="CE96" s="320"/>
      <c r="CF96" s="320"/>
      <c r="CG96" s="320"/>
      <c r="CH96" s="320"/>
      <c r="CI96" s="320"/>
      <c r="CJ96" s="320"/>
      <c r="CK96" s="320"/>
      <c r="CL96" s="320">
        <v>9.58</v>
      </c>
      <c r="CM96" s="320">
        <v>9.6999999999999993</v>
      </c>
      <c r="CN96" s="320">
        <v>9.16</v>
      </c>
      <c r="CO96" s="316">
        <f t="shared" si="9"/>
        <v>9.48</v>
      </c>
      <c r="CP96" s="320">
        <v>1.0640000000000001</v>
      </c>
      <c r="CQ96" s="320">
        <v>0.99299999999999999</v>
      </c>
      <c r="CR96" s="320">
        <v>1.069</v>
      </c>
      <c r="CS96" s="316">
        <f t="shared" si="10"/>
        <v>1.042</v>
      </c>
      <c r="CT96" s="320">
        <v>1.1919999999999999</v>
      </c>
      <c r="CU96" s="320">
        <v>1.1910000000000001</v>
      </c>
      <c r="CV96" s="320">
        <v>1.181</v>
      </c>
      <c r="CW96" s="316">
        <f t="shared" si="11"/>
        <v>1.1879999999999999</v>
      </c>
      <c r="CX96" s="329">
        <v>1.3888888888888889E-3</v>
      </c>
      <c r="CY96" s="318">
        <v>3.472222222222222E-3</v>
      </c>
      <c r="CZ96" s="318">
        <v>6.9444444444444441E-3</v>
      </c>
      <c r="DA96" s="319" t="s">
        <v>1005</v>
      </c>
      <c r="DB96" s="319" t="s">
        <v>1006</v>
      </c>
      <c r="DC96" s="319" t="s">
        <v>1007</v>
      </c>
      <c r="DD96" s="319" t="s">
        <v>1008</v>
      </c>
      <c r="DE96" s="319" t="s">
        <v>1009</v>
      </c>
      <c r="DF96" s="319" t="s">
        <v>1010</v>
      </c>
      <c r="DG96" s="310"/>
      <c r="DH96" s="320"/>
      <c r="DI96" s="471"/>
      <c r="DJ96" s="483"/>
      <c r="DK96" s="320">
        <v>1.042</v>
      </c>
      <c r="DL96" s="471">
        <v>1</v>
      </c>
      <c r="DM96" s="320">
        <v>1.1879999999999999</v>
      </c>
    </row>
    <row r="97" spans="1:117" ht="15.75" customHeight="1">
      <c r="A97" s="76">
        <v>126</v>
      </c>
      <c r="B97" s="163" t="s">
        <v>1011</v>
      </c>
      <c r="C97" s="46">
        <v>55462381</v>
      </c>
      <c r="D97" s="46">
        <v>2</v>
      </c>
      <c r="E97" s="149">
        <v>18981</v>
      </c>
      <c r="F97" s="44">
        <f t="shared" si="7"/>
        <v>68</v>
      </c>
      <c r="G97" s="78">
        <v>1</v>
      </c>
      <c r="H97" s="46">
        <v>35.9</v>
      </c>
      <c r="I97" s="79">
        <v>95</v>
      </c>
      <c r="J97" s="80">
        <v>0</v>
      </c>
      <c r="K97" s="98">
        <v>0</v>
      </c>
      <c r="L97" s="80">
        <v>0</v>
      </c>
      <c r="M97" s="80">
        <v>0</v>
      </c>
      <c r="N97" s="80">
        <v>0</v>
      </c>
      <c r="O97" s="80">
        <v>0</v>
      </c>
      <c r="P97" s="80">
        <v>0</v>
      </c>
      <c r="Q97" s="80">
        <v>0</v>
      </c>
      <c r="R97" s="80">
        <v>0</v>
      </c>
      <c r="S97" s="80">
        <v>0</v>
      </c>
      <c r="T97" s="80">
        <v>0</v>
      </c>
      <c r="U97" s="80">
        <v>0</v>
      </c>
      <c r="V97" s="80">
        <v>0</v>
      </c>
      <c r="W97" s="80">
        <v>0</v>
      </c>
      <c r="X97" s="80">
        <v>1</v>
      </c>
      <c r="Y97" s="80">
        <v>0</v>
      </c>
      <c r="Z97" s="80">
        <v>1</v>
      </c>
      <c r="AA97" s="80">
        <v>0</v>
      </c>
      <c r="AB97" s="80">
        <v>0</v>
      </c>
      <c r="AC97" s="81">
        <v>67.400000000000006</v>
      </c>
      <c r="AD97" s="82">
        <v>1.53</v>
      </c>
      <c r="AE97" s="83">
        <f t="shared" si="8"/>
        <v>28.792344824640097</v>
      </c>
      <c r="AF97" s="150">
        <v>44082</v>
      </c>
      <c r="AG97" s="58">
        <v>1</v>
      </c>
      <c r="AH97" s="58">
        <v>0</v>
      </c>
      <c r="AI97" s="58">
        <v>2</v>
      </c>
      <c r="AJ97" s="84">
        <v>0</v>
      </c>
      <c r="AK97" s="84">
        <v>1</v>
      </c>
      <c r="AL97" s="60">
        <v>44089</v>
      </c>
      <c r="AM97" s="58">
        <f t="shared" si="2"/>
        <v>7</v>
      </c>
      <c r="AN97" s="123">
        <v>1</v>
      </c>
      <c r="AO97" s="61"/>
      <c r="AP97" s="62"/>
      <c r="AQ97" s="63">
        <v>1</v>
      </c>
      <c r="AR97" s="64">
        <v>1</v>
      </c>
      <c r="AS97" s="63">
        <v>1</v>
      </c>
      <c r="AT97" s="63">
        <v>0</v>
      </c>
      <c r="AU97" s="63">
        <v>0</v>
      </c>
      <c r="AV97" s="63">
        <v>1</v>
      </c>
      <c r="AW97" s="63">
        <v>0</v>
      </c>
      <c r="AX97" s="64"/>
      <c r="AY97" s="66">
        <v>44082</v>
      </c>
      <c r="AZ97" s="133">
        <v>0.91</v>
      </c>
      <c r="BA97" s="143"/>
      <c r="BB97" s="143"/>
      <c r="BC97" s="144"/>
      <c r="BD97" s="135">
        <v>10.9</v>
      </c>
      <c r="BE97" s="135">
        <v>3.42</v>
      </c>
      <c r="BF97" s="135">
        <v>52.4</v>
      </c>
      <c r="BG97" s="135">
        <v>37.700000000000003</v>
      </c>
      <c r="BH97" s="135">
        <v>190</v>
      </c>
      <c r="BI97" s="166"/>
      <c r="BJ97" s="64">
        <v>0</v>
      </c>
      <c r="BK97" s="64">
        <v>0</v>
      </c>
      <c r="BL97" s="64">
        <v>0</v>
      </c>
      <c r="BM97" s="64">
        <v>0</v>
      </c>
      <c r="BN97" s="70">
        <v>0</v>
      </c>
      <c r="BO97" s="64">
        <v>0</v>
      </c>
      <c r="BP97" s="71"/>
      <c r="BR97" s="331">
        <v>3.4901428571428568</v>
      </c>
      <c r="BS97" s="320">
        <v>3.617</v>
      </c>
      <c r="BT97" s="320">
        <v>0.12685714285714322</v>
      </c>
      <c r="BU97" s="320">
        <v>3.6347263722320111</v>
      </c>
      <c r="BV97" s="320">
        <v>118</v>
      </c>
      <c r="BW97" s="320">
        <v>35842</v>
      </c>
      <c r="BX97" s="320">
        <v>32888</v>
      </c>
      <c r="BY97" s="320">
        <v>960.53756872327426</v>
      </c>
      <c r="BZ97" s="320">
        <v>1.1051831586694268E-4</v>
      </c>
      <c r="CA97" s="320">
        <v>2.5469999999999997</v>
      </c>
      <c r="CB97" s="320">
        <v>14.599833333333333</v>
      </c>
      <c r="CC97" s="320">
        <v>-12.052833333333334</v>
      </c>
      <c r="CD97" s="320">
        <v>14.91630648430456</v>
      </c>
      <c r="CE97" s="320">
        <v>84.469688414951051</v>
      </c>
      <c r="CF97" s="320">
        <v>-69.553381930646481</v>
      </c>
      <c r="CG97" s="320">
        <v>57.913768300835379</v>
      </c>
      <c r="CH97" s="320">
        <v>334.3448121157972</v>
      </c>
      <c r="CI97" s="320">
        <v>-276.43104381496192</v>
      </c>
      <c r="CJ97" s="320">
        <v>0.45258999865623317</v>
      </c>
      <c r="CK97" s="320">
        <v>12984.7</v>
      </c>
      <c r="CL97" s="320"/>
      <c r="CM97" s="320"/>
      <c r="CN97" s="320"/>
      <c r="CO97" s="316"/>
      <c r="CP97" s="320"/>
      <c r="CQ97" s="320"/>
      <c r="CR97" s="320"/>
      <c r="CS97" s="316"/>
      <c r="CT97" s="320"/>
      <c r="CU97" s="320"/>
      <c r="CV97" s="320"/>
      <c r="CW97" s="316"/>
      <c r="CX97" s="329"/>
      <c r="CY97" s="318"/>
      <c r="CZ97" s="318"/>
      <c r="DA97" s="319"/>
      <c r="DB97" s="319"/>
      <c r="DC97" s="319"/>
      <c r="DD97" s="319"/>
      <c r="DE97" s="319"/>
      <c r="DF97" s="319"/>
      <c r="DG97" s="310"/>
      <c r="DH97" s="320">
        <v>3.6347263722320111</v>
      </c>
      <c r="DI97" s="471">
        <v>1</v>
      </c>
      <c r="DJ97" s="483">
        <f t="shared" si="12"/>
        <v>2.7992378508798897E-2</v>
      </c>
      <c r="DK97" s="320"/>
      <c r="DL97" s="471"/>
      <c r="DM97" s="320"/>
    </row>
    <row r="98" spans="1:117" ht="15.75" customHeight="1">
      <c r="A98" s="76">
        <v>127</v>
      </c>
      <c r="B98" s="163" t="s">
        <v>1012</v>
      </c>
      <c r="C98" s="46">
        <v>91788744</v>
      </c>
      <c r="D98" s="46">
        <v>2</v>
      </c>
      <c r="E98" s="149">
        <v>15747</v>
      </c>
      <c r="F98" s="44">
        <f t="shared" si="7"/>
        <v>77</v>
      </c>
      <c r="G98" s="78">
        <v>1</v>
      </c>
      <c r="H98" s="46">
        <v>36.4</v>
      </c>
      <c r="I98" s="79">
        <v>93</v>
      </c>
      <c r="J98" s="80">
        <v>0</v>
      </c>
      <c r="K98" s="80">
        <v>0</v>
      </c>
      <c r="L98" s="80">
        <v>0</v>
      </c>
      <c r="M98" s="80">
        <v>0</v>
      </c>
      <c r="N98" s="80">
        <v>0</v>
      </c>
      <c r="O98" s="80">
        <v>0</v>
      </c>
      <c r="P98" s="80">
        <v>0</v>
      </c>
      <c r="Q98" s="80">
        <v>0</v>
      </c>
      <c r="R98" s="80">
        <v>0</v>
      </c>
      <c r="S98" s="80">
        <v>0</v>
      </c>
      <c r="T98" s="80">
        <v>0</v>
      </c>
      <c r="U98" s="80">
        <v>0</v>
      </c>
      <c r="V98" s="80">
        <v>0</v>
      </c>
      <c r="W98" s="80">
        <v>0</v>
      </c>
      <c r="X98" s="80">
        <v>1</v>
      </c>
      <c r="Y98" s="80">
        <v>0</v>
      </c>
      <c r="Z98" s="80">
        <v>1</v>
      </c>
      <c r="AA98" s="80">
        <v>0</v>
      </c>
      <c r="AB98" s="80">
        <v>0</v>
      </c>
      <c r="AC98" s="81"/>
      <c r="AD98" s="82"/>
      <c r="AE98" s="83"/>
      <c r="AF98" s="150">
        <v>44082</v>
      </c>
      <c r="AG98" s="58">
        <v>0</v>
      </c>
      <c r="AH98" s="58">
        <v>0</v>
      </c>
      <c r="AI98" s="58">
        <v>0</v>
      </c>
      <c r="AJ98" s="84">
        <v>1</v>
      </c>
      <c r="AK98" s="84">
        <v>1</v>
      </c>
      <c r="AL98" s="60">
        <v>44085</v>
      </c>
      <c r="AM98" s="58">
        <f t="shared" si="2"/>
        <v>3</v>
      </c>
      <c r="AN98" s="123">
        <v>1</v>
      </c>
      <c r="AO98" s="61"/>
      <c r="AP98" s="62"/>
      <c r="AQ98" s="63">
        <v>1</v>
      </c>
      <c r="AR98" s="64">
        <v>1</v>
      </c>
      <c r="AS98" s="63">
        <v>1</v>
      </c>
      <c r="AT98" s="63">
        <v>0</v>
      </c>
      <c r="AU98" s="63">
        <v>0</v>
      </c>
      <c r="AV98" s="63">
        <v>1</v>
      </c>
      <c r="AW98" s="63">
        <v>0</v>
      </c>
      <c r="AX98" s="64"/>
      <c r="AY98" s="66">
        <v>44082</v>
      </c>
      <c r="AZ98" s="133">
        <v>0.8</v>
      </c>
      <c r="BA98" s="133">
        <v>1408</v>
      </c>
      <c r="BB98" s="133">
        <v>2.5</v>
      </c>
      <c r="BC98" s="139">
        <v>0.01</v>
      </c>
      <c r="BD98" s="135">
        <v>11.9</v>
      </c>
      <c r="BE98" s="135">
        <v>6.88</v>
      </c>
      <c r="BF98" s="135">
        <v>81.7</v>
      </c>
      <c r="BG98" s="135">
        <v>15.1</v>
      </c>
      <c r="BH98" s="135">
        <v>220</v>
      </c>
      <c r="BI98" s="166"/>
      <c r="BJ98" s="64">
        <v>1</v>
      </c>
      <c r="BK98" s="64">
        <v>0</v>
      </c>
      <c r="BL98" s="64">
        <v>0</v>
      </c>
      <c r="BM98" s="64">
        <v>1</v>
      </c>
      <c r="BN98" s="70">
        <v>0</v>
      </c>
      <c r="BO98" s="64">
        <v>0</v>
      </c>
      <c r="BP98" s="71"/>
      <c r="BR98" s="331">
        <v>4.3731166666666663</v>
      </c>
      <c r="BS98" s="320">
        <v>4.83</v>
      </c>
      <c r="BT98" s="320">
        <v>0.45688333333333375</v>
      </c>
      <c r="BU98" s="320">
        <v>10.447545038435603</v>
      </c>
      <c r="BV98" s="320">
        <v>105</v>
      </c>
      <c r="BW98" s="320">
        <v>128326</v>
      </c>
      <c r="BX98" s="320">
        <v>76743</v>
      </c>
      <c r="BY98" s="320">
        <v>1233.098762436302</v>
      </c>
      <c r="BZ98" s="320">
        <v>1.3613678170563574E-4</v>
      </c>
      <c r="CA98" s="320">
        <v>11.248166666666672</v>
      </c>
      <c r="CB98" s="320">
        <v>30.328666666666667</v>
      </c>
      <c r="CC98" s="320">
        <v>-19.080500000000011</v>
      </c>
      <c r="CD98" s="320">
        <v>101.96444948419202</v>
      </c>
      <c r="CE98" s="320">
        <v>274.19454090015006</v>
      </c>
      <c r="CF98" s="320">
        <v>-172.23009141595807</v>
      </c>
      <c r="CG98" s="320">
        <v>205.49169642148928</v>
      </c>
      <c r="CH98" s="320">
        <v>554.83786617669045</v>
      </c>
      <c r="CI98" s="320">
        <v>-349.34616975520106</v>
      </c>
      <c r="CJ98" s="320">
        <v>0.38636622177823532</v>
      </c>
      <c r="CK98" s="320">
        <v>27599.1</v>
      </c>
      <c r="CL98" s="320">
        <v>6.98</v>
      </c>
      <c r="CM98" s="320">
        <v>7.02</v>
      </c>
      <c r="CN98" s="320">
        <v>7.02</v>
      </c>
      <c r="CO98" s="316">
        <f t="shared" si="9"/>
        <v>7.0066666666666668</v>
      </c>
      <c r="CP98" s="320">
        <v>0.84699999999999998</v>
      </c>
      <c r="CQ98" s="320">
        <v>0.71699999999999997</v>
      </c>
      <c r="CR98" s="320">
        <v>0.78300000000000003</v>
      </c>
      <c r="CS98" s="316">
        <f t="shared" si="10"/>
        <v>0.78233333333333333</v>
      </c>
      <c r="CT98" s="320">
        <v>0.97899999999999998</v>
      </c>
      <c r="CU98" s="320">
        <v>0.90800000000000003</v>
      </c>
      <c r="CV98" s="320">
        <v>0.97099999999999997</v>
      </c>
      <c r="CW98" s="316">
        <f t="shared" si="11"/>
        <v>0.95266666666666666</v>
      </c>
      <c r="CX98" s="329">
        <v>1.3888888888888889E-3</v>
      </c>
      <c r="CY98" s="318">
        <v>2.7777777777777779E-3</v>
      </c>
      <c r="CZ98" s="318">
        <v>5.5555555555555558E-3</v>
      </c>
      <c r="DA98" s="319" t="s">
        <v>1013</v>
      </c>
      <c r="DB98" s="319" t="s">
        <v>1014</v>
      </c>
      <c r="DC98" s="319" t="s">
        <v>1015</v>
      </c>
      <c r="DD98" s="319" t="s">
        <v>1016</v>
      </c>
      <c r="DE98" s="319" t="s">
        <v>1017</v>
      </c>
      <c r="DF98" s="319" t="s">
        <v>1018</v>
      </c>
      <c r="DG98" s="310"/>
      <c r="DH98" s="320">
        <v>10.447545038435603</v>
      </c>
      <c r="DI98" s="471">
        <v>0</v>
      </c>
      <c r="DJ98" s="483">
        <f t="shared" si="12"/>
        <v>3.7854658443339108E-2</v>
      </c>
      <c r="DK98" s="320">
        <v>0.78233333333333333</v>
      </c>
      <c r="DL98" s="471">
        <v>0</v>
      </c>
      <c r="DM98" s="320">
        <v>0.95266666666666666</v>
      </c>
    </row>
    <row r="99" spans="1:117" ht="15.75" customHeight="1">
      <c r="A99" s="167">
        <v>128</v>
      </c>
      <c r="B99" s="168" t="s">
        <v>1019</v>
      </c>
      <c r="C99" s="46">
        <v>2497138</v>
      </c>
      <c r="D99" s="46">
        <v>1</v>
      </c>
      <c r="E99" s="149">
        <v>25276</v>
      </c>
      <c r="F99" s="44">
        <f t="shared" si="7"/>
        <v>51</v>
      </c>
      <c r="G99" s="78">
        <v>2</v>
      </c>
      <c r="H99" s="46">
        <v>37.1</v>
      </c>
      <c r="I99" s="79">
        <v>92</v>
      </c>
      <c r="J99" s="80">
        <v>0</v>
      </c>
      <c r="K99" s="80">
        <v>0</v>
      </c>
      <c r="L99" s="80">
        <v>0</v>
      </c>
      <c r="M99" s="80">
        <v>0</v>
      </c>
      <c r="N99" s="80">
        <v>0</v>
      </c>
      <c r="O99" s="80">
        <v>0</v>
      </c>
      <c r="P99" s="80">
        <v>0</v>
      </c>
      <c r="Q99" s="80">
        <v>0</v>
      </c>
      <c r="R99" s="80">
        <v>0</v>
      </c>
      <c r="S99" s="80">
        <v>0</v>
      </c>
      <c r="T99" s="80">
        <v>0</v>
      </c>
      <c r="U99" s="80">
        <v>0</v>
      </c>
      <c r="V99" s="80">
        <v>0</v>
      </c>
      <c r="W99" s="80">
        <v>0</v>
      </c>
      <c r="X99" s="80">
        <v>0</v>
      </c>
      <c r="Y99" s="80">
        <v>0</v>
      </c>
      <c r="Z99" s="80">
        <v>0</v>
      </c>
      <c r="AA99" s="80">
        <v>0</v>
      </c>
      <c r="AB99" s="80">
        <v>0</v>
      </c>
      <c r="AC99" s="81">
        <v>70</v>
      </c>
      <c r="AD99" s="82">
        <v>1.75</v>
      </c>
      <c r="AE99" s="83">
        <f t="shared" si="8"/>
        <v>22.857142857142858</v>
      </c>
      <c r="AF99" s="150">
        <v>44084</v>
      </c>
      <c r="AG99" s="58">
        <v>1</v>
      </c>
      <c r="AH99" s="58">
        <v>1</v>
      </c>
      <c r="AI99" s="58">
        <v>9</v>
      </c>
      <c r="AJ99" s="84">
        <v>0</v>
      </c>
      <c r="AK99" s="84">
        <v>1</v>
      </c>
      <c r="AL99" s="60">
        <v>44108</v>
      </c>
      <c r="AM99" s="58">
        <f t="shared" si="2"/>
        <v>24</v>
      </c>
      <c r="AN99" s="123">
        <v>1</v>
      </c>
      <c r="AO99" s="61"/>
      <c r="AP99" s="62"/>
      <c r="AQ99" s="63">
        <v>1</v>
      </c>
      <c r="AR99" s="64">
        <v>1</v>
      </c>
      <c r="AS99" s="63">
        <v>1</v>
      </c>
      <c r="AT99" s="63">
        <v>1</v>
      </c>
      <c r="AU99" s="63">
        <v>1</v>
      </c>
      <c r="AV99" s="63">
        <v>1</v>
      </c>
      <c r="AW99" s="63">
        <v>0</v>
      </c>
      <c r="AX99" s="64"/>
      <c r="AY99" s="66">
        <v>44084</v>
      </c>
      <c r="AZ99" s="133">
        <v>0.69</v>
      </c>
      <c r="BA99" s="133">
        <v>954</v>
      </c>
      <c r="BB99" s="133">
        <v>108.1</v>
      </c>
      <c r="BC99" s="139">
        <v>5.0000000000000001E-3</v>
      </c>
      <c r="BD99" s="135">
        <v>14.6</v>
      </c>
      <c r="BE99" s="135">
        <v>8.39</v>
      </c>
      <c r="BF99" s="135">
        <v>76.2</v>
      </c>
      <c r="BG99" s="135">
        <v>13.8</v>
      </c>
      <c r="BH99" s="135">
        <v>375</v>
      </c>
      <c r="BI99" s="166"/>
      <c r="BJ99" s="64">
        <v>1</v>
      </c>
      <c r="BK99" s="64">
        <v>1</v>
      </c>
      <c r="BL99" s="64">
        <v>0</v>
      </c>
      <c r="BM99" s="64">
        <v>0</v>
      </c>
      <c r="BN99" s="70">
        <v>0</v>
      </c>
      <c r="BO99" s="64">
        <v>0</v>
      </c>
      <c r="BP99" s="71"/>
      <c r="BR99" s="331">
        <v>4.2017500000000005</v>
      </c>
      <c r="BS99" s="320">
        <v>4.3360000000000003</v>
      </c>
      <c r="BT99" s="320">
        <v>0.13424999999999976</v>
      </c>
      <c r="BU99" s="320">
        <v>3.195097280894859</v>
      </c>
      <c r="BV99" s="320">
        <v>120</v>
      </c>
      <c r="BW99" s="320">
        <v>24402</v>
      </c>
      <c r="BX99" s="320">
        <v>15893</v>
      </c>
      <c r="BY99" s="320">
        <v>362.51207729468604</v>
      </c>
      <c r="BZ99" s="320">
        <v>2.0103802182689607E-4</v>
      </c>
      <c r="CA99" s="320">
        <v>-5.7076666666666656</v>
      </c>
      <c r="CB99" s="320">
        <v>12.621666666666666</v>
      </c>
      <c r="CC99" s="320">
        <v>-18.329333333333334</v>
      </c>
      <c r="CD99" s="320">
        <v>-47.265182838822497</v>
      </c>
      <c r="CE99" s="320">
        <v>105.17159289233201</v>
      </c>
      <c r="CF99" s="320">
        <v>-152.43677573115448</v>
      </c>
      <c r="CG99" s="320">
        <v>-108.95433063800019</v>
      </c>
      <c r="CH99" s="320">
        <v>240.19485320585187</v>
      </c>
      <c r="CI99" s="320">
        <v>-349.14918384385209</v>
      </c>
      <c r="CJ99" s="320">
        <v>0.59243695005673846</v>
      </c>
      <c r="CK99" s="320">
        <v>6478.2</v>
      </c>
      <c r="CL99" s="320">
        <v>7.52</v>
      </c>
      <c r="CM99" s="320">
        <v>7.27</v>
      </c>
      <c r="CN99" s="320">
        <v>7.43</v>
      </c>
      <c r="CO99" s="316">
        <f t="shared" si="9"/>
        <v>7.4066666666666663</v>
      </c>
      <c r="CP99" s="320">
        <v>0.58099999999999996</v>
      </c>
      <c r="CQ99" s="320">
        <v>0.56200000000000006</v>
      </c>
      <c r="CR99" s="320">
        <v>0.59</v>
      </c>
      <c r="CS99" s="316">
        <f t="shared" si="10"/>
        <v>0.57766666666666666</v>
      </c>
      <c r="CT99" s="320">
        <v>0.72199999999999998</v>
      </c>
      <c r="CU99" s="320">
        <v>0.71899999999999997</v>
      </c>
      <c r="CV99" s="320">
        <v>0.72499999999999998</v>
      </c>
      <c r="CW99" s="316">
        <f t="shared" si="11"/>
        <v>0.72199999999999998</v>
      </c>
      <c r="CX99" s="329">
        <v>3.472222222222222E-3</v>
      </c>
      <c r="CY99" s="318">
        <v>5.5555555555555558E-3</v>
      </c>
      <c r="CZ99" s="318">
        <v>1.3888888888888888E-2</v>
      </c>
      <c r="DA99" s="319" t="s">
        <v>1020</v>
      </c>
      <c r="DB99" s="319" t="s">
        <v>1021</v>
      </c>
      <c r="DC99" s="319" t="s">
        <v>1022</v>
      </c>
      <c r="DD99" s="319" t="s">
        <v>1023</v>
      </c>
      <c r="DE99" s="319" t="s">
        <v>1024</v>
      </c>
      <c r="DF99" s="319" t="s">
        <v>1025</v>
      </c>
      <c r="DG99" s="310"/>
      <c r="DH99" s="320">
        <v>3.195097280894859</v>
      </c>
      <c r="DI99" s="471">
        <v>1</v>
      </c>
      <c r="DJ99" s="483">
        <f t="shared" si="12"/>
        <v>4.9320757014214733E-2</v>
      </c>
      <c r="DK99" s="320">
        <v>0.57766666666666666</v>
      </c>
      <c r="DL99" s="471">
        <v>0</v>
      </c>
      <c r="DM99" s="320">
        <v>0.72199999999999998</v>
      </c>
    </row>
    <row r="100" spans="1:117" ht="15.75" customHeight="1">
      <c r="A100" s="169">
        <v>129</v>
      </c>
      <c r="B100" s="168" t="s">
        <v>1026</v>
      </c>
      <c r="C100" s="46">
        <v>14120493</v>
      </c>
      <c r="D100" s="46">
        <v>1</v>
      </c>
      <c r="E100" s="149">
        <v>20145</v>
      </c>
      <c r="F100" s="44">
        <f t="shared" si="7"/>
        <v>65</v>
      </c>
      <c r="G100" s="78">
        <v>1</v>
      </c>
      <c r="H100" s="46">
        <v>36</v>
      </c>
      <c r="I100" s="79">
        <v>90</v>
      </c>
      <c r="J100" s="80">
        <v>0</v>
      </c>
      <c r="K100" s="80">
        <v>0</v>
      </c>
      <c r="L100" s="80">
        <v>0</v>
      </c>
      <c r="M100" s="80">
        <v>0</v>
      </c>
      <c r="N100" s="80">
        <v>0</v>
      </c>
      <c r="O100" s="80">
        <v>1</v>
      </c>
      <c r="P100" s="80">
        <v>0</v>
      </c>
      <c r="Q100" s="80">
        <v>0</v>
      </c>
      <c r="R100" s="80">
        <v>0</v>
      </c>
      <c r="S100" s="80">
        <v>0</v>
      </c>
      <c r="T100" s="80">
        <v>0</v>
      </c>
      <c r="U100" s="80">
        <v>0</v>
      </c>
      <c r="V100" s="80">
        <v>0</v>
      </c>
      <c r="W100" s="80">
        <v>0</v>
      </c>
      <c r="X100" s="80">
        <v>1</v>
      </c>
      <c r="Y100" s="80">
        <v>0</v>
      </c>
      <c r="Z100" s="80">
        <v>1</v>
      </c>
      <c r="AA100" s="80">
        <v>0</v>
      </c>
      <c r="AB100" s="80">
        <v>0</v>
      </c>
      <c r="AC100" s="81">
        <v>86</v>
      </c>
      <c r="AD100" s="82">
        <v>1.74</v>
      </c>
      <c r="AE100" s="83">
        <f t="shared" si="8"/>
        <v>28.405337561104506</v>
      </c>
      <c r="AF100" s="150">
        <v>44084</v>
      </c>
      <c r="AG100" s="58">
        <v>0</v>
      </c>
      <c r="AH100" s="58">
        <v>0</v>
      </c>
      <c r="AI100" s="58">
        <v>0</v>
      </c>
      <c r="AJ100" s="84">
        <v>0</v>
      </c>
      <c r="AK100" s="84">
        <v>0</v>
      </c>
      <c r="AL100" s="60">
        <v>44098</v>
      </c>
      <c r="AM100" s="58">
        <f t="shared" si="2"/>
        <v>14</v>
      </c>
      <c r="AN100" s="123">
        <v>1</v>
      </c>
      <c r="AO100" s="61"/>
      <c r="AP100" s="62"/>
      <c r="AQ100" s="63">
        <v>1</v>
      </c>
      <c r="AR100" s="64">
        <v>1</v>
      </c>
      <c r="AS100" s="63">
        <v>1</v>
      </c>
      <c r="AT100" s="63">
        <v>1</v>
      </c>
      <c r="AU100" s="63">
        <v>1</v>
      </c>
      <c r="AV100" s="63">
        <v>1</v>
      </c>
      <c r="AW100" s="63">
        <v>0</v>
      </c>
      <c r="AX100" s="64"/>
      <c r="AY100" s="66">
        <v>44084</v>
      </c>
      <c r="AZ100" s="133">
        <v>1.72</v>
      </c>
      <c r="BA100" s="133">
        <v>931</v>
      </c>
      <c r="BB100" s="129">
        <v>88.7</v>
      </c>
      <c r="BC100" s="144"/>
      <c r="BD100" s="135">
        <v>13.2</v>
      </c>
      <c r="BE100" s="135">
        <v>9.77</v>
      </c>
      <c r="BF100" s="135">
        <v>83.3</v>
      </c>
      <c r="BG100" s="135">
        <v>7.8</v>
      </c>
      <c r="BH100" s="135">
        <v>232</v>
      </c>
      <c r="BI100" s="166"/>
      <c r="BJ100" s="64">
        <v>0</v>
      </c>
      <c r="BK100" s="64">
        <v>0</v>
      </c>
      <c r="BL100" s="64">
        <v>0</v>
      </c>
      <c r="BM100" s="64">
        <v>0</v>
      </c>
      <c r="BN100" s="70">
        <v>0</v>
      </c>
      <c r="BO100" s="64">
        <v>0</v>
      </c>
      <c r="BP100" s="71"/>
      <c r="BR100" s="331">
        <v>4.9036785714285713</v>
      </c>
      <c r="BS100" s="320">
        <v>5.2889999999999997</v>
      </c>
      <c r="BT100" s="320">
        <v>0.38532142857142837</v>
      </c>
      <c r="BU100" s="320">
        <v>7.8578035439866536</v>
      </c>
      <c r="BV100" s="320">
        <v>178</v>
      </c>
      <c r="BW100" s="320">
        <v>30888</v>
      </c>
      <c r="BX100" s="320">
        <v>30478</v>
      </c>
      <c r="BY100" s="320">
        <v>149.64610717896863</v>
      </c>
      <c r="BZ100" s="320">
        <v>2.5781887079160884E-4</v>
      </c>
      <c r="CA100" s="320">
        <v>-11.234833333333336</v>
      </c>
      <c r="CB100" s="320">
        <v>10.046166666666668</v>
      </c>
      <c r="CC100" s="320">
        <v>-21.280999999999999</v>
      </c>
      <c r="CD100" s="320">
        <v>-127.05694350572902</v>
      </c>
      <c r="CE100" s="320">
        <v>114.47402520928419</v>
      </c>
      <c r="CF100" s="320">
        <v>-241.53096871501307</v>
      </c>
      <c r="CG100" s="320">
        <v>-182.32041140396953</v>
      </c>
      <c r="CH100" s="320">
        <v>164.74012807186401</v>
      </c>
      <c r="CI100" s="320">
        <v>-347.06053947583359</v>
      </c>
      <c r="CJ100" s="320">
        <v>0.67811662133771855</v>
      </c>
      <c r="CK100" s="320">
        <v>3486</v>
      </c>
      <c r="CL100" s="320">
        <v>6.12</v>
      </c>
      <c r="CM100" s="320">
        <v>6.1</v>
      </c>
      <c r="CN100" s="320">
        <v>6.18</v>
      </c>
      <c r="CO100" s="316">
        <f t="shared" si="9"/>
        <v>6.1333333333333329</v>
      </c>
      <c r="CP100" s="320">
        <v>0.62</v>
      </c>
      <c r="CQ100" s="320">
        <v>0.59199999999999997</v>
      </c>
      <c r="CR100" s="320">
        <v>0.629</v>
      </c>
      <c r="CS100" s="316">
        <f t="shared" si="10"/>
        <v>0.61366666666666669</v>
      </c>
      <c r="CT100" s="320">
        <v>0.68799999999999994</v>
      </c>
      <c r="CU100" s="320">
        <v>0.69899999999999995</v>
      </c>
      <c r="CV100" s="320">
        <v>0.64</v>
      </c>
      <c r="CW100" s="316">
        <f t="shared" si="11"/>
        <v>0.67566666666666675</v>
      </c>
      <c r="CX100" s="329">
        <v>1.3888888888888889E-3</v>
      </c>
      <c r="CY100" s="318">
        <v>6.9444444444444441E-3</v>
      </c>
      <c r="CZ100" s="318">
        <v>1.1805555555555555E-2</v>
      </c>
      <c r="DA100" s="319" t="s">
        <v>1027</v>
      </c>
      <c r="DB100" s="319" t="s">
        <v>1028</v>
      </c>
      <c r="DC100" s="319" t="s">
        <v>1029</v>
      </c>
      <c r="DD100" s="319" t="s">
        <v>1030</v>
      </c>
      <c r="DE100" s="319" t="s">
        <v>1031</v>
      </c>
      <c r="DF100" s="319" t="s">
        <v>1032</v>
      </c>
      <c r="DG100" s="310"/>
      <c r="DH100" s="320">
        <v>7.8578035439866536</v>
      </c>
      <c r="DI100" s="471">
        <v>0</v>
      </c>
      <c r="DJ100" s="483">
        <f t="shared" si="12"/>
        <v>0.22541031394109737</v>
      </c>
      <c r="DK100" s="320">
        <v>0.61366666666666669</v>
      </c>
      <c r="DL100" s="471">
        <v>0</v>
      </c>
      <c r="DM100" s="320">
        <v>0.67566666666666675</v>
      </c>
    </row>
    <row r="101" spans="1:117" ht="15.75" customHeight="1">
      <c r="A101" s="167">
        <v>130</v>
      </c>
      <c r="B101" s="168" t="s">
        <v>1033</v>
      </c>
      <c r="C101" s="46">
        <v>14029050</v>
      </c>
      <c r="D101" s="46">
        <v>2</v>
      </c>
      <c r="E101" s="149">
        <v>33149</v>
      </c>
      <c r="F101" s="44">
        <f t="shared" ref="F101:F164" si="13">INT((AF101-E101)/365.25)</f>
        <v>29</v>
      </c>
      <c r="G101" s="78">
        <v>1</v>
      </c>
      <c r="H101" s="46">
        <v>36.700000000000003</v>
      </c>
      <c r="I101" s="79">
        <v>92</v>
      </c>
      <c r="J101" s="80">
        <v>0</v>
      </c>
      <c r="K101" s="80">
        <v>0</v>
      </c>
      <c r="L101" s="80">
        <v>0</v>
      </c>
      <c r="M101" s="80">
        <v>1</v>
      </c>
      <c r="N101" s="80">
        <v>0</v>
      </c>
      <c r="O101" s="80">
        <v>0</v>
      </c>
      <c r="P101" s="80">
        <v>1</v>
      </c>
      <c r="Q101" s="80">
        <v>0</v>
      </c>
      <c r="R101" s="80">
        <v>0</v>
      </c>
      <c r="S101" s="80">
        <v>0</v>
      </c>
      <c r="T101" s="80">
        <v>0</v>
      </c>
      <c r="U101" s="80">
        <v>0</v>
      </c>
      <c r="V101" s="80">
        <v>0</v>
      </c>
      <c r="W101" s="80">
        <v>0</v>
      </c>
      <c r="X101" s="80">
        <v>1</v>
      </c>
      <c r="Y101" s="80">
        <v>0</v>
      </c>
      <c r="Z101" s="80">
        <v>1</v>
      </c>
      <c r="AA101" s="80">
        <v>0</v>
      </c>
      <c r="AB101" s="80">
        <v>0</v>
      </c>
      <c r="AC101" s="81">
        <v>89</v>
      </c>
      <c r="AD101" s="82">
        <v>1.63</v>
      </c>
      <c r="AE101" s="83">
        <f t="shared" si="8"/>
        <v>33.497685272309838</v>
      </c>
      <c r="AF101" s="150">
        <v>44084</v>
      </c>
      <c r="AG101" s="58">
        <v>1</v>
      </c>
      <c r="AH101" s="58">
        <v>1</v>
      </c>
      <c r="AI101" s="58">
        <v>25</v>
      </c>
      <c r="AJ101" s="84">
        <v>1</v>
      </c>
      <c r="AK101" s="84">
        <v>1</v>
      </c>
      <c r="AL101" s="60">
        <v>44109</v>
      </c>
      <c r="AM101" s="58">
        <f t="shared" si="2"/>
        <v>25</v>
      </c>
      <c r="AN101" s="123">
        <v>1</v>
      </c>
      <c r="AO101" s="61"/>
      <c r="AP101" s="62"/>
      <c r="AQ101" s="63">
        <v>1</v>
      </c>
      <c r="AR101" s="64">
        <v>1</v>
      </c>
      <c r="AS101" s="63">
        <v>1</v>
      </c>
      <c r="AT101" s="63">
        <v>1</v>
      </c>
      <c r="AU101" s="63">
        <v>1</v>
      </c>
      <c r="AV101" s="63">
        <v>1</v>
      </c>
      <c r="AW101" s="63">
        <v>0</v>
      </c>
      <c r="AX101" s="64"/>
      <c r="AY101" s="66">
        <v>44084</v>
      </c>
      <c r="AZ101" s="133">
        <v>3.38</v>
      </c>
      <c r="BA101" s="133">
        <v>774</v>
      </c>
      <c r="BB101" s="133">
        <v>92.4</v>
      </c>
      <c r="BC101" s="139">
        <v>8.9999999999999993E-3</v>
      </c>
      <c r="BD101" s="135">
        <v>11.5</v>
      </c>
      <c r="BE101" s="135">
        <v>8.66</v>
      </c>
      <c r="BF101" s="135">
        <v>89</v>
      </c>
      <c r="BG101" s="135">
        <v>4.7</v>
      </c>
      <c r="BH101" s="135">
        <v>250</v>
      </c>
      <c r="BI101" s="166"/>
      <c r="BJ101" s="64">
        <v>0</v>
      </c>
      <c r="BK101" s="64">
        <v>0</v>
      </c>
      <c r="BL101" s="64">
        <v>0</v>
      </c>
      <c r="BM101" s="64">
        <v>0</v>
      </c>
      <c r="BN101" s="70">
        <v>0</v>
      </c>
      <c r="BO101" s="64">
        <v>0</v>
      </c>
      <c r="BP101" s="71"/>
      <c r="BR101" s="331">
        <v>3.5953666666666675</v>
      </c>
      <c r="BS101" s="320">
        <v>3.8969999999999998</v>
      </c>
      <c r="BT101" s="320">
        <v>0.30163333333333231</v>
      </c>
      <c r="BU101" s="320">
        <v>8.3895013026023939</v>
      </c>
      <c r="BV101" s="320">
        <v>48</v>
      </c>
      <c r="BW101" s="320">
        <v>56028</v>
      </c>
      <c r="BX101" s="320">
        <v>44046</v>
      </c>
      <c r="BY101" s="320">
        <v>1731.0572687224669</v>
      </c>
      <c r="BZ101" s="320">
        <v>1.9047135500618431E-4</v>
      </c>
      <c r="CA101" s="320">
        <v>-0.58200000000000029</v>
      </c>
      <c r="CB101" s="320">
        <v>13.299666666666667</v>
      </c>
      <c r="CC101" s="320">
        <v>-13.881666666666668</v>
      </c>
      <c r="CD101" s="320">
        <v>-3.4893200307930017</v>
      </c>
      <c r="CE101" s="320">
        <v>81.057459858209015</v>
      </c>
      <c r="CF101" s="320">
        <v>-84.546779889001982</v>
      </c>
      <c r="CG101" s="320">
        <v>-13.053920685732821</v>
      </c>
      <c r="CH101" s="320">
        <v>295.84101832966127</v>
      </c>
      <c r="CI101" s="320">
        <v>-308.89493901539402</v>
      </c>
      <c r="CJ101" s="320">
        <v>0.51079307466935053</v>
      </c>
      <c r="CK101" s="320">
        <v>20078.3</v>
      </c>
      <c r="CL101" s="320">
        <v>6.69</v>
      </c>
      <c r="CM101" s="320">
        <v>6.98</v>
      </c>
      <c r="CN101" s="320">
        <v>6.57</v>
      </c>
      <c r="CO101" s="316">
        <f t="shared" si="9"/>
        <v>6.746666666666667</v>
      </c>
      <c r="CP101" s="320">
        <v>0.40300000000000002</v>
      </c>
      <c r="CQ101" s="320">
        <v>0.39</v>
      </c>
      <c r="CR101" s="320">
        <v>0.436</v>
      </c>
      <c r="CS101" s="316">
        <f t="shared" si="10"/>
        <v>0.40966666666666668</v>
      </c>
      <c r="CT101" s="320">
        <v>0.52200000000000002</v>
      </c>
      <c r="CU101" s="320">
        <v>0.51600000000000001</v>
      </c>
      <c r="CV101" s="320">
        <v>0.51400000000000001</v>
      </c>
      <c r="CW101" s="316">
        <f t="shared" si="11"/>
        <v>0.51733333333333331</v>
      </c>
      <c r="CX101" s="329">
        <v>2.7777777777777779E-3</v>
      </c>
      <c r="CY101" s="318">
        <v>1.3888888888888889E-3</v>
      </c>
      <c r="CZ101" s="318">
        <v>2.7777777777777779E-3</v>
      </c>
      <c r="DA101" s="319" t="s">
        <v>1034</v>
      </c>
      <c r="DB101" s="319" t="s">
        <v>1035</v>
      </c>
      <c r="DC101" s="319" t="s">
        <v>1036</v>
      </c>
      <c r="DD101" s="319" t="s">
        <v>1037</v>
      </c>
      <c r="DE101" s="319" t="s">
        <v>1038</v>
      </c>
      <c r="DF101" s="319" t="s">
        <v>1039</v>
      </c>
      <c r="DG101" s="310"/>
      <c r="DH101" s="320">
        <v>8.3895013026023939</v>
      </c>
      <c r="DI101" s="471">
        <v>0</v>
      </c>
      <c r="DJ101" s="483">
        <f t="shared" si="12"/>
        <v>4.1783922456594402E-2</v>
      </c>
      <c r="DK101" s="320">
        <v>0.40966666666666668</v>
      </c>
      <c r="DL101" s="471">
        <v>0</v>
      </c>
      <c r="DM101" s="320">
        <v>0.51733333333333331</v>
      </c>
    </row>
    <row r="102" spans="1:117" ht="15.75" customHeight="1">
      <c r="A102" s="76">
        <v>131</v>
      </c>
      <c r="B102" s="170" t="s">
        <v>1040</v>
      </c>
      <c r="C102" s="46">
        <v>91790080</v>
      </c>
      <c r="D102" s="46">
        <v>1</v>
      </c>
      <c r="E102" s="149">
        <v>28664</v>
      </c>
      <c r="F102" s="44">
        <f t="shared" si="13"/>
        <v>42</v>
      </c>
      <c r="G102" s="78">
        <v>1</v>
      </c>
      <c r="H102" s="46">
        <v>36.6</v>
      </c>
      <c r="I102" s="79">
        <v>88</v>
      </c>
      <c r="J102" s="80">
        <v>0</v>
      </c>
      <c r="K102" s="80">
        <v>0</v>
      </c>
      <c r="L102" s="80">
        <v>0</v>
      </c>
      <c r="M102" s="80">
        <v>0</v>
      </c>
      <c r="N102" s="80">
        <v>0</v>
      </c>
      <c r="O102" s="80">
        <v>0</v>
      </c>
      <c r="P102" s="80">
        <v>0</v>
      </c>
      <c r="Q102" s="80">
        <v>0</v>
      </c>
      <c r="R102" s="80">
        <v>0</v>
      </c>
      <c r="S102" s="80">
        <v>0</v>
      </c>
      <c r="T102" s="80">
        <v>0</v>
      </c>
      <c r="U102" s="80">
        <v>0</v>
      </c>
      <c r="V102" s="80">
        <v>0</v>
      </c>
      <c r="W102" s="80">
        <v>0</v>
      </c>
      <c r="X102" s="80">
        <v>1</v>
      </c>
      <c r="Y102" s="98">
        <v>1</v>
      </c>
      <c r="Z102" s="80">
        <v>1</v>
      </c>
      <c r="AA102" s="80">
        <v>0</v>
      </c>
      <c r="AB102" s="80">
        <v>0</v>
      </c>
      <c r="AC102" s="81"/>
      <c r="AD102" s="82"/>
      <c r="AE102" s="83"/>
      <c r="AF102" s="150">
        <v>44087</v>
      </c>
      <c r="AG102" s="58">
        <v>1</v>
      </c>
      <c r="AH102" s="58">
        <v>0</v>
      </c>
      <c r="AI102" s="58">
        <v>5</v>
      </c>
      <c r="AJ102" s="84">
        <v>0</v>
      </c>
      <c r="AK102" s="84">
        <v>1</v>
      </c>
      <c r="AL102" s="60">
        <v>44098</v>
      </c>
      <c r="AM102" s="58">
        <f t="shared" si="2"/>
        <v>11</v>
      </c>
      <c r="AN102" s="123">
        <v>1</v>
      </c>
      <c r="AO102" s="61"/>
      <c r="AP102" s="62"/>
      <c r="AQ102" s="63">
        <v>1</v>
      </c>
      <c r="AR102" s="64">
        <v>1</v>
      </c>
      <c r="AS102" s="63">
        <v>1</v>
      </c>
      <c r="AT102" s="63">
        <v>1</v>
      </c>
      <c r="AU102" s="63">
        <v>1</v>
      </c>
      <c r="AV102" s="63">
        <v>1</v>
      </c>
      <c r="AW102" s="63">
        <v>0</v>
      </c>
      <c r="AX102" s="64"/>
      <c r="AY102" s="66">
        <v>44087</v>
      </c>
      <c r="AZ102" s="133">
        <v>1.19</v>
      </c>
      <c r="BA102" s="133">
        <v>1076</v>
      </c>
      <c r="BB102" s="129"/>
      <c r="BC102" s="139">
        <v>1.2999999999999999E-2</v>
      </c>
      <c r="BD102" s="135">
        <v>13.6</v>
      </c>
      <c r="BE102" s="135">
        <v>6.98</v>
      </c>
      <c r="BF102" s="135">
        <v>82.4</v>
      </c>
      <c r="BG102" s="135">
        <v>15.3</v>
      </c>
      <c r="BH102" s="135">
        <v>215</v>
      </c>
      <c r="BI102" s="166"/>
      <c r="BJ102" s="64">
        <v>0</v>
      </c>
      <c r="BK102" s="64">
        <v>0</v>
      </c>
      <c r="BL102" s="64">
        <v>0</v>
      </c>
      <c r="BM102" s="64">
        <v>0</v>
      </c>
      <c r="BN102" s="70">
        <v>0</v>
      </c>
      <c r="BO102" s="64">
        <v>0</v>
      </c>
      <c r="BP102" s="71"/>
      <c r="BR102" s="331">
        <v>5.1411666666666651</v>
      </c>
      <c r="BS102" s="320">
        <v>5.4589999999999996</v>
      </c>
      <c r="BT102" s="320">
        <v>0.31783333333333452</v>
      </c>
      <c r="BU102" s="320">
        <v>6.1821246798716496</v>
      </c>
      <c r="BV102" s="320">
        <v>79</v>
      </c>
      <c r="BW102" s="320">
        <v>15751</v>
      </c>
      <c r="BX102" s="320">
        <v>3953</v>
      </c>
      <c r="BY102" s="320">
        <v>9.9603848330503411</v>
      </c>
      <c r="BZ102" s="320">
        <v>1.5639070781360105E-3</v>
      </c>
      <c r="CA102" s="320">
        <v>-5.2626666666666653</v>
      </c>
      <c r="CB102" s="320">
        <v>16.748000000000001</v>
      </c>
      <c r="CC102" s="320">
        <v>-22.010666666666676</v>
      </c>
      <c r="CD102" s="320">
        <v>-65.537010648983369</v>
      </c>
      <c r="CE102" s="320">
        <v>209.15565943724053</v>
      </c>
      <c r="CF102" s="320">
        <v>-274.69267008622387</v>
      </c>
      <c r="CG102" s="320">
        <v>-81.90188665167264</v>
      </c>
      <c r="CH102" s="320">
        <v>260.27411123503612</v>
      </c>
      <c r="CI102" s="320">
        <v>-342.17599788670873</v>
      </c>
      <c r="CJ102" s="320">
        <v>0.56797399934997905</v>
      </c>
      <c r="CK102" s="320">
        <v>158</v>
      </c>
      <c r="CL102" s="320">
        <v>7.47</v>
      </c>
      <c r="CM102" s="320">
        <v>7.49</v>
      </c>
      <c r="CN102" s="320">
        <v>7.32</v>
      </c>
      <c r="CO102" s="316">
        <f t="shared" si="9"/>
        <v>7.4266666666666667</v>
      </c>
      <c r="CP102" s="320">
        <v>0.47899999999999998</v>
      </c>
      <c r="CQ102" s="320">
        <v>0.51300000000000001</v>
      </c>
      <c r="CR102" s="320">
        <v>0.499</v>
      </c>
      <c r="CS102" s="316">
        <f t="shared" si="10"/>
        <v>0.49700000000000005</v>
      </c>
      <c r="CT102" s="320">
        <v>0.62</v>
      </c>
      <c r="CU102" s="320">
        <v>0.621</v>
      </c>
      <c r="CV102" s="320">
        <v>0.621</v>
      </c>
      <c r="CW102" s="316">
        <f t="shared" si="11"/>
        <v>0.6206666666666667</v>
      </c>
      <c r="CX102" s="329">
        <v>6.9444444444444447E-4</v>
      </c>
      <c r="CY102" s="318">
        <v>2.0833333333333333E-3</v>
      </c>
      <c r="CZ102" s="318">
        <v>5.5555555555555558E-3</v>
      </c>
      <c r="DA102" s="319" t="s">
        <v>1041</v>
      </c>
      <c r="DB102" s="319" t="s">
        <v>1042</v>
      </c>
      <c r="DC102" s="319" t="s">
        <v>1043</v>
      </c>
      <c r="DD102" s="319" t="s">
        <v>1044</v>
      </c>
      <c r="DE102" s="319" t="s">
        <v>1045</v>
      </c>
      <c r="DF102" s="319" t="s">
        <v>1046</v>
      </c>
      <c r="DG102" s="310"/>
      <c r="DH102" s="320">
        <v>6.1821246798716496</v>
      </c>
      <c r="DI102" s="471">
        <v>0</v>
      </c>
      <c r="DJ102" s="483">
        <f t="shared" si="12"/>
        <v>3.9127371391592716</v>
      </c>
      <c r="DK102" s="320">
        <v>0.49700000000000005</v>
      </c>
      <c r="DL102" s="471">
        <v>0</v>
      </c>
      <c r="DM102" s="320">
        <v>0.6206666666666667</v>
      </c>
    </row>
    <row r="103" spans="1:117" ht="15.75" customHeight="1">
      <c r="A103" s="167">
        <v>132</v>
      </c>
      <c r="B103" s="171" t="s">
        <v>1047</v>
      </c>
      <c r="C103" s="46">
        <v>14003711</v>
      </c>
      <c r="D103" s="46">
        <v>1</v>
      </c>
      <c r="E103" s="149">
        <v>21102</v>
      </c>
      <c r="F103" s="44">
        <f t="shared" si="13"/>
        <v>62</v>
      </c>
      <c r="G103" s="78">
        <v>1</v>
      </c>
      <c r="H103" s="46">
        <v>36.299999999999997</v>
      </c>
      <c r="I103" s="79">
        <v>94</v>
      </c>
      <c r="J103" s="80">
        <v>0</v>
      </c>
      <c r="K103" s="80">
        <v>0</v>
      </c>
      <c r="L103" s="80">
        <v>1</v>
      </c>
      <c r="M103" s="80">
        <v>0</v>
      </c>
      <c r="N103" s="80">
        <v>0</v>
      </c>
      <c r="O103" s="80">
        <v>0</v>
      </c>
      <c r="P103" s="80">
        <v>0</v>
      </c>
      <c r="Q103" s="80">
        <v>0</v>
      </c>
      <c r="R103" s="80">
        <v>0</v>
      </c>
      <c r="S103" s="80">
        <v>0</v>
      </c>
      <c r="T103" s="80">
        <v>0</v>
      </c>
      <c r="U103" s="80">
        <v>1</v>
      </c>
      <c r="V103" s="80">
        <v>0</v>
      </c>
      <c r="W103" s="80">
        <v>1</v>
      </c>
      <c r="X103" s="80">
        <v>1</v>
      </c>
      <c r="Y103" s="80">
        <v>0</v>
      </c>
      <c r="Z103" s="80">
        <v>1</v>
      </c>
      <c r="AA103" s="80">
        <v>0</v>
      </c>
      <c r="AB103" s="80">
        <v>1</v>
      </c>
      <c r="AC103" s="81">
        <v>78</v>
      </c>
      <c r="AD103" s="82">
        <v>1.7</v>
      </c>
      <c r="AE103" s="83">
        <f t="shared" si="8"/>
        <v>26.989619377162633</v>
      </c>
      <c r="AF103" s="150">
        <v>44088</v>
      </c>
      <c r="AG103" s="58">
        <v>1</v>
      </c>
      <c r="AH103" s="58">
        <v>0</v>
      </c>
      <c r="AI103" s="58">
        <v>6</v>
      </c>
      <c r="AJ103" s="84">
        <v>0</v>
      </c>
      <c r="AK103" s="84">
        <v>1</v>
      </c>
      <c r="AL103" s="60">
        <v>44103</v>
      </c>
      <c r="AM103" s="58">
        <f t="shared" si="2"/>
        <v>15</v>
      </c>
      <c r="AN103" s="123">
        <v>1</v>
      </c>
      <c r="AO103" s="61"/>
      <c r="AP103" s="62"/>
      <c r="AQ103" s="63">
        <v>1</v>
      </c>
      <c r="AR103" s="64">
        <v>1</v>
      </c>
      <c r="AS103" s="63">
        <v>1</v>
      </c>
      <c r="AT103" s="63">
        <v>0</v>
      </c>
      <c r="AU103" s="63">
        <v>0</v>
      </c>
      <c r="AV103" s="63">
        <v>1</v>
      </c>
      <c r="AW103" s="63">
        <v>0</v>
      </c>
      <c r="AX103" s="64">
        <v>0</v>
      </c>
      <c r="AY103" s="66">
        <v>44088</v>
      </c>
      <c r="AZ103" s="129">
        <v>1.07</v>
      </c>
      <c r="BA103" s="129"/>
      <c r="BB103" s="133">
        <v>406.4</v>
      </c>
      <c r="BC103" s="139">
        <v>1.4999999999999999E-2</v>
      </c>
      <c r="BD103" s="135">
        <v>9.9</v>
      </c>
      <c r="BE103" s="135">
        <v>12.61</v>
      </c>
      <c r="BF103" s="135">
        <v>94.2</v>
      </c>
      <c r="BG103" s="135">
        <v>2.9</v>
      </c>
      <c r="BH103" s="135">
        <v>201</v>
      </c>
      <c r="BI103" s="166"/>
      <c r="BJ103" s="64">
        <v>0</v>
      </c>
      <c r="BK103" s="64">
        <v>0</v>
      </c>
      <c r="BL103" s="64">
        <v>0</v>
      </c>
      <c r="BM103" s="64">
        <v>0</v>
      </c>
      <c r="BN103" s="70">
        <v>0</v>
      </c>
      <c r="BO103" s="64">
        <v>1</v>
      </c>
      <c r="BP103" s="71" t="s">
        <v>131</v>
      </c>
      <c r="BR103" s="331">
        <v>4.9813103448275848</v>
      </c>
      <c r="BS103" s="320">
        <v>5.1020000000000003</v>
      </c>
      <c r="BT103" s="320">
        <v>0.12068965517241548</v>
      </c>
      <c r="BU103" s="320">
        <v>2.4228495479655332</v>
      </c>
      <c r="BV103" s="320">
        <v>177</v>
      </c>
      <c r="BW103" s="320">
        <v>54439</v>
      </c>
      <c r="BX103" s="320">
        <v>54341</v>
      </c>
      <c r="BY103" s="320">
        <v>856.17792421746287</v>
      </c>
      <c r="BZ103" s="320">
        <v>4.4586031688145844E-5</v>
      </c>
      <c r="CA103" s="320">
        <v>-0.86466666666666669</v>
      </c>
      <c r="CB103" s="320">
        <v>12.382999999999999</v>
      </c>
      <c r="CC103" s="320">
        <v>-13.247666666666669</v>
      </c>
      <c r="CD103" s="320">
        <v>-9.9780383578869802</v>
      </c>
      <c r="CE103" s="320">
        <v>144.7161490772902</v>
      </c>
      <c r="CF103" s="320">
        <v>-154.69418743517724</v>
      </c>
      <c r="CG103" s="320">
        <v>-13.979632389199907</v>
      </c>
      <c r="CH103" s="320">
        <v>198.91865435880527</v>
      </c>
      <c r="CI103" s="320">
        <v>-212.89828674800518</v>
      </c>
      <c r="CJ103" s="320">
        <v>0.51697311474320107</v>
      </c>
      <c r="CK103" s="320">
        <v>22305.8</v>
      </c>
      <c r="CL103" s="320">
        <v>7.47</v>
      </c>
      <c r="CM103" s="320">
        <v>7.87</v>
      </c>
      <c r="CN103" s="320">
        <v>7.74</v>
      </c>
      <c r="CO103" s="316">
        <f t="shared" si="9"/>
        <v>7.6933333333333325</v>
      </c>
      <c r="CP103" s="320">
        <v>0.57899999999999996</v>
      </c>
      <c r="CQ103" s="320">
        <v>0.6</v>
      </c>
      <c r="CR103" s="320">
        <v>0.51</v>
      </c>
      <c r="CS103" s="316">
        <f t="shared" si="10"/>
        <v>0.56299999999999994</v>
      </c>
      <c r="CT103" s="320">
        <v>0.64200000000000002</v>
      </c>
      <c r="CU103" s="320">
        <v>0.65900000000000003</v>
      </c>
      <c r="CV103" s="320">
        <v>0.63600000000000001</v>
      </c>
      <c r="CW103" s="316">
        <f t="shared" si="11"/>
        <v>0.64566666666666672</v>
      </c>
      <c r="CX103" s="329">
        <v>1.3888888888888889E-3</v>
      </c>
      <c r="CY103" s="318">
        <v>2.2916666666666669E-2</v>
      </c>
      <c r="CZ103" s="318">
        <v>1.3888888888888889E-3</v>
      </c>
      <c r="DA103" s="319" t="s">
        <v>1048</v>
      </c>
      <c r="DB103" s="319" t="s">
        <v>1049</v>
      </c>
      <c r="DC103" s="319" t="s">
        <v>1050</v>
      </c>
      <c r="DD103" s="319" t="s">
        <v>1051</v>
      </c>
      <c r="DE103" s="319" t="s">
        <v>1052</v>
      </c>
      <c r="DF103" s="319" t="s">
        <v>1053</v>
      </c>
      <c r="DG103" s="310"/>
      <c r="DH103" s="320">
        <v>2.4228495479655332</v>
      </c>
      <c r="DI103" s="471">
        <v>1</v>
      </c>
      <c r="DJ103" s="483">
        <f t="shared" si="12"/>
        <v>1.086197109256576E-2</v>
      </c>
      <c r="DK103" s="320">
        <v>0.56299999999999994</v>
      </c>
      <c r="DL103" s="471">
        <v>0</v>
      </c>
      <c r="DM103" s="320">
        <v>0.64566666666666672</v>
      </c>
    </row>
    <row r="104" spans="1:117" ht="15.75" customHeight="1">
      <c r="A104" s="167">
        <v>133</v>
      </c>
      <c r="B104" s="168" t="s">
        <v>1054</v>
      </c>
      <c r="C104" s="46">
        <v>2730116</v>
      </c>
      <c r="D104" s="46">
        <v>2</v>
      </c>
      <c r="E104" s="149">
        <v>19276</v>
      </c>
      <c r="F104" s="44">
        <f t="shared" si="13"/>
        <v>67</v>
      </c>
      <c r="G104" s="78">
        <v>1</v>
      </c>
      <c r="H104" s="46">
        <v>35.5</v>
      </c>
      <c r="I104" s="79">
        <v>98</v>
      </c>
      <c r="J104" s="80">
        <v>0</v>
      </c>
      <c r="K104" s="80">
        <v>0</v>
      </c>
      <c r="L104" s="80">
        <v>0</v>
      </c>
      <c r="M104" s="80">
        <v>0</v>
      </c>
      <c r="N104" s="80">
        <v>0</v>
      </c>
      <c r="O104" s="80">
        <v>0</v>
      </c>
      <c r="P104" s="80">
        <v>0</v>
      </c>
      <c r="Q104" s="80">
        <v>0</v>
      </c>
      <c r="R104" s="80">
        <v>0</v>
      </c>
      <c r="S104" s="80">
        <v>0</v>
      </c>
      <c r="T104" s="80">
        <v>0</v>
      </c>
      <c r="U104" s="80">
        <v>0</v>
      </c>
      <c r="V104" s="80">
        <v>0</v>
      </c>
      <c r="W104" s="80">
        <v>0</v>
      </c>
      <c r="X104" s="80">
        <v>0</v>
      </c>
      <c r="Y104" s="80">
        <v>0</v>
      </c>
      <c r="Z104" s="80">
        <v>0</v>
      </c>
      <c r="AA104" s="80">
        <v>0</v>
      </c>
      <c r="AB104" s="80">
        <v>0</v>
      </c>
      <c r="AC104" s="81">
        <v>66</v>
      </c>
      <c r="AD104" s="82">
        <v>1.62</v>
      </c>
      <c r="AE104" s="83">
        <f t="shared" si="8"/>
        <v>25.14860539551897</v>
      </c>
      <c r="AF104" s="150">
        <v>44090</v>
      </c>
      <c r="AG104" s="58">
        <v>0</v>
      </c>
      <c r="AH104" s="58">
        <v>0</v>
      </c>
      <c r="AI104" s="58">
        <v>0</v>
      </c>
      <c r="AJ104" s="84">
        <v>0</v>
      </c>
      <c r="AK104" s="84">
        <v>0</v>
      </c>
      <c r="AL104" s="60">
        <v>44100</v>
      </c>
      <c r="AM104" s="58">
        <f t="shared" si="2"/>
        <v>10</v>
      </c>
      <c r="AN104" s="123">
        <v>1</v>
      </c>
      <c r="AO104" s="61"/>
      <c r="AP104" s="62"/>
      <c r="AQ104" s="63">
        <v>1</v>
      </c>
      <c r="AR104" s="64">
        <v>1</v>
      </c>
      <c r="AS104" s="63">
        <v>1</v>
      </c>
      <c r="AT104" s="63">
        <v>1</v>
      </c>
      <c r="AU104" s="63">
        <v>1</v>
      </c>
      <c r="AV104" s="63">
        <v>1</v>
      </c>
      <c r="AW104" s="63">
        <v>0</v>
      </c>
      <c r="AX104" s="64"/>
      <c r="AY104" s="66">
        <v>44090</v>
      </c>
      <c r="AZ104" s="133">
        <v>0.66</v>
      </c>
      <c r="BA104" s="133">
        <v>613</v>
      </c>
      <c r="BB104" s="133">
        <v>188.9</v>
      </c>
      <c r="BC104" s="144"/>
      <c r="BD104" s="135">
        <v>12.8</v>
      </c>
      <c r="BE104" s="135">
        <v>11.29</v>
      </c>
      <c r="BF104" s="135">
        <v>92.7</v>
      </c>
      <c r="BG104" s="135">
        <v>5.8</v>
      </c>
      <c r="BH104" s="135">
        <v>214</v>
      </c>
      <c r="BI104" s="166"/>
      <c r="BJ104" s="64">
        <v>0</v>
      </c>
      <c r="BK104" s="64">
        <v>0</v>
      </c>
      <c r="BL104" s="64">
        <v>0</v>
      </c>
      <c r="BM104" s="64">
        <v>0</v>
      </c>
      <c r="BN104" s="70">
        <v>0</v>
      </c>
      <c r="BO104" s="64">
        <v>0</v>
      </c>
      <c r="BP104" s="71"/>
      <c r="BR104" s="331">
        <v>4.5995357142857136</v>
      </c>
      <c r="BS104" s="320">
        <v>4.9809999999999999</v>
      </c>
      <c r="BT104" s="320">
        <v>0.38146428571428626</v>
      </c>
      <c r="BU104" s="320">
        <v>8.2935389441481036</v>
      </c>
      <c r="BV104" s="320">
        <v>22</v>
      </c>
      <c r="BW104" s="320">
        <v>10016</v>
      </c>
      <c r="BX104" s="320">
        <v>2523</v>
      </c>
      <c r="BY104" s="320">
        <v>262.22506939995731</v>
      </c>
      <c r="BZ104" s="320">
        <v>3.2871735807166484E-3</v>
      </c>
      <c r="CA104" s="320">
        <v>1.0503333333333336</v>
      </c>
      <c r="CB104" s="320">
        <v>12.759333333333332</v>
      </c>
      <c r="CC104" s="320">
        <v>-11.708999999999998</v>
      </c>
      <c r="CD104" s="320">
        <v>10.661494526440666</v>
      </c>
      <c r="CE104" s="320">
        <v>127.13343137169598</v>
      </c>
      <c r="CF104" s="320">
        <v>-116.47193684525527</v>
      </c>
      <c r="CG104" s="320">
        <v>18.114967418824943</v>
      </c>
      <c r="CH104" s="320">
        <v>222.13785517334344</v>
      </c>
      <c r="CI104" s="320">
        <v>-204.02288775451854</v>
      </c>
      <c r="CJ104" s="320">
        <v>0.47874632081973434</v>
      </c>
      <c r="CK104" s="320">
        <v>969.1</v>
      </c>
      <c r="CL104" s="320">
        <v>8.19</v>
      </c>
      <c r="CM104" s="320">
        <v>8.2899999999999991</v>
      </c>
      <c r="CN104" s="320">
        <v>8.59</v>
      </c>
      <c r="CO104" s="316">
        <f t="shared" ref="CO104:CO151" si="14">AVERAGE(CL104:CN104)</f>
        <v>8.3566666666666656</v>
      </c>
      <c r="CP104" s="320">
        <v>0.90200000000000002</v>
      </c>
      <c r="CQ104" s="320">
        <v>0.94099999999999995</v>
      </c>
      <c r="CR104" s="320">
        <v>0.99</v>
      </c>
      <c r="CS104" s="316">
        <f t="shared" ref="CS104:CS151" si="15">AVERAGE(CP104:CR104)</f>
        <v>0.94433333333333336</v>
      </c>
      <c r="CT104" s="320">
        <v>0.99</v>
      </c>
      <c r="CU104" s="320">
        <v>1.0589999999999999</v>
      </c>
      <c r="CV104" s="320">
        <v>1.1679999999999999</v>
      </c>
      <c r="CW104" s="316">
        <f t="shared" ref="CW104:CW151" si="16">AVERAGE(CT104:CV104)</f>
        <v>1.0723333333333331</v>
      </c>
      <c r="CX104" s="329">
        <v>1.3888888888888889E-3</v>
      </c>
      <c r="CY104" s="318">
        <v>7.6388888888888886E-3</v>
      </c>
      <c r="CZ104" s="318">
        <v>1.1805555555555555E-2</v>
      </c>
      <c r="DA104" s="319" t="s">
        <v>1055</v>
      </c>
      <c r="DB104" s="319" t="s">
        <v>1056</v>
      </c>
      <c r="DC104" s="319" t="s">
        <v>1057</v>
      </c>
      <c r="DD104" s="319" t="s">
        <v>1058</v>
      </c>
      <c r="DE104" s="319" t="s">
        <v>1059</v>
      </c>
      <c r="DF104" s="319" t="s">
        <v>1060</v>
      </c>
      <c r="DG104" s="310"/>
      <c r="DH104" s="320">
        <v>8.2935389441481036</v>
      </c>
      <c r="DI104" s="471">
        <v>0</v>
      </c>
      <c r="DJ104" s="483">
        <f t="shared" si="12"/>
        <v>0.85579805429244693</v>
      </c>
      <c r="DK104" s="320">
        <v>0.94433333333333336</v>
      </c>
      <c r="DL104" s="471">
        <v>1</v>
      </c>
      <c r="DM104" s="320">
        <v>1.0723333333333331</v>
      </c>
    </row>
    <row r="105" spans="1:117" ht="15.75" customHeight="1">
      <c r="A105" s="76">
        <v>134</v>
      </c>
      <c r="B105" s="168" t="s">
        <v>1061</v>
      </c>
      <c r="C105" s="46">
        <v>91792628</v>
      </c>
      <c r="D105" s="46">
        <v>1</v>
      </c>
      <c r="E105" s="149">
        <v>19631</v>
      </c>
      <c r="F105" s="44">
        <f t="shared" si="13"/>
        <v>66</v>
      </c>
      <c r="G105" s="78">
        <v>1</v>
      </c>
      <c r="H105" s="46">
        <v>35.5</v>
      </c>
      <c r="I105" s="79">
        <v>96</v>
      </c>
      <c r="J105" s="80">
        <v>0</v>
      </c>
      <c r="K105" s="80">
        <v>1</v>
      </c>
      <c r="L105" s="80">
        <v>0</v>
      </c>
      <c r="M105" s="80">
        <v>1</v>
      </c>
      <c r="N105" s="80">
        <v>0</v>
      </c>
      <c r="O105" s="80">
        <v>0</v>
      </c>
      <c r="P105" s="80">
        <v>0</v>
      </c>
      <c r="Q105" s="80">
        <v>0</v>
      </c>
      <c r="R105" s="80">
        <v>0</v>
      </c>
      <c r="S105" s="80">
        <v>0</v>
      </c>
      <c r="T105" s="80">
        <v>0</v>
      </c>
      <c r="U105" s="80">
        <v>0</v>
      </c>
      <c r="V105" s="80">
        <v>0</v>
      </c>
      <c r="W105" s="80">
        <v>0</v>
      </c>
      <c r="X105" s="80">
        <v>1</v>
      </c>
      <c r="Y105" s="80">
        <v>0</v>
      </c>
      <c r="Z105" s="80">
        <v>1</v>
      </c>
      <c r="AA105" s="80">
        <v>0</v>
      </c>
      <c r="AB105" s="98">
        <v>1</v>
      </c>
      <c r="AC105" s="81">
        <v>95</v>
      </c>
      <c r="AD105" s="82">
        <v>1.78</v>
      </c>
      <c r="AE105" s="83">
        <f t="shared" si="8"/>
        <v>29.983587930816814</v>
      </c>
      <c r="AF105" s="150">
        <v>44095</v>
      </c>
      <c r="AG105" s="58">
        <v>1</v>
      </c>
      <c r="AH105" s="58">
        <v>1</v>
      </c>
      <c r="AI105" s="58">
        <v>35</v>
      </c>
      <c r="AJ105" s="84">
        <v>1</v>
      </c>
      <c r="AK105" s="84">
        <v>1</v>
      </c>
      <c r="AL105" s="60">
        <v>44131</v>
      </c>
      <c r="AM105" s="58">
        <f t="shared" si="2"/>
        <v>36</v>
      </c>
      <c r="AN105" s="123">
        <v>1</v>
      </c>
      <c r="AO105" s="61"/>
      <c r="AP105" s="62"/>
      <c r="AQ105" s="63">
        <v>1</v>
      </c>
      <c r="AR105" s="64">
        <v>1</v>
      </c>
      <c r="AS105" s="63">
        <v>1</v>
      </c>
      <c r="AT105" s="63">
        <v>1</v>
      </c>
      <c r="AU105" s="63">
        <v>1</v>
      </c>
      <c r="AV105" s="63">
        <v>1</v>
      </c>
      <c r="AW105" s="63">
        <v>0</v>
      </c>
      <c r="AX105" s="64"/>
      <c r="AY105" s="66">
        <v>44095</v>
      </c>
      <c r="AZ105" s="133">
        <v>1.25</v>
      </c>
      <c r="BA105" s="133">
        <v>313</v>
      </c>
      <c r="BB105" s="133">
        <v>110.2</v>
      </c>
      <c r="BC105" s="139">
        <v>1.6E-2</v>
      </c>
      <c r="BD105" s="135">
        <v>11.1</v>
      </c>
      <c r="BE105" s="135">
        <v>10.73</v>
      </c>
      <c r="BF105" s="135">
        <v>87.8</v>
      </c>
      <c r="BG105" s="135">
        <v>7.2</v>
      </c>
      <c r="BH105" s="135">
        <v>217</v>
      </c>
      <c r="BI105" s="166"/>
      <c r="BJ105" s="64">
        <v>1</v>
      </c>
      <c r="BK105" s="64">
        <v>1</v>
      </c>
      <c r="BL105" s="64">
        <v>0</v>
      </c>
      <c r="BM105" s="64">
        <v>1</v>
      </c>
      <c r="BN105" s="70">
        <v>0</v>
      </c>
      <c r="BO105" s="64">
        <v>0</v>
      </c>
      <c r="BP105" s="71"/>
      <c r="BR105" s="331">
        <v>6.6472881355932207</v>
      </c>
      <c r="BS105" s="320">
        <v>6.9509999999999996</v>
      </c>
      <c r="BT105" s="320">
        <v>0.30371186440677889</v>
      </c>
      <c r="BU105" s="320">
        <v>4.5689589229709968</v>
      </c>
      <c r="BV105" s="320">
        <v>82</v>
      </c>
      <c r="BW105" s="320">
        <v>6661</v>
      </c>
      <c r="BX105" s="320">
        <v>5625</v>
      </c>
      <c r="BY105" s="320">
        <v>338.84297520661153</v>
      </c>
      <c r="BZ105" s="320">
        <v>8.1225936408373274E-4</v>
      </c>
      <c r="CA105" s="320">
        <v>-1.8989999999999989</v>
      </c>
      <c r="CB105" s="320">
        <v>12.379000000000001</v>
      </c>
      <c r="CC105" s="320">
        <v>-14.277999999999999</v>
      </c>
      <c r="CD105" s="320">
        <v>-39.479156614311506</v>
      </c>
      <c r="CE105" s="320">
        <v>257.60610918729316</v>
      </c>
      <c r="CF105" s="320">
        <v>-297.08526580160475</v>
      </c>
      <c r="CG105" s="320">
        <v>-22.869881317999578</v>
      </c>
      <c r="CH105" s="320">
        <v>149.00845228228852</v>
      </c>
      <c r="CI105" s="320">
        <v>-171.87833360028813</v>
      </c>
      <c r="CJ105" s="320">
        <v>0.53563543642829914</v>
      </c>
      <c r="CK105" s="320">
        <v>2769.2</v>
      </c>
      <c r="CL105" s="320">
        <v>7.22</v>
      </c>
      <c r="CM105" s="320">
        <v>7.72</v>
      </c>
      <c r="CN105" s="320">
        <v>7.61</v>
      </c>
      <c r="CO105" s="316">
        <f t="shared" si="14"/>
        <v>7.5166666666666666</v>
      </c>
      <c r="CP105" s="320">
        <v>0.64900000000000002</v>
      </c>
      <c r="CQ105" s="320">
        <v>0.69799999999999995</v>
      </c>
      <c r="CR105" s="320">
        <v>0.69</v>
      </c>
      <c r="CS105" s="316">
        <f t="shared" si="15"/>
        <v>0.67899999999999994</v>
      </c>
      <c r="CT105" s="320">
        <v>0.89700000000000002</v>
      </c>
      <c r="CU105" s="320">
        <v>0.90100000000000002</v>
      </c>
      <c r="CV105" s="320">
        <v>0.84399999999999997</v>
      </c>
      <c r="CW105" s="316">
        <f t="shared" si="16"/>
        <v>0.8806666666666666</v>
      </c>
      <c r="CX105" s="329">
        <v>2.7777777777777779E-3</v>
      </c>
      <c r="CY105" s="318">
        <v>6.9444444444444441E-3</v>
      </c>
      <c r="CZ105" s="318">
        <v>4.1666666666666666E-3</v>
      </c>
      <c r="DA105" s="319" t="s">
        <v>1062</v>
      </c>
      <c r="DB105" s="319" t="s">
        <v>1063</v>
      </c>
      <c r="DC105" s="319" t="s">
        <v>1064</v>
      </c>
      <c r="DD105" s="319" t="s">
        <v>1065</v>
      </c>
      <c r="DE105" s="319" t="s">
        <v>1066</v>
      </c>
      <c r="DF105" s="319" t="s">
        <v>1067</v>
      </c>
      <c r="DG105" s="310"/>
      <c r="DH105" s="320">
        <v>4.5689589229709968</v>
      </c>
      <c r="DI105" s="471">
        <v>0</v>
      </c>
      <c r="DJ105" s="483">
        <f t="shared" si="12"/>
        <v>0.16499201657413684</v>
      </c>
      <c r="DK105" s="320">
        <v>0.67899999999999994</v>
      </c>
      <c r="DL105" s="471">
        <v>0</v>
      </c>
      <c r="DM105" s="320">
        <v>0.8806666666666666</v>
      </c>
    </row>
    <row r="106" spans="1:117" ht="15.75" customHeight="1">
      <c r="A106" s="172">
        <v>135</v>
      </c>
      <c r="B106" s="170" t="s">
        <v>1068</v>
      </c>
      <c r="C106" s="46">
        <v>55551658</v>
      </c>
      <c r="D106" s="46">
        <v>1</v>
      </c>
      <c r="E106" s="149">
        <v>13885</v>
      </c>
      <c r="F106" s="44">
        <f t="shared" si="13"/>
        <v>82</v>
      </c>
      <c r="G106" s="78">
        <v>1</v>
      </c>
      <c r="H106" s="46">
        <v>37</v>
      </c>
      <c r="I106" s="79">
        <v>92</v>
      </c>
      <c r="J106" s="80">
        <v>1</v>
      </c>
      <c r="K106" s="80">
        <v>1</v>
      </c>
      <c r="L106" s="80">
        <v>0</v>
      </c>
      <c r="M106" s="80">
        <v>1</v>
      </c>
      <c r="N106" s="80">
        <v>0</v>
      </c>
      <c r="O106" s="80">
        <v>0</v>
      </c>
      <c r="P106" s="80">
        <v>0</v>
      </c>
      <c r="Q106" s="80">
        <v>0</v>
      </c>
      <c r="R106" s="80">
        <v>0</v>
      </c>
      <c r="S106" s="80">
        <v>0</v>
      </c>
      <c r="T106" s="80">
        <v>0</v>
      </c>
      <c r="U106" s="80">
        <v>0</v>
      </c>
      <c r="V106" s="80">
        <v>0</v>
      </c>
      <c r="W106" s="98">
        <v>1</v>
      </c>
      <c r="X106" s="80">
        <v>1</v>
      </c>
      <c r="Y106" s="80">
        <v>0</v>
      </c>
      <c r="Z106" s="80">
        <v>1</v>
      </c>
      <c r="AA106" s="80">
        <v>0</v>
      </c>
      <c r="AB106" s="80">
        <v>0</v>
      </c>
      <c r="AC106" s="81"/>
      <c r="AD106" s="82"/>
      <c r="AE106" s="83"/>
      <c r="AF106" s="150">
        <v>44094</v>
      </c>
      <c r="AG106" s="58">
        <v>0</v>
      </c>
      <c r="AH106" s="58">
        <v>0</v>
      </c>
      <c r="AI106" s="58">
        <v>0</v>
      </c>
      <c r="AJ106" s="84">
        <v>0</v>
      </c>
      <c r="AK106" s="84">
        <v>0</v>
      </c>
      <c r="AL106" s="60">
        <v>44096</v>
      </c>
      <c r="AM106" s="58">
        <f t="shared" si="2"/>
        <v>2</v>
      </c>
      <c r="AN106" s="123">
        <v>1</v>
      </c>
      <c r="AO106" s="61"/>
      <c r="AP106" s="62"/>
      <c r="AQ106" s="63">
        <v>1</v>
      </c>
      <c r="AR106" s="64">
        <v>1</v>
      </c>
      <c r="AS106" s="63">
        <v>1</v>
      </c>
      <c r="AT106" s="63">
        <v>1</v>
      </c>
      <c r="AU106" s="63">
        <v>1</v>
      </c>
      <c r="AV106" s="63">
        <v>1</v>
      </c>
      <c r="AW106" s="63">
        <v>0</v>
      </c>
      <c r="AX106" s="64"/>
      <c r="AY106" s="66">
        <v>44094</v>
      </c>
      <c r="AZ106" s="133">
        <v>2.52</v>
      </c>
      <c r="BA106" s="133">
        <v>929</v>
      </c>
      <c r="BB106" s="133">
        <v>122.5</v>
      </c>
      <c r="BC106" s="139">
        <v>2.7E-2</v>
      </c>
      <c r="BD106" s="135">
        <v>8.8000000000000007</v>
      </c>
      <c r="BE106" s="135">
        <v>6.59</v>
      </c>
      <c r="BF106" s="135">
        <v>11.6</v>
      </c>
      <c r="BG106" s="135">
        <v>38.799999999999997</v>
      </c>
      <c r="BH106" s="135">
        <v>53</v>
      </c>
      <c r="BI106" s="166"/>
      <c r="BJ106" s="64">
        <v>0</v>
      </c>
      <c r="BK106" s="64">
        <v>0</v>
      </c>
      <c r="BL106" s="64">
        <v>0</v>
      </c>
      <c r="BM106" s="64">
        <v>0</v>
      </c>
      <c r="BN106" s="70">
        <v>0</v>
      </c>
      <c r="BO106" s="64">
        <v>0</v>
      </c>
      <c r="BP106" s="71"/>
      <c r="BR106" s="331">
        <v>5.5999629629629633</v>
      </c>
      <c r="BS106" s="320">
        <v>5.6280000000000001</v>
      </c>
      <c r="BT106" s="320">
        <v>2.803703703703686E-2</v>
      </c>
      <c r="BU106" s="320">
        <v>0.50066468693575694</v>
      </c>
      <c r="BV106" s="320">
        <v>68</v>
      </c>
      <c r="BW106" s="320">
        <v>42079</v>
      </c>
      <c r="BX106" s="320">
        <v>15515</v>
      </c>
      <c r="BY106" s="320">
        <v>-71.520593402303348</v>
      </c>
      <c r="BZ106" s="320">
        <v>3.2269718784128713E-5</v>
      </c>
      <c r="CA106" s="320">
        <v>-20.600000000000009</v>
      </c>
      <c r="CB106" s="320">
        <v>7.9398333333333335</v>
      </c>
      <c r="CC106" s="320">
        <v>-28.539833333333327</v>
      </c>
      <c r="CD106" s="320">
        <v>-305.54072150344808</v>
      </c>
      <c r="CE106" s="320">
        <v>118.09707120354484</v>
      </c>
      <c r="CF106" s="320">
        <v>-423.63779270699291</v>
      </c>
      <c r="CG106" s="320">
        <v>-294.11173359479454</v>
      </c>
      <c r="CH106" s="320">
        <v>113.19357761491396</v>
      </c>
      <c r="CI106" s="320">
        <v>-407.30531120970863</v>
      </c>
      <c r="CJ106" s="320">
        <v>0.78252868537236497</v>
      </c>
      <c r="CK106" s="320">
        <v>2731.7</v>
      </c>
      <c r="CL106" s="320">
        <v>9.02</v>
      </c>
      <c r="CM106" s="320">
        <v>9.1199999999999992</v>
      </c>
      <c r="CN106" s="320">
        <v>9</v>
      </c>
      <c r="CO106" s="316">
        <f t="shared" si="14"/>
        <v>9.0466666666666669</v>
      </c>
      <c r="CP106" s="320">
        <v>0.73499999999999999</v>
      </c>
      <c r="CQ106" s="320">
        <v>0.73299999999999998</v>
      </c>
      <c r="CR106" s="320">
        <v>0.71499999999999997</v>
      </c>
      <c r="CS106" s="316">
        <f t="shared" si="15"/>
        <v>0.72766666666666657</v>
      </c>
      <c r="CT106" s="320">
        <v>0.89</v>
      </c>
      <c r="CU106" s="320">
        <v>0.85199999999999998</v>
      </c>
      <c r="CV106" s="320">
        <v>0.86899999999999999</v>
      </c>
      <c r="CW106" s="316">
        <f t="shared" si="16"/>
        <v>0.87033333333333329</v>
      </c>
      <c r="CX106" s="329">
        <v>6.9444444444444447E-4</v>
      </c>
      <c r="CY106" s="318">
        <v>2.7777777777777779E-3</v>
      </c>
      <c r="CZ106" s="318">
        <v>4.1666666666666666E-3</v>
      </c>
      <c r="DA106" s="319" t="s">
        <v>1069</v>
      </c>
      <c r="DB106" s="319" t="s">
        <v>1070</v>
      </c>
      <c r="DC106" s="319" t="s">
        <v>1071</v>
      </c>
      <c r="DD106" s="319" t="s">
        <v>1072</v>
      </c>
      <c r="DE106" s="319" t="s">
        <v>1073</v>
      </c>
      <c r="DF106" s="319" t="s">
        <v>1074</v>
      </c>
      <c r="DG106" s="310"/>
      <c r="DH106" s="320">
        <v>0.50066468693575694</v>
      </c>
      <c r="DI106" s="471">
        <v>1</v>
      </c>
      <c r="DJ106" s="483">
        <f t="shared" si="12"/>
        <v>1.8327952810914705E-2</v>
      </c>
      <c r="DK106" s="320">
        <v>0.72766666666666657</v>
      </c>
      <c r="DL106" s="471">
        <v>0</v>
      </c>
      <c r="DM106" s="320">
        <v>0.87033333333333329</v>
      </c>
    </row>
    <row r="107" spans="1:117" ht="15.75" customHeight="1">
      <c r="A107" s="167">
        <v>136</v>
      </c>
      <c r="B107" s="168" t="s">
        <v>1075</v>
      </c>
      <c r="C107" s="46">
        <v>91793454</v>
      </c>
      <c r="D107" s="46">
        <v>1</v>
      </c>
      <c r="E107" s="149">
        <v>18049</v>
      </c>
      <c r="F107" s="44">
        <f t="shared" si="13"/>
        <v>71</v>
      </c>
      <c r="G107" s="78">
        <v>1</v>
      </c>
      <c r="H107" s="46">
        <v>36.6</v>
      </c>
      <c r="I107" s="79">
        <v>96</v>
      </c>
      <c r="J107" s="80">
        <v>0</v>
      </c>
      <c r="K107" s="80">
        <v>0</v>
      </c>
      <c r="L107" s="80">
        <v>0</v>
      </c>
      <c r="M107" s="80">
        <v>0</v>
      </c>
      <c r="N107" s="80">
        <v>0</v>
      </c>
      <c r="O107" s="80">
        <v>0</v>
      </c>
      <c r="P107" s="80">
        <v>0</v>
      </c>
      <c r="Q107" s="80">
        <v>0</v>
      </c>
      <c r="R107" s="80">
        <v>0</v>
      </c>
      <c r="S107" s="80">
        <v>0</v>
      </c>
      <c r="T107" s="80">
        <v>0</v>
      </c>
      <c r="U107" s="80">
        <v>0</v>
      </c>
      <c r="V107" s="80">
        <v>0</v>
      </c>
      <c r="W107" s="80">
        <v>0</v>
      </c>
      <c r="X107" s="80">
        <v>0</v>
      </c>
      <c r="Y107" s="80">
        <v>0</v>
      </c>
      <c r="Z107" s="80">
        <v>0</v>
      </c>
      <c r="AA107" s="80">
        <v>0</v>
      </c>
      <c r="AB107" s="80">
        <v>0</v>
      </c>
      <c r="AC107" s="81">
        <v>78</v>
      </c>
      <c r="AD107" s="82">
        <v>1.78</v>
      </c>
      <c r="AE107" s="83">
        <f t="shared" si="8"/>
        <v>24.618103774775911</v>
      </c>
      <c r="AF107" s="150">
        <v>44076</v>
      </c>
      <c r="AG107" s="58">
        <v>0</v>
      </c>
      <c r="AH107" s="58">
        <v>0</v>
      </c>
      <c r="AI107" s="58">
        <v>0</v>
      </c>
      <c r="AJ107" s="84">
        <v>0</v>
      </c>
      <c r="AK107" s="84">
        <v>0</v>
      </c>
      <c r="AL107" s="60">
        <v>44104</v>
      </c>
      <c r="AM107" s="58">
        <f t="shared" si="2"/>
        <v>28</v>
      </c>
      <c r="AN107" s="123">
        <v>1</v>
      </c>
      <c r="AO107" s="61"/>
      <c r="AP107" s="62"/>
      <c r="AQ107" s="63">
        <v>1</v>
      </c>
      <c r="AR107" s="64">
        <v>1</v>
      </c>
      <c r="AS107" s="63">
        <v>1</v>
      </c>
      <c r="AT107" s="63">
        <v>1</v>
      </c>
      <c r="AU107" s="63">
        <v>1</v>
      </c>
      <c r="AV107" s="63">
        <v>1</v>
      </c>
      <c r="AW107" s="63">
        <v>0</v>
      </c>
      <c r="AX107" s="64"/>
      <c r="AY107" s="66">
        <v>44076</v>
      </c>
      <c r="AZ107" s="133">
        <v>0.85</v>
      </c>
      <c r="BA107" s="133">
        <v>609</v>
      </c>
      <c r="BB107" s="133">
        <v>94</v>
      </c>
      <c r="BC107" s="139">
        <v>3.0000000000000001E-3</v>
      </c>
      <c r="BD107" s="135">
        <v>12.7</v>
      </c>
      <c r="BE107" s="135">
        <v>7.05</v>
      </c>
      <c r="BF107" s="135">
        <v>82.6</v>
      </c>
      <c r="BG107" s="135">
        <v>12.9</v>
      </c>
      <c r="BH107" s="135">
        <v>253</v>
      </c>
      <c r="BI107" s="166"/>
      <c r="BJ107" s="64">
        <v>0</v>
      </c>
      <c r="BK107" s="64">
        <v>0</v>
      </c>
      <c r="BL107" s="64">
        <v>0</v>
      </c>
      <c r="BM107" s="64">
        <v>0</v>
      </c>
      <c r="BN107" s="70">
        <v>0</v>
      </c>
      <c r="BO107" s="64">
        <v>0</v>
      </c>
      <c r="BP107" s="71"/>
      <c r="BR107" s="331">
        <v>4.6136333333333335</v>
      </c>
      <c r="BS107" s="320">
        <v>4.758</v>
      </c>
      <c r="BT107" s="320">
        <v>0.14436666666666653</v>
      </c>
      <c r="BU107" s="320">
        <v>3.1291317761128221</v>
      </c>
      <c r="BV107" s="320">
        <v>126</v>
      </c>
      <c r="BW107" s="320">
        <v>33694</v>
      </c>
      <c r="BX107" s="320">
        <v>22315</v>
      </c>
      <c r="BY107" s="320">
        <v>224.71910112359552</v>
      </c>
      <c r="BZ107" s="320">
        <v>1.4022548851054547E-4</v>
      </c>
      <c r="CA107" s="320">
        <v>-12.462666666666662</v>
      </c>
      <c r="CB107" s="320">
        <v>7.7058333333333335</v>
      </c>
      <c r="CC107" s="320">
        <v>-20.168500000000002</v>
      </c>
      <c r="CD107" s="320">
        <v>-124.940009248878</v>
      </c>
      <c r="CE107" s="320">
        <v>77.289625189963502</v>
      </c>
      <c r="CF107" s="320">
        <v>-202.22963443884146</v>
      </c>
      <c r="CG107" s="320">
        <v>-216.15638253535971</v>
      </c>
      <c r="CH107" s="320">
        <v>133.62086474610581</v>
      </c>
      <c r="CI107" s="320">
        <v>-349.77724728146546</v>
      </c>
      <c r="CJ107" s="320">
        <v>0.7235800856034692</v>
      </c>
      <c r="CK107" s="320">
        <v>5256.9</v>
      </c>
      <c r="CL107" s="320">
        <v>7.2</v>
      </c>
      <c r="CM107" s="320">
        <v>7.36</v>
      </c>
      <c r="CN107" s="320">
        <v>7.23</v>
      </c>
      <c r="CO107" s="316">
        <f t="shared" si="14"/>
        <v>7.2633333333333328</v>
      </c>
      <c r="CP107" s="320">
        <v>0.59399999999999997</v>
      </c>
      <c r="CQ107" s="320">
        <v>0.63700000000000001</v>
      </c>
      <c r="CR107" s="320">
        <v>0.61899999999999999</v>
      </c>
      <c r="CS107" s="316">
        <f t="shared" si="15"/>
        <v>0.61666666666666659</v>
      </c>
      <c r="CT107" s="320">
        <v>0.79400000000000004</v>
      </c>
      <c r="CU107" s="320">
        <v>0.79400000000000004</v>
      </c>
      <c r="CV107" s="320">
        <v>0.73699999999999999</v>
      </c>
      <c r="CW107" s="316">
        <f t="shared" si="16"/>
        <v>0.77500000000000002</v>
      </c>
      <c r="CX107" s="329">
        <v>6.9444444444444447E-4</v>
      </c>
      <c r="CY107" s="318">
        <v>4.1666666666666666E-3</v>
      </c>
      <c r="CZ107" s="318">
        <v>4.8611111111111112E-3</v>
      </c>
      <c r="DA107" s="319" t="s">
        <v>1076</v>
      </c>
      <c r="DB107" s="319" t="s">
        <v>1077</v>
      </c>
      <c r="DC107" s="319" t="s">
        <v>1078</v>
      </c>
      <c r="DD107" s="319" t="s">
        <v>1079</v>
      </c>
      <c r="DE107" s="319" t="s">
        <v>1080</v>
      </c>
      <c r="DF107" s="319" t="s">
        <v>1081</v>
      </c>
      <c r="DG107" s="310"/>
      <c r="DH107" s="320">
        <v>3.1291317761128221</v>
      </c>
      <c r="DI107" s="471">
        <v>1</v>
      </c>
      <c r="DJ107" s="483">
        <f t="shared" si="12"/>
        <v>5.9524278112819767E-2</v>
      </c>
      <c r="DK107" s="320">
        <v>0.61666666666666659</v>
      </c>
      <c r="DL107" s="471">
        <v>0</v>
      </c>
      <c r="DM107" s="320">
        <v>0.77500000000000002</v>
      </c>
    </row>
    <row r="108" spans="1:117" ht="15.75" customHeight="1">
      <c r="A108" s="173">
        <v>137</v>
      </c>
      <c r="B108" s="168" t="s">
        <v>1082</v>
      </c>
      <c r="C108" s="46">
        <v>5203878</v>
      </c>
      <c r="D108" s="46">
        <v>1</v>
      </c>
      <c r="E108" s="149">
        <v>20429</v>
      </c>
      <c r="F108" s="44">
        <f t="shared" si="13"/>
        <v>64</v>
      </c>
      <c r="G108" s="78">
        <v>1</v>
      </c>
      <c r="H108" s="46">
        <v>36.700000000000003</v>
      </c>
      <c r="I108" s="79">
        <v>94</v>
      </c>
      <c r="J108" s="80">
        <v>0</v>
      </c>
      <c r="K108" s="80">
        <v>1</v>
      </c>
      <c r="L108" s="80">
        <v>0</v>
      </c>
      <c r="M108" s="80">
        <v>1</v>
      </c>
      <c r="N108" s="80">
        <v>0</v>
      </c>
      <c r="O108" s="80">
        <v>0</v>
      </c>
      <c r="P108" s="80">
        <v>1</v>
      </c>
      <c r="Q108" s="80">
        <v>0</v>
      </c>
      <c r="R108" s="80">
        <v>0</v>
      </c>
      <c r="S108" s="80">
        <v>0</v>
      </c>
      <c r="T108" s="80">
        <v>0</v>
      </c>
      <c r="U108" s="80">
        <v>0</v>
      </c>
      <c r="V108" s="80">
        <v>0</v>
      </c>
      <c r="W108" s="80">
        <v>0</v>
      </c>
      <c r="X108" s="80">
        <v>1</v>
      </c>
      <c r="Y108" s="80">
        <v>0</v>
      </c>
      <c r="Z108" s="80">
        <v>1</v>
      </c>
      <c r="AA108" s="80">
        <v>0</v>
      </c>
      <c r="AB108" s="80">
        <v>0</v>
      </c>
      <c r="AC108" s="81">
        <v>81.3</v>
      </c>
      <c r="AD108" s="82">
        <v>1.77</v>
      </c>
      <c r="AE108" s="83">
        <f t="shared" si="8"/>
        <v>25.950397395384464</v>
      </c>
      <c r="AF108" s="150">
        <v>44096</v>
      </c>
      <c r="AG108" s="58">
        <v>1</v>
      </c>
      <c r="AH108" s="58">
        <v>1</v>
      </c>
      <c r="AI108" s="58">
        <v>6</v>
      </c>
      <c r="AJ108" s="84">
        <v>1</v>
      </c>
      <c r="AK108" s="84">
        <v>1</v>
      </c>
      <c r="AL108" s="60">
        <v>44105</v>
      </c>
      <c r="AM108" s="58">
        <f t="shared" si="2"/>
        <v>9</v>
      </c>
      <c r="AN108" s="123">
        <v>1</v>
      </c>
      <c r="AO108" s="61"/>
      <c r="AP108" s="62"/>
      <c r="AQ108" s="63">
        <v>1</v>
      </c>
      <c r="AR108" s="64">
        <v>1</v>
      </c>
      <c r="AS108" s="63">
        <v>1</v>
      </c>
      <c r="AT108" s="63">
        <v>1</v>
      </c>
      <c r="AU108" s="63">
        <v>1</v>
      </c>
      <c r="AV108" s="63">
        <v>1</v>
      </c>
      <c r="AW108" s="63">
        <v>0</v>
      </c>
      <c r="AX108" s="64"/>
      <c r="AY108" s="66">
        <v>44096</v>
      </c>
      <c r="AZ108" s="129">
        <v>1.85</v>
      </c>
      <c r="BA108" s="133">
        <v>2174</v>
      </c>
      <c r="BB108" s="129"/>
      <c r="BC108" s="128">
        <v>2.1000000000000001E-2</v>
      </c>
      <c r="BD108" s="135">
        <v>11.2</v>
      </c>
      <c r="BE108" s="135">
        <v>3.53</v>
      </c>
      <c r="BF108" s="135">
        <v>89.5</v>
      </c>
      <c r="BG108" s="135">
        <v>3.1</v>
      </c>
      <c r="BH108" s="135">
        <v>169</v>
      </c>
      <c r="BI108" s="166"/>
      <c r="BJ108" s="64">
        <v>0</v>
      </c>
      <c r="BK108" s="64">
        <v>0</v>
      </c>
      <c r="BL108" s="64">
        <v>0</v>
      </c>
      <c r="BM108" s="64">
        <v>0</v>
      </c>
      <c r="BN108" s="70">
        <v>0</v>
      </c>
      <c r="BO108" s="64">
        <v>0</v>
      </c>
      <c r="BP108" s="71"/>
      <c r="BR108" s="331">
        <v>5.5875333333333348</v>
      </c>
      <c r="BS108" s="320">
        <v>6.0449999999999999</v>
      </c>
      <c r="BT108" s="320">
        <v>0.45746666666666513</v>
      </c>
      <c r="BU108" s="320">
        <v>8.1872740505649197</v>
      </c>
      <c r="BV108" s="320">
        <v>41</v>
      </c>
      <c r="BW108" s="320">
        <v>19084</v>
      </c>
      <c r="BX108" s="320">
        <v>3253</v>
      </c>
      <c r="BY108" s="320">
        <v>219.03593339176157</v>
      </c>
      <c r="BZ108" s="320">
        <v>2.5168380112403689E-3</v>
      </c>
      <c r="CA108" s="320">
        <v>0.27733333333333338</v>
      </c>
      <c r="CB108" s="320">
        <v>18.223166666666671</v>
      </c>
      <c r="CC108" s="320">
        <v>-17.945833333333322</v>
      </c>
      <c r="CD108" s="320">
        <v>4.0781179833815022</v>
      </c>
      <c r="CE108" s="320">
        <v>268.24740187048303</v>
      </c>
      <c r="CF108" s="320">
        <v>-264.16928388710153</v>
      </c>
      <c r="CG108" s="320">
        <v>3.9811402841977803</v>
      </c>
      <c r="CH108" s="320">
        <v>261.10336366659607</v>
      </c>
      <c r="CI108" s="320">
        <v>-257.12222338239832</v>
      </c>
      <c r="CJ108" s="320">
        <v>0.49615887329409175</v>
      </c>
      <c r="CK108" s="320">
        <v>786.6</v>
      </c>
      <c r="CL108" s="320">
        <v>8.17</v>
      </c>
      <c r="CM108" s="320">
        <v>7.98</v>
      </c>
      <c r="CN108" s="320">
        <v>8.0500000000000007</v>
      </c>
      <c r="CO108" s="316">
        <f t="shared" si="14"/>
        <v>8.0666666666666664</v>
      </c>
      <c r="CP108" s="320">
        <v>0.72599999999999998</v>
      </c>
      <c r="CQ108" s="320">
        <v>0.73399999999999999</v>
      </c>
      <c r="CR108" s="320">
        <v>0.71</v>
      </c>
      <c r="CS108" s="316">
        <f t="shared" si="15"/>
        <v>0.72333333333333327</v>
      </c>
      <c r="CT108" s="320">
        <v>0.876</v>
      </c>
      <c r="CU108" s="320">
        <v>0.89900000000000002</v>
      </c>
      <c r="CV108" s="320">
        <v>0.92100000000000004</v>
      </c>
      <c r="CW108" s="316">
        <f t="shared" si="16"/>
        <v>0.89866666666666661</v>
      </c>
      <c r="CX108" s="329">
        <v>1.3888888888888889E-3</v>
      </c>
      <c r="CY108" s="318">
        <v>2.7777777777777779E-3</v>
      </c>
      <c r="CZ108" s="318">
        <v>4.8611111111111112E-3</v>
      </c>
      <c r="DA108" s="319" t="s">
        <v>1083</v>
      </c>
      <c r="DB108" s="319" t="s">
        <v>1084</v>
      </c>
      <c r="DC108" s="319" t="s">
        <v>1085</v>
      </c>
      <c r="DD108" s="319" t="s">
        <v>1086</v>
      </c>
      <c r="DE108" s="319" t="s">
        <v>1087</v>
      </c>
      <c r="DF108" s="319" t="s">
        <v>1088</v>
      </c>
      <c r="DG108" s="310"/>
      <c r="DH108" s="320">
        <v>8.1872740505649197</v>
      </c>
      <c r="DI108" s="471">
        <v>0</v>
      </c>
      <c r="DJ108" s="483">
        <f t="shared" si="12"/>
        <v>1.0408433829856241</v>
      </c>
      <c r="DK108" s="320">
        <v>0.72333333333333327</v>
      </c>
      <c r="DL108" s="471">
        <v>0</v>
      </c>
      <c r="DM108" s="320">
        <v>0.89866666666666661</v>
      </c>
    </row>
    <row r="109" spans="1:117" ht="15.75" customHeight="1">
      <c r="A109" s="167">
        <v>138</v>
      </c>
      <c r="B109" s="168" t="s">
        <v>1089</v>
      </c>
      <c r="C109" s="46">
        <v>55728782</v>
      </c>
      <c r="D109" s="46">
        <v>1</v>
      </c>
      <c r="E109" s="149">
        <v>20946</v>
      </c>
      <c r="F109" s="44">
        <f t="shared" si="13"/>
        <v>63</v>
      </c>
      <c r="G109" s="78">
        <v>1</v>
      </c>
      <c r="H109" s="46">
        <v>35</v>
      </c>
      <c r="I109" s="79">
        <v>89</v>
      </c>
      <c r="J109" s="80">
        <v>1</v>
      </c>
      <c r="K109" s="80">
        <v>1</v>
      </c>
      <c r="L109" s="80">
        <v>0</v>
      </c>
      <c r="M109" s="98">
        <v>1</v>
      </c>
      <c r="N109" s="80">
        <v>0</v>
      </c>
      <c r="O109" s="80">
        <v>0</v>
      </c>
      <c r="P109" s="80">
        <v>0</v>
      </c>
      <c r="Q109" s="80">
        <v>0</v>
      </c>
      <c r="R109" s="80">
        <v>0</v>
      </c>
      <c r="S109" s="80">
        <v>0</v>
      </c>
      <c r="T109" s="80">
        <v>0</v>
      </c>
      <c r="U109" s="80">
        <v>0</v>
      </c>
      <c r="V109" s="80">
        <v>0</v>
      </c>
      <c r="W109" s="80">
        <v>1</v>
      </c>
      <c r="X109" s="80">
        <v>1</v>
      </c>
      <c r="Y109" s="80">
        <v>0</v>
      </c>
      <c r="Z109" s="80">
        <v>1</v>
      </c>
      <c r="AA109" s="80">
        <v>0</v>
      </c>
      <c r="AB109" s="80">
        <v>0</v>
      </c>
      <c r="AC109" s="81">
        <v>86.8</v>
      </c>
      <c r="AD109" s="82">
        <v>1.69</v>
      </c>
      <c r="AE109" s="83">
        <f t="shared" si="8"/>
        <v>30.391092748853335</v>
      </c>
      <c r="AF109" s="150">
        <v>44099</v>
      </c>
      <c r="AG109" s="58">
        <v>1</v>
      </c>
      <c r="AH109" s="58">
        <v>1</v>
      </c>
      <c r="AI109" s="58">
        <v>8</v>
      </c>
      <c r="AJ109" s="84">
        <v>0</v>
      </c>
      <c r="AK109" s="84">
        <v>1</v>
      </c>
      <c r="AL109" s="60">
        <v>44110</v>
      </c>
      <c r="AM109" s="58">
        <f t="shared" si="2"/>
        <v>11</v>
      </c>
      <c r="AN109" s="123">
        <v>1</v>
      </c>
      <c r="AO109" s="61"/>
      <c r="AP109" s="62"/>
      <c r="AQ109" s="63">
        <v>1</v>
      </c>
      <c r="AR109" s="64">
        <v>1</v>
      </c>
      <c r="AS109" s="63">
        <v>1</v>
      </c>
      <c r="AT109" s="63">
        <v>1</v>
      </c>
      <c r="AU109" s="63">
        <v>1</v>
      </c>
      <c r="AV109" s="63">
        <v>1</v>
      </c>
      <c r="AW109" s="63">
        <v>0</v>
      </c>
      <c r="AX109" s="64"/>
      <c r="AY109" s="66">
        <v>44099</v>
      </c>
      <c r="AZ109" s="133">
        <v>1.1499999999999999</v>
      </c>
      <c r="BA109" s="133">
        <v>761</v>
      </c>
      <c r="BB109" s="133">
        <v>28.2</v>
      </c>
      <c r="BC109" s="139">
        <v>0.05</v>
      </c>
      <c r="BD109" s="135">
        <v>12.8</v>
      </c>
      <c r="BE109" s="135">
        <v>6.01</v>
      </c>
      <c r="BF109" s="135">
        <v>74.099999999999994</v>
      </c>
      <c r="BG109" s="135">
        <v>17.5</v>
      </c>
      <c r="BH109" s="135">
        <v>218</v>
      </c>
      <c r="BI109" s="86"/>
      <c r="BJ109" s="64">
        <v>0</v>
      </c>
      <c r="BK109" s="64">
        <v>0</v>
      </c>
      <c r="BL109" s="64">
        <v>0</v>
      </c>
      <c r="BM109" s="64">
        <v>0</v>
      </c>
      <c r="BN109" s="70">
        <v>0</v>
      </c>
      <c r="BO109" s="64">
        <v>0</v>
      </c>
      <c r="BP109" s="71"/>
      <c r="BR109" s="331">
        <v>3.8701777777777782</v>
      </c>
      <c r="BS109" s="320">
        <v>4.1020000000000003</v>
      </c>
      <c r="BT109" s="320">
        <v>0.23182222222222215</v>
      </c>
      <c r="BU109" s="320">
        <v>5.9899631369216433</v>
      </c>
      <c r="BV109" s="320">
        <v>68</v>
      </c>
      <c r="BW109" s="320">
        <v>28866</v>
      </c>
      <c r="BX109" s="320">
        <v>14768</v>
      </c>
      <c r="BY109" s="320">
        <v>596.71052631578937</v>
      </c>
      <c r="BZ109" s="320">
        <v>4.0560422108082634E-4</v>
      </c>
      <c r="CA109" s="320">
        <v>-10.782333333333336</v>
      </c>
      <c r="CB109" s="320">
        <v>8.5794999999999995</v>
      </c>
      <c r="CC109" s="320">
        <v>-19.36183333333333</v>
      </c>
      <c r="CD109" s="320">
        <v>-78.938319788295587</v>
      </c>
      <c r="CE109" s="320">
        <v>63.670905004652255</v>
      </c>
      <c r="CF109" s="320">
        <v>-142.60922479294783</v>
      </c>
      <c r="CG109" s="320">
        <v>-219.73197400359763</v>
      </c>
      <c r="CH109" s="320">
        <v>174.58721485525325</v>
      </c>
      <c r="CI109" s="320">
        <v>-394.31918885885074</v>
      </c>
      <c r="CJ109" s="320">
        <v>0.69311785960667505</v>
      </c>
      <c r="CK109" s="320">
        <v>12192.2</v>
      </c>
      <c r="CL109" s="320">
        <v>8.14</v>
      </c>
      <c r="CM109" s="320">
        <v>8.06</v>
      </c>
      <c r="CN109" s="320">
        <v>8.0399999999999991</v>
      </c>
      <c r="CO109" s="316">
        <f t="shared" si="14"/>
        <v>8.08</v>
      </c>
      <c r="CP109" s="320">
        <v>0.83299999999999996</v>
      </c>
      <c r="CQ109" s="320">
        <v>0.89500000000000002</v>
      </c>
      <c r="CR109" s="320">
        <v>0.96899999999999997</v>
      </c>
      <c r="CS109" s="316">
        <f t="shared" si="15"/>
        <v>0.89900000000000002</v>
      </c>
      <c r="CT109" s="320">
        <v>1.0669999999999999</v>
      </c>
      <c r="CU109" s="320">
        <v>1.012</v>
      </c>
      <c r="CV109" s="320">
        <v>1.0129999999999999</v>
      </c>
      <c r="CW109" s="316">
        <f t="shared" si="16"/>
        <v>1.0306666666666666</v>
      </c>
      <c r="CX109" s="329">
        <v>3.472222222222222E-3</v>
      </c>
      <c r="CY109" s="318">
        <v>4.8611111111111112E-3</v>
      </c>
      <c r="CZ109" s="318">
        <v>6.9444444444444441E-3</v>
      </c>
      <c r="DA109" s="319" t="s">
        <v>1090</v>
      </c>
      <c r="DB109" s="319" t="s">
        <v>1091</v>
      </c>
      <c r="DC109" s="319" t="s">
        <v>1092</v>
      </c>
      <c r="DD109" s="319" t="s">
        <v>1093</v>
      </c>
      <c r="DE109" s="319" t="s">
        <v>1094</v>
      </c>
      <c r="DF109" s="319" t="s">
        <v>1095</v>
      </c>
      <c r="DG109" s="310"/>
      <c r="DH109" s="320">
        <v>5.9899631369216433</v>
      </c>
      <c r="DI109" s="471">
        <v>0</v>
      </c>
      <c r="DJ109" s="483">
        <f t="shared" si="12"/>
        <v>4.9129469143564267E-2</v>
      </c>
      <c r="DK109" s="320">
        <v>0.89900000000000002</v>
      </c>
      <c r="DL109" s="471">
        <v>1</v>
      </c>
      <c r="DM109" s="320">
        <v>1.0306666666666666</v>
      </c>
    </row>
    <row r="110" spans="1:117" ht="15.75" customHeight="1">
      <c r="A110" s="167">
        <v>139</v>
      </c>
      <c r="B110" s="168" t="s">
        <v>1096</v>
      </c>
      <c r="C110" s="46">
        <v>13555976</v>
      </c>
      <c r="D110" s="46">
        <v>1</v>
      </c>
      <c r="E110" s="149">
        <v>19817</v>
      </c>
      <c r="F110" s="44">
        <f t="shared" si="13"/>
        <v>66</v>
      </c>
      <c r="G110" s="78">
        <v>1</v>
      </c>
      <c r="H110" s="46">
        <v>38.299999999999997</v>
      </c>
      <c r="I110" s="79">
        <v>97</v>
      </c>
      <c r="J110" s="80">
        <v>0</v>
      </c>
      <c r="K110" s="80">
        <v>0</v>
      </c>
      <c r="L110" s="80">
        <v>0</v>
      </c>
      <c r="M110" s="80">
        <v>0</v>
      </c>
      <c r="N110" s="80">
        <v>0</v>
      </c>
      <c r="O110" s="80">
        <v>0</v>
      </c>
      <c r="P110" s="80">
        <v>0</v>
      </c>
      <c r="Q110" s="80">
        <v>0</v>
      </c>
      <c r="R110" s="80">
        <v>0</v>
      </c>
      <c r="S110" s="80">
        <v>0</v>
      </c>
      <c r="T110" s="80">
        <v>0</v>
      </c>
      <c r="U110" s="80">
        <v>0</v>
      </c>
      <c r="V110" s="80">
        <v>0</v>
      </c>
      <c r="W110" s="80">
        <v>0</v>
      </c>
      <c r="X110" s="80">
        <v>1</v>
      </c>
      <c r="Y110" s="80">
        <v>0</v>
      </c>
      <c r="Z110" s="80">
        <v>1</v>
      </c>
      <c r="AA110" s="80">
        <v>0</v>
      </c>
      <c r="AB110" s="80">
        <v>0</v>
      </c>
      <c r="AC110" s="81"/>
      <c r="AD110" s="82"/>
      <c r="AE110" s="83"/>
      <c r="AF110" s="150">
        <v>44102</v>
      </c>
      <c r="AG110" s="58">
        <v>0</v>
      </c>
      <c r="AH110" s="58">
        <v>0</v>
      </c>
      <c r="AI110" s="58">
        <v>0</v>
      </c>
      <c r="AJ110" s="84">
        <v>0</v>
      </c>
      <c r="AK110" s="84">
        <v>0</v>
      </c>
      <c r="AL110" s="60">
        <v>44112</v>
      </c>
      <c r="AM110" s="58">
        <f t="shared" si="2"/>
        <v>10</v>
      </c>
      <c r="AN110" s="123">
        <v>1</v>
      </c>
      <c r="AO110" s="61"/>
      <c r="AP110" s="62"/>
      <c r="AQ110" s="63">
        <v>1</v>
      </c>
      <c r="AR110" s="64">
        <v>1</v>
      </c>
      <c r="AS110" s="63">
        <v>1</v>
      </c>
      <c r="AT110" s="63">
        <v>1</v>
      </c>
      <c r="AU110" s="63">
        <v>1</v>
      </c>
      <c r="AV110" s="63">
        <v>1</v>
      </c>
      <c r="AW110" s="63">
        <v>0</v>
      </c>
      <c r="AX110" s="64"/>
      <c r="AY110" s="66">
        <v>44102</v>
      </c>
      <c r="AZ110" s="129">
        <v>1.33</v>
      </c>
      <c r="BA110" s="133">
        <v>1318</v>
      </c>
      <c r="BB110" s="129"/>
      <c r="BC110" s="139">
        <v>2.1000000000000001E-2</v>
      </c>
      <c r="BD110" s="135">
        <v>13.1</v>
      </c>
      <c r="BE110" s="135">
        <v>5.17</v>
      </c>
      <c r="BF110" s="135">
        <v>69.8</v>
      </c>
      <c r="BG110" s="135">
        <v>17.399999999999999</v>
      </c>
      <c r="BH110" s="135">
        <v>111</v>
      </c>
      <c r="BI110" s="86"/>
      <c r="BJ110" s="64">
        <v>0</v>
      </c>
      <c r="BK110" s="64">
        <v>0</v>
      </c>
      <c r="BL110" s="64">
        <v>0</v>
      </c>
      <c r="BM110" s="64">
        <v>0</v>
      </c>
      <c r="BN110" s="70">
        <v>0</v>
      </c>
      <c r="BO110" s="64">
        <v>0</v>
      </c>
      <c r="BP110" s="71"/>
      <c r="BR110" s="331">
        <v>5.2036603773584922</v>
      </c>
      <c r="BS110" s="320">
        <v>5.6580000000000004</v>
      </c>
      <c r="BT110" s="320">
        <v>0.45433962264150818</v>
      </c>
      <c r="BU110" s="320">
        <v>8.7311544123512199</v>
      </c>
      <c r="BV110" s="320">
        <v>43</v>
      </c>
      <c r="BW110" s="320">
        <v>33306</v>
      </c>
      <c r="BX110" s="320">
        <v>6939</v>
      </c>
      <c r="BY110" s="320">
        <v>374.37037037037027</v>
      </c>
      <c r="BZ110" s="320">
        <v>1.2582727211919902E-3</v>
      </c>
      <c r="CA110" s="320">
        <v>-13.51183333333333</v>
      </c>
      <c r="CB110" s="320">
        <v>7.513166666666665</v>
      </c>
      <c r="CC110" s="320">
        <v>-21.024999999999999</v>
      </c>
      <c r="CD110" s="320">
        <v>-172.05698764261226</v>
      </c>
      <c r="CE110" s="320">
        <v>95.618731078861174</v>
      </c>
      <c r="CF110" s="320">
        <v>-267.6757187214734</v>
      </c>
      <c r="CG110" s="320">
        <v>-207.90972205444342</v>
      </c>
      <c r="CH110" s="320">
        <v>115.63931543791684</v>
      </c>
      <c r="CI110" s="320">
        <v>-323.54903749236018</v>
      </c>
      <c r="CJ110" s="320">
        <v>0.73669767272659203</v>
      </c>
      <c r="CK110" s="320">
        <v>6757.2</v>
      </c>
      <c r="CL110" s="320">
        <v>8.41</v>
      </c>
      <c r="CM110" s="320">
        <v>8.92</v>
      </c>
      <c r="CN110" s="320">
        <v>8.69</v>
      </c>
      <c r="CO110" s="316">
        <f t="shared" si="14"/>
        <v>8.673333333333332</v>
      </c>
      <c r="CP110" s="320">
        <v>0.96199999999999997</v>
      </c>
      <c r="CQ110" s="320">
        <v>0.93600000000000005</v>
      </c>
      <c r="CR110" s="320">
        <v>0.98899999999999999</v>
      </c>
      <c r="CS110" s="316">
        <f t="shared" si="15"/>
        <v>0.96233333333333337</v>
      </c>
      <c r="CT110" s="320">
        <v>1.091</v>
      </c>
      <c r="CU110" s="320">
        <v>1.153</v>
      </c>
      <c r="CV110" s="320">
        <v>1.0640000000000001</v>
      </c>
      <c r="CW110" s="316">
        <f t="shared" si="16"/>
        <v>1.1026666666666667</v>
      </c>
      <c r="CX110" s="329">
        <v>1.3888888888888889E-3</v>
      </c>
      <c r="CY110" s="318">
        <v>2.7777777777777779E-3</v>
      </c>
      <c r="CZ110" s="318">
        <v>4.8611111111111112E-3</v>
      </c>
      <c r="DA110" s="319" t="s">
        <v>1097</v>
      </c>
      <c r="DB110" s="319" t="s">
        <v>1098</v>
      </c>
      <c r="DC110" s="319" t="s">
        <v>1099</v>
      </c>
      <c r="DD110" s="319" t="s">
        <v>1100</v>
      </c>
      <c r="DE110" s="319" t="s">
        <v>1101</v>
      </c>
      <c r="DF110" s="319" t="s">
        <v>1102</v>
      </c>
      <c r="DG110" s="310"/>
      <c r="DH110" s="320">
        <v>8.7311544123512199</v>
      </c>
      <c r="DI110" s="471">
        <v>0</v>
      </c>
      <c r="DJ110" s="483">
        <f t="shared" si="12"/>
        <v>0.12921260895565057</v>
      </c>
      <c r="DK110" s="320">
        <v>0.96233333333333337</v>
      </c>
      <c r="DL110" s="471">
        <v>1</v>
      </c>
      <c r="DM110" s="320">
        <v>1.1026666666666667</v>
      </c>
    </row>
    <row r="111" spans="1:117" ht="15.75" customHeight="1">
      <c r="A111" s="167">
        <v>140</v>
      </c>
      <c r="B111" s="168" t="s">
        <v>1103</v>
      </c>
      <c r="C111" s="46">
        <v>14054103</v>
      </c>
      <c r="D111" s="46">
        <v>1</v>
      </c>
      <c r="E111" s="149">
        <v>27580</v>
      </c>
      <c r="F111" s="44">
        <f t="shared" si="13"/>
        <v>45</v>
      </c>
      <c r="G111" s="78">
        <v>2</v>
      </c>
      <c r="H111" s="46">
        <v>36</v>
      </c>
      <c r="I111" s="79">
        <v>93</v>
      </c>
      <c r="J111" s="80">
        <v>0</v>
      </c>
      <c r="K111" s="80">
        <v>1</v>
      </c>
      <c r="L111" s="80">
        <v>0</v>
      </c>
      <c r="M111" s="80">
        <v>1</v>
      </c>
      <c r="N111" s="80">
        <v>0</v>
      </c>
      <c r="O111" s="80">
        <v>0</v>
      </c>
      <c r="P111" s="80">
        <v>1</v>
      </c>
      <c r="Q111" s="80">
        <v>0</v>
      </c>
      <c r="R111" s="80">
        <v>0</v>
      </c>
      <c r="S111" s="80">
        <v>0</v>
      </c>
      <c r="T111" s="80">
        <v>0</v>
      </c>
      <c r="U111" s="80">
        <v>0</v>
      </c>
      <c r="V111" s="80">
        <v>0</v>
      </c>
      <c r="W111" s="80">
        <v>0</v>
      </c>
      <c r="X111" s="80">
        <v>1</v>
      </c>
      <c r="Y111" s="80">
        <v>1</v>
      </c>
      <c r="Z111" s="80">
        <v>1</v>
      </c>
      <c r="AA111" s="80">
        <v>0</v>
      </c>
      <c r="AB111" s="80">
        <v>0</v>
      </c>
      <c r="AC111" s="81">
        <v>96</v>
      </c>
      <c r="AD111" s="82">
        <v>1.75</v>
      </c>
      <c r="AE111" s="83">
        <f t="shared" si="8"/>
        <v>31.346938775510203</v>
      </c>
      <c r="AF111" s="150">
        <v>44103</v>
      </c>
      <c r="AG111" s="58">
        <v>0</v>
      </c>
      <c r="AH111" s="58">
        <v>0</v>
      </c>
      <c r="AI111" s="58">
        <v>0</v>
      </c>
      <c r="AJ111" s="84">
        <v>0</v>
      </c>
      <c r="AK111" s="84">
        <v>0</v>
      </c>
      <c r="AL111" s="60">
        <v>44108</v>
      </c>
      <c r="AM111" s="58">
        <f t="shared" si="2"/>
        <v>5</v>
      </c>
      <c r="AN111" s="123">
        <v>1</v>
      </c>
      <c r="AO111" s="61"/>
      <c r="AP111" s="62"/>
      <c r="AQ111" s="63">
        <v>1</v>
      </c>
      <c r="AR111" s="64">
        <v>1</v>
      </c>
      <c r="AS111" s="63">
        <v>1</v>
      </c>
      <c r="AT111" s="63">
        <v>1</v>
      </c>
      <c r="AU111" s="63">
        <v>1</v>
      </c>
      <c r="AV111" s="63">
        <v>1</v>
      </c>
      <c r="AW111" s="63">
        <v>0</v>
      </c>
      <c r="AX111" s="64"/>
      <c r="AY111" s="66">
        <v>44103</v>
      </c>
      <c r="AZ111" s="133">
        <v>4.9800000000000004</v>
      </c>
      <c r="BA111" s="129"/>
      <c r="BB111" s="133">
        <v>67.400000000000006</v>
      </c>
      <c r="BC111" s="128"/>
      <c r="BD111" s="98">
        <v>14.7</v>
      </c>
      <c r="BE111" s="98">
        <v>2.9</v>
      </c>
      <c r="BF111" s="98">
        <v>80</v>
      </c>
      <c r="BG111" s="98">
        <v>12.4</v>
      </c>
      <c r="BH111" s="98">
        <v>164</v>
      </c>
      <c r="BI111" s="86"/>
      <c r="BJ111" s="64">
        <v>0</v>
      </c>
      <c r="BK111" s="64">
        <v>0</v>
      </c>
      <c r="BL111" s="64">
        <v>0</v>
      </c>
      <c r="BM111" s="64">
        <v>0</v>
      </c>
      <c r="BN111" s="70">
        <v>0</v>
      </c>
      <c r="BO111" s="64">
        <v>0</v>
      </c>
      <c r="BP111" s="71"/>
      <c r="BR111" s="331">
        <v>6.4221034482758617</v>
      </c>
      <c r="BS111" s="320">
        <v>6.7649999999999997</v>
      </c>
      <c r="BT111" s="320">
        <v>0.34289655172413802</v>
      </c>
      <c r="BU111" s="320">
        <v>5.33931841001713</v>
      </c>
      <c r="BV111" s="320">
        <v>59</v>
      </c>
      <c r="BW111" s="320">
        <v>96837</v>
      </c>
      <c r="BX111" s="320">
        <v>38877</v>
      </c>
      <c r="BY111" s="320">
        <v>764.86283915454953</v>
      </c>
      <c r="BZ111" s="320">
        <v>1.3733874553121717E-4</v>
      </c>
      <c r="CA111" s="320">
        <v>40.759</v>
      </c>
      <c r="CB111" s="320">
        <v>60.206999999999994</v>
      </c>
      <c r="CC111" s="320">
        <v>-19.447999999999993</v>
      </c>
      <c r="CD111" s="320">
        <v>784.51907298271158</v>
      </c>
      <c r="CE111" s="320">
        <v>1161.3671040972392</v>
      </c>
      <c r="CF111" s="320">
        <v>-376.84803111452749</v>
      </c>
      <c r="CG111" s="320">
        <v>511.08127945135783</v>
      </c>
      <c r="CH111" s="320">
        <v>754.11937974030002</v>
      </c>
      <c r="CI111" s="320">
        <v>-243.0381002889423</v>
      </c>
      <c r="CJ111" s="320">
        <v>0.2437309102688725</v>
      </c>
      <c r="CK111" s="320">
        <v>5764.2</v>
      </c>
      <c r="CL111" s="320">
        <v>7.15</v>
      </c>
      <c r="CM111" s="320">
        <v>7.67</v>
      </c>
      <c r="CN111" s="320">
        <v>7.1</v>
      </c>
      <c r="CO111" s="316">
        <f t="shared" si="14"/>
        <v>7.3066666666666675</v>
      </c>
      <c r="CP111" s="320">
        <v>0.55600000000000005</v>
      </c>
      <c r="CQ111" s="320">
        <v>0.53400000000000003</v>
      </c>
      <c r="CR111" s="320">
        <v>0.52600000000000002</v>
      </c>
      <c r="CS111" s="316">
        <f t="shared" si="15"/>
        <v>0.53866666666666674</v>
      </c>
      <c r="CT111" s="320">
        <v>0.68400000000000005</v>
      </c>
      <c r="CU111" s="320">
        <v>0.72699999999999998</v>
      </c>
      <c r="CV111" s="320">
        <v>0.74099999999999999</v>
      </c>
      <c r="CW111" s="316">
        <f t="shared" si="16"/>
        <v>0.71733333333333338</v>
      </c>
      <c r="CX111" s="329">
        <v>6.9444444444444447E-4</v>
      </c>
      <c r="CY111" s="318">
        <v>3.472222222222222E-3</v>
      </c>
      <c r="CZ111" s="318">
        <v>9.7222222222222224E-3</v>
      </c>
      <c r="DA111" s="319" t="s">
        <v>1104</v>
      </c>
      <c r="DB111" s="319" t="s">
        <v>1105</v>
      </c>
      <c r="DC111" s="319" t="s">
        <v>1106</v>
      </c>
      <c r="DD111" s="319" t="s">
        <v>1107</v>
      </c>
      <c r="DE111" s="319" t="s">
        <v>1108</v>
      </c>
      <c r="DF111" s="319" t="s">
        <v>1109</v>
      </c>
      <c r="DG111" s="310"/>
      <c r="DH111" s="320">
        <v>5.33931841001713</v>
      </c>
      <c r="DI111" s="471">
        <v>0</v>
      </c>
      <c r="DJ111" s="483">
        <f t="shared" si="12"/>
        <v>9.2628958225202646E-2</v>
      </c>
      <c r="DK111" s="320">
        <v>0.53866666666666674</v>
      </c>
      <c r="DL111" s="471">
        <v>0</v>
      </c>
      <c r="DM111" s="320">
        <v>0.71733333333333338</v>
      </c>
    </row>
    <row r="112" spans="1:117" ht="15.75" customHeight="1">
      <c r="A112" s="167">
        <v>141</v>
      </c>
      <c r="B112" s="168" t="s">
        <v>1110</v>
      </c>
      <c r="C112" s="46">
        <v>2664307</v>
      </c>
      <c r="D112" s="46">
        <v>1</v>
      </c>
      <c r="E112" s="149">
        <v>19631</v>
      </c>
      <c r="F112" s="44">
        <f t="shared" si="13"/>
        <v>67</v>
      </c>
      <c r="G112" s="78">
        <v>1</v>
      </c>
      <c r="H112" s="46">
        <v>35.700000000000003</v>
      </c>
      <c r="I112" s="79">
        <v>97</v>
      </c>
      <c r="J112" s="80">
        <v>0</v>
      </c>
      <c r="K112" s="80">
        <v>0</v>
      </c>
      <c r="L112" s="80">
        <v>0</v>
      </c>
      <c r="M112" s="80">
        <v>0</v>
      </c>
      <c r="N112" s="80">
        <v>0</v>
      </c>
      <c r="O112" s="80">
        <v>0</v>
      </c>
      <c r="P112" s="80">
        <v>0</v>
      </c>
      <c r="Q112" s="80">
        <v>0</v>
      </c>
      <c r="R112" s="80">
        <v>0</v>
      </c>
      <c r="S112" s="80">
        <v>0</v>
      </c>
      <c r="T112" s="80">
        <v>0</v>
      </c>
      <c r="U112" s="80">
        <v>0</v>
      </c>
      <c r="V112" s="80">
        <v>0</v>
      </c>
      <c r="W112" s="80">
        <v>0</v>
      </c>
      <c r="X112" s="80">
        <v>0</v>
      </c>
      <c r="Y112" s="80">
        <v>0</v>
      </c>
      <c r="Z112" s="80">
        <v>0</v>
      </c>
      <c r="AA112" s="80">
        <v>0</v>
      </c>
      <c r="AB112" s="80">
        <v>0</v>
      </c>
      <c r="AC112" s="81">
        <v>73</v>
      </c>
      <c r="AD112" s="82">
        <v>1.7</v>
      </c>
      <c r="AE112" s="83">
        <f t="shared" si="8"/>
        <v>25.259515570934258</v>
      </c>
      <c r="AF112" s="150">
        <v>44116</v>
      </c>
      <c r="AG112" s="58">
        <v>1</v>
      </c>
      <c r="AH112" s="58">
        <v>1</v>
      </c>
      <c r="AI112" s="58">
        <v>15</v>
      </c>
      <c r="AJ112" s="84">
        <v>1</v>
      </c>
      <c r="AK112" s="84">
        <v>1</v>
      </c>
      <c r="AL112" s="60">
        <v>44135</v>
      </c>
      <c r="AM112" s="58">
        <f t="shared" si="2"/>
        <v>19</v>
      </c>
      <c r="AN112" s="123">
        <v>1</v>
      </c>
      <c r="AO112" s="61"/>
      <c r="AP112" s="62"/>
      <c r="AQ112" s="63">
        <v>1</v>
      </c>
      <c r="AR112" s="64">
        <v>1</v>
      </c>
      <c r="AS112" s="63">
        <v>1</v>
      </c>
      <c r="AT112" s="63">
        <v>0</v>
      </c>
      <c r="AU112" s="63">
        <v>0</v>
      </c>
      <c r="AV112" s="63">
        <v>1</v>
      </c>
      <c r="AW112" s="63">
        <v>0</v>
      </c>
      <c r="AX112" s="64"/>
      <c r="AY112" s="66">
        <v>44116</v>
      </c>
      <c r="AZ112" s="133">
        <v>1.53</v>
      </c>
      <c r="BA112" s="133">
        <v>909</v>
      </c>
      <c r="BB112" s="129"/>
      <c r="BC112" s="144"/>
      <c r="BD112" s="135">
        <v>13.2</v>
      </c>
      <c r="BE112" s="135">
        <v>3.09</v>
      </c>
      <c r="BF112" s="135">
        <v>63.1</v>
      </c>
      <c r="BG112" s="135">
        <v>31.1</v>
      </c>
      <c r="BH112" s="135">
        <v>121</v>
      </c>
      <c r="BI112" s="86"/>
      <c r="BJ112" s="64">
        <v>0</v>
      </c>
      <c r="BK112" s="64">
        <v>0</v>
      </c>
      <c r="BL112" s="64">
        <v>0</v>
      </c>
      <c r="BM112" s="64">
        <v>0</v>
      </c>
      <c r="BN112" s="70">
        <v>0</v>
      </c>
      <c r="BO112" s="64">
        <v>0</v>
      </c>
      <c r="BP112" s="71"/>
      <c r="BR112" s="331">
        <v>4.5491034482758623</v>
      </c>
      <c r="BS112" s="320">
        <v>4.5049999999999999</v>
      </c>
      <c r="BT112" s="320">
        <v>-4.4103448275862434E-2</v>
      </c>
      <c r="BU112" s="320">
        <v>-0.96949758952124754</v>
      </c>
      <c r="BV112" s="320">
        <v>66</v>
      </c>
      <c r="BW112" s="320">
        <v>36349</v>
      </c>
      <c r="BX112" s="320">
        <v>23816</v>
      </c>
      <c r="BY112" s="320">
        <v>846.13733905579386</v>
      </c>
      <c r="BZ112" s="320">
        <v>-4.0707826231157522E-5</v>
      </c>
      <c r="CA112" s="320">
        <v>2.1166666666666778E-2</v>
      </c>
      <c r="CB112" s="320">
        <v>8.3849999999999998</v>
      </c>
      <c r="CC112" s="320">
        <v>-8.3638333333333339</v>
      </c>
      <c r="CD112" s="320">
        <v>4.6023584563389383E-2</v>
      </c>
      <c r="CE112" s="320">
        <v>81.353700795829994</v>
      </c>
      <c r="CF112" s="320">
        <v>-81.307677211266636</v>
      </c>
      <c r="CG112" s="320">
        <v>0.52537826316686675</v>
      </c>
      <c r="CH112" s="320">
        <v>147.94124524087076</v>
      </c>
      <c r="CI112" s="320">
        <v>-147.41586697770393</v>
      </c>
      <c r="CJ112" s="320">
        <v>0.49911060502450671</v>
      </c>
      <c r="CK112" s="320">
        <v>11631</v>
      </c>
      <c r="CL112" s="320">
        <v>6.69</v>
      </c>
      <c r="CM112" s="320">
        <v>5.53</v>
      </c>
      <c r="CN112" s="320">
        <v>5.77</v>
      </c>
      <c r="CO112" s="316">
        <f t="shared" si="14"/>
        <v>5.996666666666667</v>
      </c>
      <c r="CP112" s="333">
        <v>0.78300000000000003</v>
      </c>
      <c r="CQ112" s="320">
        <v>0.77700000000000002</v>
      </c>
      <c r="CR112" s="320">
        <v>0.746</v>
      </c>
      <c r="CS112" s="316">
        <f t="shared" si="15"/>
        <v>0.76866666666666672</v>
      </c>
      <c r="CT112" s="320">
        <v>0.96499999999999997</v>
      </c>
      <c r="CU112" s="320">
        <v>0.90800000000000003</v>
      </c>
      <c r="CV112" s="320">
        <v>0.94699999999999995</v>
      </c>
      <c r="CW112" s="316">
        <f t="shared" si="16"/>
        <v>0.94</v>
      </c>
      <c r="CX112" s="329">
        <v>1.3888888888888889E-3</v>
      </c>
      <c r="CY112" s="318">
        <v>2.7777777777777779E-3</v>
      </c>
      <c r="CZ112" s="318">
        <v>4.1666666666666666E-3</v>
      </c>
      <c r="DA112" s="319" t="s">
        <v>1111</v>
      </c>
      <c r="DB112" s="319" t="s">
        <v>1112</v>
      </c>
      <c r="DC112" s="319" t="s">
        <v>1113</v>
      </c>
      <c r="DD112" s="319" t="s">
        <v>1114</v>
      </c>
      <c r="DE112" s="319" t="s">
        <v>1115</v>
      </c>
      <c r="DF112" s="319" t="s">
        <v>1116</v>
      </c>
      <c r="DG112" s="310"/>
      <c r="DH112" s="320">
        <v>-0.96949758952124754</v>
      </c>
      <c r="DI112" s="471">
        <v>1</v>
      </c>
      <c r="DJ112" s="483">
        <f t="shared" si="12"/>
        <v>-8.3354620369808924E-3</v>
      </c>
      <c r="DK112" s="320">
        <v>0.76866666666666672</v>
      </c>
      <c r="DL112" s="471">
        <v>0</v>
      </c>
      <c r="DM112" s="320">
        <v>0.94</v>
      </c>
    </row>
    <row r="113" spans="1:117" ht="15.75" customHeight="1">
      <c r="A113" s="172">
        <v>142</v>
      </c>
      <c r="B113" s="163" t="s">
        <v>1117</v>
      </c>
      <c r="C113" s="46">
        <v>2669819</v>
      </c>
      <c r="D113" s="46">
        <v>1</v>
      </c>
      <c r="E113" s="149">
        <v>19774</v>
      </c>
      <c r="F113" s="44">
        <f t="shared" si="13"/>
        <v>66</v>
      </c>
      <c r="G113" s="78">
        <v>1</v>
      </c>
      <c r="H113" s="46">
        <v>35.4</v>
      </c>
      <c r="I113" s="79">
        <v>96</v>
      </c>
      <c r="J113" s="80">
        <v>0</v>
      </c>
      <c r="K113" s="80">
        <v>1</v>
      </c>
      <c r="L113" s="80">
        <v>0</v>
      </c>
      <c r="M113" s="80">
        <v>0</v>
      </c>
      <c r="N113" s="80">
        <v>0</v>
      </c>
      <c r="O113" s="80">
        <v>0</v>
      </c>
      <c r="P113" s="80">
        <v>0</v>
      </c>
      <c r="Q113" s="80">
        <v>0</v>
      </c>
      <c r="R113" s="80">
        <v>0</v>
      </c>
      <c r="S113" s="80">
        <v>0</v>
      </c>
      <c r="T113" s="80">
        <v>0</v>
      </c>
      <c r="U113" s="80">
        <v>0</v>
      </c>
      <c r="V113" s="80">
        <v>0</v>
      </c>
      <c r="W113" s="80">
        <v>0</v>
      </c>
      <c r="X113" s="80">
        <v>1</v>
      </c>
      <c r="Y113" s="80">
        <v>0</v>
      </c>
      <c r="Z113" s="80">
        <v>1</v>
      </c>
      <c r="AA113" s="80">
        <v>0</v>
      </c>
      <c r="AB113" s="80">
        <v>0</v>
      </c>
      <c r="AC113" s="81">
        <v>0</v>
      </c>
      <c r="AD113" s="82">
        <v>0</v>
      </c>
      <c r="AE113" s="83"/>
      <c r="AF113" s="150">
        <v>44120</v>
      </c>
      <c r="AG113" s="58">
        <v>0</v>
      </c>
      <c r="AH113" s="58">
        <v>0</v>
      </c>
      <c r="AI113" s="58">
        <v>0</v>
      </c>
      <c r="AJ113" s="84">
        <v>0</v>
      </c>
      <c r="AK113" s="84">
        <v>0</v>
      </c>
      <c r="AL113" s="60">
        <v>44121</v>
      </c>
      <c r="AM113" s="58">
        <f t="shared" si="2"/>
        <v>1</v>
      </c>
      <c r="AN113" s="123">
        <v>1</v>
      </c>
      <c r="AO113" s="61"/>
      <c r="AP113" s="62"/>
      <c r="AQ113" s="63">
        <v>1</v>
      </c>
      <c r="AR113" s="64">
        <v>0</v>
      </c>
      <c r="AS113" s="63">
        <v>0</v>
      </c>
      <c r="AT113" s="63">
        <v>0</v>
      </c>
      <c r="AU113" s="63">
        <v>1</v>
      </c>
      <c r="AV113" s="63">
        <v>1</v>
      </c>
      <c r="AW113" s="63">
        <v>0</v>
      </c>
      <c r="AX113" s="64"/>
      <c r="AY113" s="66">
        <v>44120</v>
      </c>
      <c r="AZ113" s="133">
        <v>0.94</v>
      </c>
      <c r="BA113" s="143"/>
      <c r="BB113" s="143"/>
      <c r="BC113" s="144"/>
      <c r="BD113" s="135">
        <v>14.2</v>
      </c>
      <c r="BE113" s="135">
        <v>7.13</v>
      </c>
      <c r="BF113" s="135">
        <v>73</v>
      </c>
      <c r="BG113" s="135">
        <v>17.399999999999999</v>
      </c>
      <c r="BH113" s="98">
        <v>298</v>
      </c>
      <c r="BI113" s="86"/>
      <c r="BJ113" s="64">
        <v>0</v>
      </c>
      <c r="BK113" s="64">
        <v>0</v>
      </c>
      <c r="BL113" s="64">
        <v>0</v>
      </c>
      <c r="BM113" s="64">
        <v>0</v>
      </c>
      <c r="BN113" s="70">
        <v>0</v>
      </c>
      <c r="BO113" s="64">
        <v>0</v>
      </c>
      <c r="BP113" s="71"/>
      <c r="BR113" s="331">
        <v>5.9185799999999995</v>
      </c>
      <c r="BS113" s="320">
        <v>5.923</v>
      </c>
      <c r="BT113" s="320">
        <v>4.4200000000005346E-3</v>
      </c>
      <c r="BU113" s="320">
        <v>7.4680075288338338E-2</v>
      </c>
      <c r="BV113" s="320">
        <v>36</v>
      </c>
      <c r="BW113" s="320">
        <v>33383</v>
      </c>
      <c r="BX113" s="320">
        <v>11527</v>
      </c>
      <c r="BY113" s="320">
        <v>544.46022727272725</v>
      </c>
      <c r="BZ113" s="320">
        <v>6.4787087089735697E-6</v>
      </c>
      <c r="CA113" s="320">
        <v>6.8881666666666677</v>
      </c>
      <c r="CB113" s="320">
        <v>9.6485000000000021</v>
      </c>
      <c r="CC113" s="320">
        <v>-2.7603333333333331</v>
      </c>
      <c r="CD113" s="320">
        <v>113.72435069422643</v>
      </c>
      <c r="CE113" s="320">
        <v>159.20757451499117</v>
      </c>
      <c r="CF113" s="320">
        <v>-45.483223820764714</v>
      </c>
      <c r="CG113" s="320">
        <v>92.954466319970138</v>
      </c>
      <c r="CH113" s="320">
        <v>129.93755943057405</v>
      </c>
      <c r="CI113" s="320">
        <v>-36.983093110603882</v>
      </c>
      <c r="CJ113" s="320">
        <v>0.22156091860161201</v>
      </c>
      <c r="CK113" s="320">
        <v>3893.3</v>
      </c>
      <c r="CL113" s="320">
        <v>7.66</v>
      </c>
      <c r="CM113" s="320">
        <v>7.79</v>
      </c>
      <c r="CN113" s="320">
        <v>7.62</v>
      </c>
      <c r="CO113" s="316">
        <f t="shared" si="14"/>
        <v>7.69</v>
      </c>
      <c r="CP113" s="333">
        <v>0.93799999999999994</v>
      </c>
      <c r="CQ113" s="320">
        <v>0.79600000000000004</v>
      </c>
      <c r="CR113" s="320">
        <v>0.875</v>
      </c>
      <c r="CS113" s="316">
        <f t="shared" si="15"/>
        <v>0.8696666666666667</v>
      </c>
      <c r="CT113" s="320">
        <v>0.999</v>
      </c>
      <c r="CU113" s="320">
        <v>0.93600000000000005</v>
      </c>
      <c r="CV113" s="320">
        <v>0.98499999999999999</v>
      </c>
      <c r="CW113" s="316">
        <f t="shared" si="16"/>
        <v>0.97333333333333327</v>
      </c>
      <c r="CX113" s="329">
        <v>6.9444444444444447E-4</v>
      </c>
      <c r="CY113" s="318">
        <v>2.7777777777777779E-3</v>
      </c>
      <c r="CZ113" s="318">
        <v>6.9444444444444441E-3</v>
      </c>
      <c r="DA113" s="319" t="s">
        <v>1118</v>
      </c>
      <c r="DB113" s="319" t="s">
        <v>1119</v>
      </c>
      <c r="DC113" s="319" t="s">
        <v>1120</v>
      </c>
      <c r="DD113" s="319" t="s">
        <v>1121</v>
      </c>
      <c r="DE113" s="319" t="s">
        <v>1122</v>
      </c>
      <c r="DF113" s="319" t="s">
        <v>1123</v>
      </c>
      <c r="DG113" s="310"/>
      <c r="DH113" s="320">
        <v>7.4680075288338338E-2</v>
      </c>
      <c r="DI113" s="471">
        <v>1</v>
      </c>
      <c r="DJ113" s="483">
        <f t="shared" si="12"/>
        <v>1.9181690413874689E-3</v>
      </c>
      <c r="DK113" s="320">
        <v>0.8696666666666667</v>
      </c>
      <c r="DL113" s="471">
        <v>0</v>
      </c>
      <c r="DM113" s="320">
        <v>0.97333333333333327</v>
      </c>
    </row>
    <row r="114" spans="1:117" ht="15.75" customHeight="1">
      <c r="A114" s="167">
        <v>143</v>
      </c>
      <c r="B114" s="168" t="s">
        <v>1124</v>
      </c>
      <c r="C114" s="46">
        <v>2669855</v>
      </c>
      <c r="D114" s="46">
        <v>2</v>
      </c>
      <c r="E114" s="149">
        <v>25581</v>
      </c>
      <c r="F114" s="44">
        <f t="shared" si="13"/>
        <v>50</v>
      </c>
      <c r="G114" s="78">
        <v>1</v>
      </c>
      <c r="H114" s="46">
        <v>36.700000000000003</v>
      </c>
      <c r="I114" s="79">
        <v>95</v>
      </c>
      <c r="J114" s="80">
        <v>0</v>
      </c>
      <c r="K114" s="80">
        <v>1</v>
      </c>
      <c r="L114" s="80">
        <v>0</v>
      </c>
      <c r="M114" s="80">
        <v>0</v>
      </c>
      <c r="N114" s="80">
        <v>0</v>
      </c>
      <c r="O114" s="80">
        <v>0</v>
      </c>
      <c r="P114" s="80">
        <v>0</v>
      </c>
      <c r="Q114" s="80">
        <v>0</v>
      </c>
      <c r="R114" s="80">
        <v>0</v>
      </c>
      <c r="S114" s="80">
        <v>0</v>
      </c>
      <c r="T114" s="80">
        <v>0</v>
      </c>
      <c r="U114" s="80">
        <v>0</v>
      </c>
      <c r="V114" s="80">
        <v>0</v>
      </c>
      <c r="W114" s="80">
        <v>0</v>
      </c>
      <c r="X114" s="80">
        <v>1</v>
      </c>
      <c r="Y114" s="80">
        <v>1</v>
      </c>
      <c r="Z114" s="80">
        <v>1</v>
      </c>
      <c r="AA114" s="80">
        <v>0</v>
      </c>
      <c r="AB114" s="80">
        <v>0</v>
      </c>
      <c r="AC114" s="81">
        <v>150</v>
      </c>
      <c r="AD114" s="82">
        <v>1.6</v>
      </c>
      <c r="AE114" s="83">
        <f t="shared" si="8"/>
        <v>58.593749999999986</v>
      </c>
      <c r="AF114" s="150">
        <v>44120</v>
      </c>
      <c r="AG114" s="58">
        <v>0</v>
      </c>
      <c r="AH114" s="58">
        <v>0</v>
      </c>
      <c r="AI114" s="58">
        <v>0</v>
      </c>
      <c r="AJ114" s="84">
        <v>0</v>
      </c>
      <c r="AK114" s="84">
        <v>0</v>
      </c>
      <c r="AL114" s="60">
        <v>44127</v>
      </c>
      <c r="AM114" s="58">
        <f t="shared" si="2"/>
        <v>7</v>
      </c>
      <c r="AN114" s="123">
        <v>1</v>
      </c>
      <c r="AO114" s="61"/>
      <c r="AP114" s="62"/>
      <c r="AQ114" s="63">
        <v>1</v>
      </c>
      <c r="AR114" s="64">
        <v>1</v>
      </c>
      <c r="AS114" s="63">
        <v>1</v>
      </c>
      <c r="AT114" s="63">
        <v>1</v>
      </c>
      <c r="AU114" s="63">
        <v>1</v>
      </c>
      <c r="AV114" s="63">
        <v>1</v>
      </c>
      <c r="AW114" s="63">
        <v>0</v>
      </c>
      <c r="AX114" s="64"/>
      <c r="AY114" s="66">
        <v>44120</v>
      </c>
      <c r="AZ114" s="133">
        <v>0.77</v>
      </c>
      <c r="BA114" s="133">
        <v>436</v>
      </c>
      <c r="BB114" s="129"/>
      <c r="BC114" s="139">
        <v>8.0000000000000002E-3</v>
      </c>
      <c r="BD114" s="135">
        <v>13.8</v>
      </c>
      <c r="BE114" s="135">
        <v>10.53</v>
      </c>
      <c r="BF114" s="135">
        <v>76.8</v>
      </c>
      <c r="BG114" s="135">
        <v>16.600000000000001</v>
      </c>
      <c r="BH114" s="135">
        <v>325</v>
      </c>
      <c r="BI114" s="86"/>
      <c r="BJ114" s="64">
        <v>0</v>
      </c>
      <c r="BK114" s="64">
        <v>0</v>
      </c>
      <c r="BL114" s="64">
        <v>0</v>
      </c>
      <c r="BM114" s="64">
        <v>0</v>
      </c>
      <c r="BN114" s="70">
        <v>0</v>
      </c>
      <c r="BO114" s="64">
        <v>0</v>
      </c>
      <c r="BP114" s="71"/>
      <c r="BR114" s="331">
        <v>4.2766170212765955</v>
      </c>
      <c r="BS114" s="320">
        <v>4.3369999999999997</v>
      </c>
      <c r="BT114" s="320">
        <v>6.0382978723404257E-2</v>
      </c>
      <c r="BU114" s="320">
        <v>1.4119332739638113</v>
      </c>
      <c r="BV114" s="320">
        <v>98</v>
      </c>
      <c r="BW114" s="320">
        <v>47617</v>
      </c>
      <c r="BX114" s="320">
        <v>25600</v>
      </c>
      <c r="BY114" s="320">
        <v>-256.95181000691724</v>
      </c>
      <c r="BZ114" s="320">
        <v>5.5153643514211379E-5</v>
      </c>
      <c r="CA114" s="320"/>
      <c r="CB114" s="320"/>
      <c r="CC114" s="320"/>
      <c r="CD114" s="320"/>
      <c r="CE114" s="320"/>
      <c r="CF114" s="320"/>
      <c r="CG114" s="320"/>
      <c r="CH114" s="320"/>
      <c r="CI114" s="320"/>
      <c r="CJ114" s="320"/>
      <c r="CK114" s="320"/>
      <c r="CL114" s="320"/>
      <c r="CM114" s="320"/>
      <c r="CN114" s="320"/>
      <c r="CO114" s="316"/>
      <c r="CP114" s="333"/>
      <c r="CQ114" s="320"/>
      <c r="CR114" s="320"/>
      <c r="CS114" s="316"/>
      <c r="CT114" s="320"/>
      <c r="CU114" s="320"/>
      <c r="CV114" s="320"/>
      <c r="CW114" s="316"/>
      <c r="CX114" s="329"/>
      <c r="CY114" s="318"/>
      <c r="CZ114" s="318"/>
      <c r="DA114" s="319"/>
      <c r="DB114" s="319"/>
      <c r="DC114" s="319"/>
      <c r="DD114" s="319"/>
      <c r="DE114" s="319"/>
      <c r="DF114" s="319"/>
      <c r="DG114" s="310"/>
      <c r="DH114" s="320">
        <v>1.4119332739638113</v>
      </c>
      <c r="DI114" s="471">
        <v>1</v>
      </c>
      <c r="DJ114" s="483"/>
      <c r="DK114" s="320"/>
      <c r="DL114" s="471"/>
      <c r="DM114" s="320"/>
    </row>
    <row r="115" spans="1:117" ht="15.75" customHeight="1">
      <c r="A115" s="167">
        <v>144</v>
      </c>
      <c r="B115" s="168" t="s">
        <v>1125</v>
      </c>
      <c r="C115" s="46">
        <v>2669781</v>
      </c>
      <c r="D115" s="46">
        <v>1</v>
      </c>
      <c r="E115" s="149">
        <v>27726</v>
      </c>
      <c r="F115" s="44">
        <f t="shared" si="13"/>
        <v>44</v>
      </c>
      <c r="G115" s="78">
        <v>1</v>
      </c>
      <c r="H115" s="46">
        <v>36.6</v>
      </c>
      <c r="I115" s="79">
        <v>96</v>
      </c>
      <c r="J115" s="80">
        <v>0</v>
      </c>
      <c r="K115" s="80">
        <v>1</v>
      </c>
      <c r="L115" s="80">
        <v>0</v>
      </c>
      <c r="M115" s="80">
        <v>1</v>
      </c>
      <c r="N115" s="80">
        <v>0</v>
      </c>
      <c r="O115" s="80">
        <v>0</v>
      </c>
      <c r="P115" s="80">
        <v>0</v>
      </c>
      <c r="Q115" s="80">
        <v>0</v>
      </c>
      <c r="R115" s="80">
        <v>0</v>
      </c>
      <c r="S115" s="80">
        <v>0</v>
      </c>
      <c r="T115" s="80">
        <v>0</v>
      </c>
      <c r="U115" s="80">
        <v>0</v>
      </c>
      <c r="V115" s="80">
        <v>0</v>
      </c>
      <c r="W115" s="80">
        <v>0</v>
      </c>
      <c r="X115" s="80">
        <v>1</v>
      </c>
      <c r="Y115" s="80">
        <v>0</v>
      </c>
      <c r="Z115" s="80">
        <v>1</v>
      </c>
      <c r="AA115" s="80">
        <v>0</v>
      </c>
      <c r="AB115" s="80">
        <v>0</v>
      </c>
      <c r="AC115" s="81">
        <v>87.5</v>
      </c>
      <c r="AD115" s="82">
        <v>1.7</v>
      </c>
      <c r="AE115" s="83">
        <f t="shared" si="8"/>
        <v>30.276816608996544</v>
      </c>
      <c r="AF115" s="150">
        <v>44119</v>
      </c>
      <c r="AG115" s="58">
        <v>0</v>
      </c>
      <c r="AH115" s="58">
        <v>0</v>
      </c>
      <c r="AI115" s="58">
        <v>0</v>
      </c>
      <c r="AJ115" s="84">
        <v>0</v>
      </c>
      <c r="AK115" s="84">
        <v>0</v>
      </c>
      <c r="AL115" s="60">
        <v>44127</v>
      </c>
      <c r="AM115" s="58">
        <f t="shared" si="2"/>
        <v>8</v>
      </c>
      <c r="AN115" s="123">
        <v>1</v>
      </c>
      <c r="AO115" s="61"/>
      <c r="AP115" s="62"/>
      <c r="AQ115" s="63">
        <v>1</v>
      </c>
      <c r="AR115" s="64">
        <v>1</v>
      </c>
      <c r="AS115" s="63">
        <v>1</v>
      </c>
      <c r="AT115" s="63">
        <v>1</v>
      </c>
      <c r="AU115" s="63">
        <v>1</v>
      </c>
      <c r="AV115" s="63">
        <v>1</v>
      </c>
      <c r="AW115" s="63">
        <v>0</v>
      </c>
      <c r="AX115" s="64"/>
      <c r="AY115" s="66">
        <v>44120</v>
      </c>
      <c r="AZ115" s="133">
        <v>13.36</v>
      </c>
      <c r="BA115" s="133">
        <v>875</v>
      </c>
      <c r="BB115" s="133">
        <v>237.5</v>
      </c>
      <c r="BC115" s="128"/>
      <c r="BD115" s="135">
        <v>7.4</v>
      </c>
      <c r="BE115" s="135">
        <v>6.13</v>
      </c>
      <c r="BF115" s="135">
        <v>79</v>
      </c>
      <c r="BG115" s="135">
        <v>14.5</v>
      </c>
      <c r="BH115" s="135">
        <v>260</v>
      </c>
      <c r="BI115" s="86"/>
      <c r="BJ115" s="64">
        <v>0</v>
      </c>
      <c r="BK115" s="64">
        <v>0</v>
      </c>
      <c r="BL115" s="64">
        <v>0</v>
      </c>
      <c r="BM115" s="64">
        <v>0</v>
      </c>
      <c r="BN115" s="70">
        <v>0</v>
      </c>
      <c r="BO115" s="64">
        <v>0</v>
      </c>
      <c r="BP115" s="71"/>
      <c r="BR115" s="331">
        <v>4.8540333333333328</v>
      </c>
      <c r="BS115" s="320">
        <v>5.3230000000000004</v>
      </c>
      <c r="BT115" s="320">
        <v>0.46896666666666764</v>
      </c>
      <c r="BU115" s="320">
        <v>9.6613812568242441</v>
      </c>
      <c r="BV115" s="320">
        <v>74</v>
      </c>
      <c r="BW115" s="320">
        <v>57887</v>
      </c>
      <c r="BX115" s="320">
        <v>41995</v>
      </c>
      <c r="BY115" s="320">
        <v>1080.8580858085809</v>
      </c>
      <c r="BZ115" s="320">
        <v>2.3006027519524333E-4</v>
      </c>
      <c r="CA115" s="320">
        <v>8.9058333333333337</v>
      </c>
      <c r="CB115" s="320">
        <v>12.829666666666666</v>
      </c>
      <c r="CC115" s="320">
        <v>-3.9238333333333331</v>
      </c>
      <c r="CD115" s="320">
        <v>99.193255528380007</v>
      </c>
      <c r="CE115" s="320">
        <v>142.77745995958702</v>
      </c>
      <c r="CF115" s="320">
        <v>-43.584204431206999</v>
      </c>
      <c r="CG115" s="320">
        <v>146.67550844208182</v>
      </c>
      <c r="CH115" s="320">
        <v>211.38697505799851</v>
      </c>
      <c r="CI115" s="320">
        <v>-64.711466615916834</v>
      </c>
      <c r="CJ115" s="320">
        <v>0.23437823923810475</v>
      </c>
      <c r="CK115" s="320">
        <v>13955</v>
      </c>
      <c r="CL115" s="320"/>
      <c r="CM115" s="320"/>
      <c r="CN115" s="320"/>
      <c r="CO115" s="316"/>
      <c r="CP115" s="333"/>
      <c r="CQ115" s="320"/>
      <c r="CR115" s="320"/>
      <c r="CS115" s="316"/>
      <c r="CT115" s="320"/>
      <c r="CU115" s="320"/>
      <c r="CV115" s="320"/>
      <c r="CW115" s="316"/>
      <c r="CX115" s="329"/>
      <c r="CY115" s="318"/>
      <c r="CZ115" s="318"/>
      <c r="DA115" s="319"/>
      <c r="DB115" s="319"/>
      <c r="DC115" s="319"/>
      <c r="DD115" s="319"/>
      <c r="DE115" s="319"/>
      <c r="DF115" s="319"/>
      <c r="DG115" s="310"/>
      <c r="DH115" s="320">
        <v>9.6613812568242441</v>
      </c>
      <c r="DI115" s="471">
        <v>0</v>
      </c>
      <c r="DJ115" s="483">
        <f t="shared" si="12"/>
        <v>6.9232398830700426E-2</v>
      </c>
      <c r="DK115" s="320"/>
      <c r="DL115" s="471"/>
      <c r="DM115" s="320"/>
    </row>
    <row r="116" spans="1:117" ht="15.75" customHeight="1">
      <c r="A116" s="76">
        <v>145</v>
      </c>
      <c r="B116" s="168" t="s">
        <v>1126</v>
      </c>
      <c r="C116" s="46">
        <v>2691459</v>
      </c>
      <c r="D116" s="46">
        <v>1</v>
      </c>
      <c r="E116" s="149">
        <v>30870</v>
      </c>
      <c r="F116" s="44">
        <f t="shared" si="13"/>
        <v>36</v>
      </c>
      <c r="G116" s="78">
        <v>1</v>
      </c>
      <c r="H116" s="46">
        <v>37</v>
      </c>
      <c r="I116" s="79">
        <v>94</v>
      </c>
      <c r="J116" s="80">
        <v>0</v>
      </c>
      <c r="K116" s="80">
        <v>0</v>
      </c>
      <c r="L116" s="80">
        <v>0</v>
      </c>
      <c r="M116" s="80">
        <v>0</v>
      </c>
      <c r="N116" s="80">
        <v>0</v>
      </c>
      <c r="O116" s="80">
        <v>0</v>
      </c>
      <c r="P116" s="80">
        <v>0</v>
      </c>
      <c r="Q116" s="80">
        <v>0</v>
      </c>
      <c r="R116" s="80">
        <v>0</v>
      </c>
      <c r="S116" s="80">
        <v>0</v>
      </c>
      <c r="T116" s="80">
        <v>0</v>
      </c>
      <c r="U116" s="80">
        <v>0</v>
      </c>
      <c r="V116" s="80">
        <v>0</v>
      </c>
      <c r="W116" s="80">
        <v>0</v>
      </c>
      <c r="X116" s="98">
        <v>1</v>
      </c>
      <c r="Y116" s="80">
        <v>1</v>
      </c>
      <c r="Z116" s="80">
        <v>0</v>
      </c>
      <c r="AA116" s="80">
        <v>0</v>
      </c>
      <c r="AB116" s="80">
        <v>0</v>
      </c>
      <c r="AC116" s="81"/>
      <c r="AD116" s="82"/>
      <c r="AE116" s="83"/>
      <c r="AF116" s="150">
        <v>44139</v>
      </c>
      <c r="AG116" s="58">
        <v>0</v>
      </c>
      <c r="AH116" s="58">
        <v>0</v>
      </c>
      <c r="AI116" s="58">
        <v>0</v>
      </c>
      <c r="AJ116" s="84">
        <v>0</v>
      </c>
      <c r="AK116" s="84">
        <v>0</v>
      </c>
      <c r="AL116" s="60">
        <v>44139</v>
      </c>
      <c r="AM116" s="58">
        <f t="shared" si="2"/>
        <v>0</v>
      </c>
      <c r="AN116" s="123">
        <v>1</v>
      </c>
      <c r="AO116" s="61"/>
      <c r="AP116" s="62"/>
      <c r="AQ116" s="63">
        <v>1</v>
      </c>
      <c r="AR116" s="64">
        <v>1</v>
      </c>
      <c r="AS116" s="63">
        <v>1</v>
      </c>
      <c r="AT116" s="63">
        <v>1</v>
      </c>
      <c r="AU116" s="63">
        <v>1</v>
      </c>
      <c r="AV116" s="63">
        <v>1</v>
      </c>
      <c r="AW116" s="63">
        <v>1</v>
      </c>
      <c r="AX116" s="64"/>
      <c r="AY116" s="66">
        <v>44139</v>
      </c>
      <c r="AZ116" s="133">
        <v>1.03</v>
      </c>
      <c r="BA116" s="133">
        <v>535</v>
      </c>
      <c r="BB116" s="133">
        <v>81.2</v>
      </c>
      <c r="BC116" s="139">
        <v>5.0000000000000001E-3</v>
      </c>
      <c r="BD116" s="135">
        <v>16.399999999999999</v>
      </c>
      <c r="BE116" s="135">
        <v>13.81</v>
      </c>
      <c r="BF116" s="135">
        <v>82.2</v>
      </c>
      <c r="BG116" s="135">
        <v>9.6</v>
      </c>
      <c r="BH116" s="135">
        <v>208</v>
      </c>
      <c r="BI116" s="86"/>
      <c r="BJ116" s="64">
        <v>0</v>
      </c>
      <c r="BK116" s="64">
        <v>0</v>
      </c>
      <c r="BL116" s="64">
        <v>0</v>
      </c>
      <c r="BM116" s="64">
        <v>0</v>
      </c>
      <c r="BN116" s="70">
        <v>0</v>
      </c>
      <c r="BO116" s="64">
        <v>0</v>
      </c>
      <c r="BP116" s="71"/>
      <c r="BR116" s="331">
        <v>4.994698113207547</v>
      </c>
      <c r="BS116" s="320">
        <v>5.3760000000000003</v>
      </c>
      <c r="BT116" s="320">
        <v>0.38130188679245336</v>
      </c>
      <c r="BU116" s="320">
        <v>7.634132797419162</v>
      </c>
      <c r="BV116" s="320">
        <v>91</v>
      </c>
      <c r="BW116" s="320">
        <v>37069</v>
      </c>
      <c r="BX116" s="320">
        <v>27539</v>
      </c>
      <c r="BY116" s="320">
        <v>1030.1956745623067</v>
      </c>
      <c r="BZ116" s="320">
        <v>2.7721169241508992E-4</v>
      </c>
      <c r="CA116" s="320">
        <v>7.8053333333333335</v>
      </c>
      <c r="CB116" s="320">
        <v>13.596000000000002</v>
      </c>
      <c r="CC116" s="320">
        <v>-5.7906666666666657</v>
      </c>
      <c r="CD116" s="320">
        <v>91.967155563308822</v>
      </c>
      <c r="CE116" s="320">
        <v>160.17690182574509</v>
      </c>
      <c r="CF116" s="320">
        <v>-68.209746262436255</v>
      </c>
      <c r="CG116" s="320">
        <v>124.85708888765153</v>
      </c>
      <c r="CH116" s="320">
        <v>217.50021401083669</v>
      </c>
      <c r="CI116" s="320">
        <v>-92.643125123185158</v>
      </c>
      <c r="CJ116" s="320">
        <v>0.29871067159417986</v>
      </c>
      <c r="CK116" s="320">
        <v>8901.1</v>
      </c>
      <c r="CL116" s="320">
        <v>7.82</v>
      </c>
      <c r="CM116" s="320">
        <v>7.71</v>
      </c>
      <c r="CN116" s="320">
        <v>8.0399999999999991</v>
      </c>
      <c r="CO116" s="316">
        <f t="shared" si="14"/>
        <v>7.8566666666666665</v>
      </c>
      <c r="CP116" s="333">
        <v>0.67200000000000004</v>
      </c>
      <c r="CQ116" s="320">
        <v>0.66700000000000004</v>
      </c>
      <c r="CR116" s="320">
        <v>0.60699999999999998</v>
      </c>
      <c r="CS116" s="316">
        <f t="shared" si="15"/>
        <v>0.64866666666666661</v>
      </c>
      <c r="CT116" s="320">
        <v>0.78400000000000003</v>
      </c>
      <c r="CU116" s="320">
        <v>0.79</v>
      </c>
      <c r="CV116" s="320">
        <v>0.78100000000000003</v>
      </c>
      <c r="CW116" s="316">
        <f t="shared" si="16"/>
        <v>0.78500000000000003</v>
      </c>
      <c r="CX116" s="329">
        <v>6.9444444444444447E-4</v>
      </c>
      <c r="CY116" s="318">
        <v>4.1666666666666666E-3</v>
      </c>
      <c r="CZ116" s="318">
        <v>4.8611111111111112E-3</v>
      </c>
      <c r="DA116" s="319" t="s">
        <v>1127</v>
      </c>
      <c r="DB116" s="319" t="s">
        <v>1128</v>
      </c>
      <c r="DC116" s="319" t="s">
        <v>1129</v>
      </c>
      <c r="DD116" s="319" t="s">
        <v>1130</v>
      </c>
      <c r="DE116" s="319" t="s">
        <v>1131</v>
      </c>
      <c r="DF116" s="319" t="s">
        <v>1132</v>
      </c>
      <c r="DG116" s="310"/>
      <c r="DH116" s="320">
        <v>7.634132797419162</v>
      </c>
      <c r="DI116" s="471">
        <v>0</v>
      </c>
      <c r="DJ116" s="483">
        <f t="shared" si="12"/>
        <v>8.5766172691230991E-2</v>
      </c>
      <c r="DK116" s="320">
        <v>0.64866666666666661</v>
      </c>
      <c r="DL116" s="471">
        <v>1</v>
      </c>
      <c r="DM116" s="320">
        <v>0.78500000000000003</v>
      </c>
    </row>
    <row r="117" spans="1:117" ht="15.75" customHeight="1">
      <c r="A117" s="76">
        <v>148</v>
      </c>
      <c r="B117" s="168" t="s">
        <v>1150</v>
      </c>
      <c r="C117" s="46">
        <v>2695376</v>
      </c>
      <c r="D117" s="46">
        <v>2</v>
      </c>
      <c r="E117" s="149">
        <v>22306</v>
      </c>
      <c r="F117" s="44">
        <f t="shared" si="13"/>
        <v>59</v>
      </c>
      <c r="G117" s="78">
        <v>2</v>
      </c>
      <c r="H117" s="46">
        <v>37.700000000000003</v>
      </c>
      <c r="I117" s="79">
        <v>94</v>
      </c>
      <c r="J117" s="80">
        <v>0</v>
      </c>
      <c r="K117" s="80">
        <v>0</v>
      </c>
      <c r="L117" s="80">
        <v>0</v>
      </c>
      <c r="M117" s="80">
        <v>1</v>
      </c>
      <c r="N117" s="80">
        <v>0</v>
      </c>
      <c r="O117" s="80">
        <v>0</v>
      </c>
      <c r="P117" s="80">
        <v>1</v>
      </c>
      <c r="Q117" s="80">
        <v>0</v>
      </c>
      <c r="R117" s="80">
        <v>0</v>
      </c>
      <c r="S117" s="80">
        <v>1</v>
      </c>
      <c r="T117" s="80">
        <v>0</v>
      </c>
      <c r="U117" s="80">
        <v>0</v>
      </c>
      <c r="V117" s="80">
        <v>0</v>
      </c>
      <c r="W117" s="80">
        <v>0</v>
      </c>
      <c r="X117" s="80">
        <v>1</v>
      </c>
      <c r="Y117" s="80">
        <v>0</v>
      </c>
      <c r="Z117" s="80">
        <v>1</v>
      </c>
      <c r="AA117" s="80">
        <v>0</v>
      </c>
      <c r="AB117" s="80">
        <v>0</v>
      </c>
      <c r="AC117" s="81">
        <v>61</v>
      </c>
      <c r="AD117" s="82">
        <v>1.68</v>
      </c>
      <c r="AE117" s="83">
        <f t="shared" si="8"/>
        <v>21.612811791383223</v>
      </c>
      <c r="AF117" s="150">
        <v>44140</v>
      </c>
      <c r="AG117" s="58">
        <v>1</v>
      </c>
      <c r="AH117" s="58">
        <v>1</v>
      </c>
      <c r="AI117" s="58">
        <v>9</v>
      </c>
      <c r="AJ117" s="84">
        <v>1</v>
      </c>
      <c r="AK117" s="84">
        <v>1</v>
      </c>
      <c r="AL117" s="60">
        <v>44149</v>
      </c>
      <c r="AM117" s="58">
        <f t="shared" si="2"/>
        <v>9</v>
      </c>
      <c r="AN117" s="123">
        <v>1</v>
      </c>
      <c r="AO117" s="61"/>
      <c r="AP117" s="62"/>
      <c r="AQ117" s="63">
        <v>1</v>
      </c>
      <c r="AR117" s="64">
        <v>1</v>
      </c>
      <c r="AS117" s="63">
        <v>1</v>
      </c>
      <c r="AT117" s="63">
        <v>0</v>
      </c>
      <c r="AU117" s="63">
        <v>0</v>
      </c>
      <c r="AV117" s="63">
        <v>1</v>
      </c>
      <c r="AW117" s="63">
        <v>0</v>
      </c>
      <c r="AX117" s="64"/>
      <c r="AY117" s="66">
        <v>44142</v>
      </c>
      <c r="AZ117" s="133">
        <v>5.87</v>
      </c>
      <c r="BA117" s="133">
        <v>406</v>
      </c>
      <c r="BB117" s="133">
        <v>79.3</v>
      </c>
      <c r="BC117" s="144"/>
      <c r="BD117" s="135">
        <v>11.4</v>
      </c>
      <c r="BE117" s="135">
        <v>2.83</v>
      </c>
      <c r="BF117" s="135">
        <v>77.400000000000006</v>
      </c>
      <c r="BG117" s="135">
        <v>18.399999999999999</v>
      </c>
      <c r="BH117" s="135">
        <v>163</v>
      </c>
      <c r="BI117" s="86"/>
      <c r="BJ117" s="64">
        <v>0</v>
      </c>
      <c r="BK117" s="64">
        <v>0</v>
      </c>
      <c r="BL117" s="64">
        <v>0</v>
      </c>
      <c r="BM117" s="64">
        <v>0</v>
      </c>
      <c r="BN117" s="70">
        <v>1</v>
      </c>
      <c r="BO117" s="64">
        <v>1</v>
      </c>
      <c r="BP117" s="71" t="s">
        <v>131</v>
      </c>
      <c r="BR117" s="331"/>
      <c r="BS117" s="320"/>
      <c r="BT117" s="320"/>
      <c r="BU117" s="320"/>
      <c r="BV117" s="320"/>
      <c r="BW117" s="320"/>
      <c r="BX117" s="320"/>
      <c r="BY117" s="320"/>
      <c r="BZ117" s="320"/>
      <c r="CA117" s="320"/>
      <c r="CB117" s="320"/>
      <c r="CC117" s="320"/>
      <c r="CD117" s="320"/>
      <c r="CE117" s="320"/>
      <c r="CF117" s="320"/>
      <c r="CG117" s="320"/>
      <c r="CH117" s="320"/>
      <c r="CI117" s="320"/>
      <c r="CJ117" s="320"/>
      <c r="CK117" s="320"/>
      <c r="CL117" s="320">
        <v>7.02</v>
      </c>
      <c r="CM117" s="320">
        <v>7.08</v>
      </c>
      <c r="CN117" s="320">
        <v>7.09</v>
      </c>
      <c r="CO117" s="316">
        <f t="shared" si="14"/>
        <v>7.0633333333333326</v>
      </c>
      <c r="CP117" s="333">
        <v>0.73799999999999999</v>
      </c>
      <c r="CQ117" s="320">
        <v>0.67200000000000004</v>
      </c>
      <c r="CR117" s="320">
        <v>0.626</v>
      </c>
      <c r="CS117" s="316">
        <f t="shared" si="15"/>
        <v>0.67866666666666664</v>
      </c>
      <c r="CT117" s="320">
        <v>0.745</v>
      </c>
      <c r="CU117" s="320">
        <v>0.78600000000000003</v>
      </c>
      <c r="CV117" s="320">
        <v>0.72699999999999998</v>
      </c>
      <c r="CW117" s="316">
        <f t="shared" si="16"/>
        <v>0.75266666666666671</v>
      </c>
      <c r="CX117" s="329">
        <v>2.0833333333333333E-3</v>
      </c>
      <c r="CY117" s="318">
        <v>6.2499999999999995E-3</v>
      </c>
      <c r="CZ117" s="318">
        <v>9.0277777777777787E-3</v>
      </c>
      <c r="DA117" s="319" t="s">
        <v>1151</v>
      </c>
      <c r="DB117" s="319" t="s">
        <v>1152</v>
      </c>
      <c r="DC117" s="319" t="s">
        <v>1153</v>
      </c>
      <c r="DD117" s="319" t="s">
        <v>1154</v>
      </c>
      <c r="DE117" s="319" t="s">
        <v>1155</v>
      </c>
      <c r="DF117" s="319" t="s">
        <v>1156</v>
      </c>
      <c r="DG117" s="310"/>
      <c r="DH117" s="320"/>
      <c r="DI117" s="471"/>
      <c r="DJ117" s="483"/>
      <c r="DK117" s="320">
        <v>0.67866666666666664</v>
      </c>
      <c r="DL117" s="471">
        <v>1</v>
      </c>
      <c r="DM117" s="320">
        <v>0.75266666666666671</v>
      </c>
    </row>
    <row r="118" spans="1:117" ht="15.75" customHeight="1">
      <c r="A118" s="167">
        <v>150</v>
      </c>
      <c r="B118" s="168" t="s">
        <v>1165</v>
      </c>
      <c r="C118" s="46">
        <v>91808753</v>
      </c>
      <c r="D118" s="46">
        <v>1</v>
      </c>
      <c r="E118" s="149">
        <v>25273</v>
      </c>
      <c r="F118" s="44">
        <f t="shared" si="13"/>
        <v>51</v>
      </c>
      <c r="G118" s="78">
        <v>1</v>
      </c>
      <c r="H118" s="46">
        <v>36.6</v>
      </c>
      <c r="I118" s="79">
        <v>94</v>
      </c>
      <c r="J118" s="80">
        <v>0</v>
      </c>
      <c r="K118" s="80">
        <v>0</v>
      </c>
      <c r="L118" s="80">
        <v>0</v>
      </c>
      <c r="M118" s="80">
        <v>0</v>
      </c>
      <c r="N118" s="80">
        <v>0</v>
      </c>
      <c r="O118" s="80">
        <v>0</v>
      </c>
      <c r="P118" s="80">
        <v>0</v>
      </c>
      <c r="Q118" s="80">
        <v>0</v>
      </c>
      <c r="R118" s="80">
        <v>0</v>
      </c>
      <c r="S118" s="80">
        <v>0</v>
      </c>
      <c r="T118" s="80">
        <v>0</v>
      </c>
      <c r="U118" s="80">
        <v>0</v>
      </c>
      <c r="V118" s="80">
        <v>0</v>
      </c>
      <c r="W118" s="80">
        <v>0</v>
      </c>
      <c r="X118" s="80">
        <v>0</v>
      </c>
      <c r="Y118" s="80">
        <v>0</v>
      </c>
      <c r="Z118" s="80">
        <v>0</v>
      </c>
      <c r="AA118" s="80">
        <v>0</v>
      </c>
      <c r="AB118" s="80">
        <v>0</v>
      </c>
      <c r="AC118" s="81"/>
      <c r="AD118" s="82"/>
      <c r="AE118" s="83"/>
      <c r="AF118" s="150">
        <v>44111</v>
      </c>
      <c r="AG118" s="58">
        <v>0</v>
      </c>
      <c r="AH118" s="58">
        <v>0</v>
      </c>
      <c r="AI118" s="58">
        <v>0</v>
      </c>
      <c r="AJ118" s="84">
        <v>0</v>
      </c>
      <c r="AK118" s="84">
        <v>0</v>
      </c>
      <c r="AL118" s="60">
        <v>44145</v>
      </c>
      <c r="AM118" s="58">
        <f t="shared" si="2"/>
        <v>34</v>
      </c>
      <c r="AN118" s="123">
        <v>1</v>
      </c>
      <c r="AO118" s="61"/>
      <c r="AP118" s="62"/>
      <c r="AQ118" s="63">
        <v>1</v>
      </c>
      <c r="AR118" s="64">
        <v>1</v>
      </c>
      <c r="AS118" s="63">
        <v>1</v>
      </c>
      <c r="AT118" s="63">
        <v>1</v>
      </c>
      <c r="AU118" s="63">
        <v>1</v>
      </c>
      <c r="AV118" s="63">
        <v>0</v>
      </c>
      <c r="AW118" s="63">
        <v>0</v>
      </c>
      <c r="AX118" s="64"/>
      <c r="AY118" s="66">
        <v>44142</v>
      </c>
      <c r="AZ118" s="133">
        <v>0.84</v>
      </c>
      <c r="BA118" s="133">
        <v>1172</v>
      </c>
      <c r="BB118" s="133">
        <v>150.9</v>
      </c>
      <c r="BC118" s="144"/>
      <c r="BD118" s="135">
        <v>15.2</v>
      </c>
      <c r="BE118" s="135">
        <v>10.79</v>
      </c>
      <c r="BF118" s="135">
        <v>76.5</v>
      </c>
      <c r="BG118" s="135">
        <v>16.2</v>
      </c>
      <c r="BH118" s="135">
        <v>229</v>
      </c>
      <c r="BI118" s="86"/>
      <c r="BJ118" s="64">
        <v>0</v>
      </c>
      <c r="BK118" s="64">
        <v>0</v>
      </c>
      <c r="BL118" s="64">
        <v>0</v>
      </c>
      <c r="BM118" s="64">
        <v>0</v>
      </c>
      <c r="BN118" s="70">
        <v>0</v>
      </c>
      <c r="BO118" s="64">
        <v>0</v>
      </c>
      <c r="BP118" s="71"/>
      <c r="BR118" s="331">
        <v>4.8076458333333338</v>
      </c>
      <c r="BS118" s="320">
        <v>4.9489999999999998</v>
      </c>
      <c r="BT118" s="320">
        <v>0.141354166666666</v>
      </c>
      <c r="BU118" s="320">
        <v>2.9401950885525086</v>
      </c>
      <c r="BV118" s="320">
        <v>169</v>
      </c>
      <c r="BW118" s="320">
        <v>60544</v>
      </c>
      <c r="BX118" s="320">
        <v>58381</v>
      </c>
      <c r="BY118" s="320">
        <v>984.41558441558436</v>
      </c>
      <c r="BZ118" s="320">
        <v>5.0362191270319255E-5</v>
      </c>
      <c r="CA118" s="320">
        <v>12.780166666666666</v>
      </c>
      <c r="CB118" s="320">
        <v>15.544833333333337</v>
      </c>
      <c r="CC118" s="320">
        <v>-2.7646666666666673</v>
      </c>
      <c r="CD118" s="320">
        <v>139.12634746416825</v>
      </c>
      <c r="CE118" s="320">
        <v>169.25971975335602</v>
      </c>
      <c r="CF118" s="320">
        <v>-30.133372289187779</v>
      </c>
      <c r="CG118" s="320">
        <v>212.7037866043961</v>
      </c>
      <c r="CH118" s="320">
        <v>258.68975585185478</v>
      </c>
      <c r="CI118" s="320">
        <v>-45.985969247458776</v>
      </c>
      <c r="CJ118" s="320">
        <v>0.15093414229987953</v>
      </c>
      <c r="CK118" s="320">
        <v>10156.1</v>
      </c>
      <c r="CL118" s="320">
        <v>7.88</v>
      </c>
      <c r="CM118" s="320">
        <v>7.52</v>
      </c>
      <c r="CN118" s="320">
        <v>7.91</v>
      </c>
      <c r="CO118" s="316">
        <f t="shared" si="14"/>
        <v>7.77</v>
      </c>
      <c r="CP118" s="333">
        <v>0.58099999999999996</v>
      </c>
      <c r="CQ118" s="320">
        <v>0.61199999999999999</v>
      </c>
      <c r="CR118" s="320">
        <v>0.65300000000000002</v>
      </c>
      <c r="CS118" s="316">
        <f t="shared" si="15"/>
        <v>0.6153333333333334</v>
      </c>
      <c r="CT118" s="320">
        <v>0.72199999999999998</v>
      </c>
      <c r="CU118" s="320">
        <v>0.72499999999999998</v>
      </c>
      <c r="CV118" s="320">
        <v>0.78100000000000003</v>
      </c>
      <c r="CW118" s="316">
        <f t="shared" si="16"/>
        <v>0.7426666666666667</v>
      </c>
      <c r="CX118" s="329">
        <v>2.0833333333333333E-3</v>
      </c>
      <c r="CY118" s="318">
        <v>7.6388888888888886E-3</v>
      </c>
      <c r="CZ118" s="318">
        <v>3.472222222222222E-3</v>
      </c>
      <c r="DA118" s="319" t="s">
        <v>820</v>
      </c>
      <c r="DB118" s="319" t="s">
        <v>1166</v>
      </c>
      <c r="DC118" s="319" t="s">
        <v>1167</v>
      </c>
      <c r="DD118" s="319" t="s">
        <v>1168</v>
      </c>
      <c r="DE118" s="319" t="s">
        <v>1169</v>
      </c>
      <c r="DF118" s="319" t="s">
        <v>1170</v>
      </c>
      <c r="DG118" s="310"/>
      <c r="DH118" s="320">
        <v>2.9401950885525086</v>
      </c>
      <c r="DI118" s="471">
        <v>1</v>
      </c>
      <c r="DJ118" s="483">
        <f t="shared" si="12"/>
        <v>2.8950040749426538E-2</v>
      </c>
      <c r="DK118" s="320">
        <v>0.6153333333333334</v>
      </c>
      <c r="DL118" s="471">
        <v>0</v>
      </c>
      <c r="DM118" s="320">
        <v>0.7426666666666667</v>
      </c>
    </row>
    <row r="119" spans="1:117" ht="15.75" customHeight="1">
      <c r="A119" s="167">
        <v>152</v>
      </c>
      <c r="B119" s="168" t="s">
        <v>1179</v>
      </c>
      <c r="C119" s="46">
        <v>2697368</v>
      </c>
      <c r="D119" s="46">
        <v>2</v>
      </c>
      <c r="E119" s="149">
        <v>21899</v>
      </c>
      <c r="F119" s="44">
        <f t="shared" si="13"/>
        <v>60</v>
      </c>
      <c r="G119" s="78">
        <v>1</v>
      </c>
      <c r="H119" s="46">
        <v>37.9</v>
      </c>
      <c r="I119" s="79">
        <v>93</v>
      </c>
      <c r="J119" s="80">
        <v>0</v>
      </c>
      <c r="K119" s="80">
        <v>0</v>
      </c>
      <c r="L119" s="80">
        <v>0</v>
      </c>
      <c r="M119" s="80">
        <v>0</v>
      </c>
      <c r="N119" s="80">
        <v>0</v>
      </c>
      <c r="O119" s="80">
        <v>0</v>
      </c>
      <c r="P119" s="80">
        <v>0</v>
      </c>
      <c r="Q119" s="80">
        <v>0</v>
      </c>
      <c r="R119" s="80">
        <v>0</v>
      </c>
      <c r="S119" s="80">
        <v>0</v>
      </c>
      <c r="T119" s="80">
        <v>0</v>
      </c>
      <c r="U119" s="80">
        <v>0</v>
      </c>
      <c r="V119" s="80">
        <v>0</v>
      </c>
      <c r="W119" s="80">
        <v>0</v>
      </c>
      <c r="X119" s="98">
        <v>1</v>
      </c>
      <c r="Y119" s="80">
        <v>0</v>
      </c>
      <c r="Z119" s="98">
        <v>1</v>
      </c>
      <c r="AA119" s="80">
        <v>0</v>
      </c>
      <c r="AB119" s="80">
        <v>0</v>
      </c>
      <c r="AC119" s="81"/>
      <c r="AD119" s="82"/>
      <c r="AE119" s="83"/>
      <c r="AF119" s="150">
        <v>44142</v>
      </c>
      <c r="AG119" s="58">
        <v>0</v>
      </c>
      <c r="AH119" s="58">
        <v>0</v>
      </c>
      <c r="AI119" s="58">
        <v>0</v>
      </c>
      <c r="AJ119" s="84">
        <v>0</v>
      </c>
      <c r="AK119" s="84">
        <v>0</v>
      </c>
      <c r="AL119" s="60">
        <v>44144</v>
      </c>
      <c r="AM119" s="58">
        <f t="shared" si="2"/>
        <v>2</v>
      </c>
      <c r="AN119" s="123">
        <v>1</v>
      </c>
      <c r="AO119" s="61"/>
      <c r="AP119" s="62"/>
      <c r="AQ119" s="63">
        <v>1</v>
      </c>
      <c r="AR119" s="64">
        <v>1</v>
      </c>
      <c r="AS119" s="63">
        <v>0</v>
      </c>
      <c r="AT119" s="63">
        <v>0</v>
      </c>
      <c r="AU119" s="63">
        <v>0</v>
      </c>
      <c r="AV119" s="63">
        <v>1</v>
      </c>
      <c r="AW119" s="63">
        <v>0</v>
      </c>
      <c r="AX119" s="64"/>
      <c r="AY119" s="66">
        <v>44142</v>
      </c>
      <c r="AZ119" s="133">
        <v>0.78</v>
      </c>
      <c r="BA119" s="133">
        <v>1096</v>
      </c>
      <c r="BB119" s="143"/>
      <c r="BC119" s="144"/>
      <c r="BD119" s="135">
        <v>13.5</v>
      </c>
      <c r="BE119" s="135">
        <v>5.48</v>
      </c>
      <c r="BF119" s="135">
        <v>69.3</v>
      </c>
      <c r="BG119" s="135">
        <v>26.1</v>
      </c>
      <c r="BH119" s="135">
        <v>130</v>
      </c>
      <c r="BI119" s="86"/>
      <c r="BJ119" s="64">
        <v>0</v>
      </c>
      <c r="BK119" s="64">
        <v>0</v>
      </c>
      <c r="BL119" s="64">
        <v>0</v>
      </c>
      <c r="BM119" s="64">
        <v>0</v>
      </c>
      <c r="BN119" s="70">
        <v>0</v>
      </c>
      <c r="BO119" s="64">
        <v>0</v>
      </c>
      <c r="BP119" s="71"/>
      <c r="BR119" s="331">
        <v>3.9948409090909096</v>
      </c>
      <c r="BS119" s="320">
        <v>4.0419999999999998</v>
      </c>
      <c r="BT119" s="320">
        <v>4.7159090909090207E-2</v>
      </c>
      <c r="BU119" s="320">
        <v>1.1804998492373509</v>
      </c>
      <c r="BV119" s="320">
        <v>32</v>
      </c>
      <c r="BW119" s="320">
        <v>81523</v>
      </c>
      <c r="BX119" s="320">
        <v>29119</v>
      </c>
      <c r="BY119" s="320">
        <v>1329.543147208122</v>
      </c>
      <c r="BZ119" s="320">
        <v>4.0540535363073969E-5</v>
      </c>
      <c r="CA119" s="320">
        <v>17.652833333333326</v>
      </c>
      <c r="CB119" s="320">
        <v>18.022499999999997</v>
      </c>
      <c r="CC119" s="320">
        <v>-0.36966666666666687</v>
      </c>
      <c r="CD119" s="320">
        <v>132.24223160504587</v>
      </c>
      <c r="CE119" s="320">
        <v>135.25185430972161</v>
      </c>
      <c r="CF119" s="320">
        <v>-3.009622704675694</v>
      </c>
      <c r="CG119" s="320">
        <v>352.30211757949684</v>
      </c>
      <c r="CH119" s="320">
        <v>360.25359443305643</v>
      </c>
      <c r="CI119" s="320">
        <v>-7.9514768535596732</v>
      </c>
      <c r="CJ119" s="320">
        <v>2.1595239918274049E-2</v>
      </c>
      <c r="CK119" s="320">
        <v>9207.6</v>
      </c>
      <c r="CL119" s="320">
        <v>7.09</v>
      </c>
      <c r="CM119" s="320">
        <v>6.69</v>
      </c>
      <c r="CN119" s="320">
        <v>6.24</v>
      </c>
      <c r="CO119" s="316">
        <f t="shared" si="14"/>
        <v>6.6733333333333347</v>
      </c>
      <c r="CP119" s="333">
        <v>0.60099999999999998</v>
      </c>
      <c r="CQ119" s="320">
        <v>0.58199999999999996</v>
      </c>
      <c r="CR119" s="320">
        <v>0.61</v>
      </c>
      <c r="CS119" s="316">
        <f t="shared" si="15"/>
        <v>0.59766666666666657</v>
      </c>
      <c r="CT119" s="320">
        <v>0.74</v>
      </c>
      <c r="CU119" s="320">
        <v>0.79</v>
      </c>
      <c r="CV119" s="320">
        <v>0.78800000000000003</v>
      </c>
      <c r="CW119" s="316">
        <f t="shared" si="16"/>
        <v>0.77266666666666672</v>
      </c>
      <c r="CX119" s="329">
        <v>4.1666666666666666E-3</v>
      </c>
      <c r="CY119" s="318">
        <v>4.8611111111111112E-3</v>
      </c>
      <c r="CZ119" s="318">
        <v>7.6388888888888886E-3</v>
      </c>
      <c r="DA119" s="319" t="s">
        <v>1180</v>
      </c>
      <c r="DB119" s="319" t="s">
        <v>1181</v>
      </c>
      <c r="DC119" s="319" t="s">
        <v>1182</v>
      </c>
      <c r="DD119" s="319" t="s">
        <v>1183</v>
      </c>
      <c r="DE119" s="319" t="s">
        <v>1184</v>
      </c>
      <c r="DF119" s="319" t="s">
        <v>1185</v>
      </c>
      <c r="DG119" s="310"/>
      <c r="DH119" s="320">
        <v>1.1804998492373509</v>
      </c>
      <c r="DI119" s="471">
        <v>1</v>
      </c>
      <c r="DJ119" s="483">
        <f t="shared" si="12"/>
        <v>1.2820928898272632E-2</v>
      </c>
      <c r="DK119" s="320">
        <v>0.59766666666666657</v>
      </c>
      <c r="DL119" s="471">
        <v>0</v>
      </c>
      <c r="DM119" s="320">
        <v>0.77266666666666672</v>
      </c>
    </row>
    <row r="120" spans="1:117" ht="15.75" customHeight="1">
      <c r="A120" s="103">
        <v>157</v>
      </c>
      <c r="B120" s="165" t="s">
        <v>1216</v>
      </c>
      <c r="C120" s="104">
        <v>2706915</v>
      </c>
      <c r="D120" s="104">
        <v>1</v>
      </c>
      <c r="E120" s="146">
        <v>15810</v>
      </c>
      <c r="F120" s="44">
        <f t="shared" si="13"/>
        <v>77</v>
      </c>
      <c r="G120" s="103">
        <v>1</v>
      </c>
      <c r="H120" s="104">
        <v>36</v>
      </c>
      <c r="I120" s="107">
        <v>86</v>
      </c>
      <c r="J120" s="108">
        <v>0</v>
      </c>
      <c r="K120" s="108">
        <v>1</v>
      </c>
      <c r="L120" s="108">
        <v>0</v>
      </c>
      <c r="M120" s="108">
        <v>0</v>
      </c>
      <c r="N120" s="108">
        <v>0</v>
      </c>
      <c r="O120" s="108">
        <v>0</v>
      </c>
      <c r="P120" s="108">
        <v>0</v>
      </c>
      <c r="Q120" s="108">
        <v>0</v>
      </c>
      <c r="R120" s="108">
        <v>0</v>
      </c>
      <c r="S120" s="108">
        <v>0</v>
      </c>
      <c r="T120" s="108">
        <v>0</v>
      </c>
      <c r="U120" s="108">
        <v>0</v>
      </c>
      <c r="V120" s="108">
        <v>0</v>
      </c>
      <c r="W120" s="108">
        <v>0</v>
      </c>
      <c r="X120" s="108">
        <v>1</v>
      </c>
      <c r="Y120" s="108">
        <v>0</v>
      </c>
      <c r="Z120" s="108">
        <v>1</v>
      </c>
      <c r="AA120" s="108">
        <v>0</v>
      </c>
      <c r="AB120" s="108">
        <v>0</v>
      </c>
      <c r="AC120" s="81"/>
      <c r="AD120" s="82"/>
      <c r="AE120" s="83"/>
      <c r="AF120" s="147">
        <v>44148</v>
      </c>
      <c r="AG120" s="104">
        <v>0</v>
      </c>
      <c r="AH120" s="104">
        <v>0</v>
      </c>
      <c r="AI120" s="104">
        <v>0</v>
      </c>
      <c r="AJ120" s="108">
        <v>0</v>
      </c>
      <c r="AK120" s="108">
        <v>0</v>
      </c>
      <c r="AL120" s="110">
        <v>44149</v>
      </c>
      <c r="AM120" s="104">
        <f t="shared" si="2"/>
        <v>1</v>
      </c>
      <c r="AN120" s="126">
        <v>0</v>
      </c>
      <c r="AO120" s="108" t="s">
        <v>1217</v>
      </c>
      <c r="AP120" s="116" t="s">
        <v>2128</v>
      </c>
      <c r="AQ120" s="63">
        <v>1</v>
      </c>
      <c r="AR120" s="104">
        <v>1</v>
      </c>
      <c r="AS120" s="103">
        <v>1</v>
      </c>
      <c r="AT120" s="103">
        <v>0</v>
      </c>
      <c r="AU120" s="103">
        <v>0</v>
      </c>
      <c r="AV120" s="103">
        <v>0</v>
      </c>
      <c r="AW120" s="103">
        <v>0</v>
      </c>
      <c r="AX120" s="104"/>
      <c r="AY120" s="110">
        <v>44148</v>
      </c>
      <c r="AZ120" s="113"/>
      <c r="BA120" s="113"/>
      <c r="BB120" s="113">
        <v>218.5</v>
      </c>
      <c r="BC120" s="148"/>
      <c r="BD120" s="108">
        <v>11.5</v>
      </c>
      <c r="BE120" s="108">
        <v>14.2</v>
      </c>
      <c r="BF120" s="108">
        <v>89.6</v>
      </c>
      <c r="BG120" s="108">
        <v>5.8</v>
      </c>
      <c r="BH120" s="108">
        <v>276</v>
      </c>
      <c r="BI120" s="107"/>
      <c r="BJ120" s="104">
        <v>0</v>
      </c>
      <c r="BK120" s="104">
        <v>0</v>
      </c>
      <c r="BL120" s="104">
        <v>0</v>
      </c>
      <c r="BM120" s="104">
        <v>0</v>
      </c>
      <c r="BN120" s="107">
        <v>0</v>
      </c>
      <c r="BO120" s="104">
        <v>0</v>
      </c>
      <c r="BP120" s="112"/>
      <c r="BR120" s="330">
        <v>4.8131379310344826</v>
      </c>
      <c r="BS120" s="327">
        <v>4.8789999999999996</v>
      </c>
      <c r="BT120" s="327">
        <v>6.586206896551694E-2</v>
      </c>
      <c r="BU120" s="327">
        <v>1.3683810833852683</v>
      </c>
      <c r="BV120" s="327">
        <v>72</v>
      </c>
      <c r="BW120" s="327">
        <v>12259</v>
      </c>
      <c r="BX120" s="327">
        <v>6292</v>
      </c>
      <c r="BY120" s="327">
        <v>281.22984304450659</v>
      </c>
      <c r="BZ120" s="327">
        <v>2.1747951102753788E-4</v>
      </c>
      <c r="CA120" s="327">
        <v>-4.4786666666666664</v>
      </c>
      <c r="CB120" s="327">
        <v>10.129500000000002</v>
      </c>
      <c r="CC120" s="327">
        <v>-14.608166666666666</v>
      </c>
      <c r="CD120" s="327">
        <v>-48.689550885251762</v>
      </c>
      <c r="CE120" s="327">
        <v>110.61604751913033</v>
      </c>
      <c r="CF120" s="327">
        <v>-159.30559840438215</v>
      </c>
      <c r="CG120" s="327">
        <v>-74.594475684438223</v>
      </c>
      <c r="CH120" s="327">
        <v>168.3359476990463</v>
      </c>
      <c r="CI120" s="327">
        <v>-242.93042338348451</v>
      </c>
      <c r="CJ120" s="327">
        <v>0.59068876150521554</v>
      </c>
      <c r="CK120" s="320">
        <v>3909.2</v>
      </c>
      <c r="CL120" s="327">
        <v>7.6</v>
      </c>
      <c r="CM120" s="327">
        <v>7.52</v>
      </c>
      <c r="CN120" s="327">
        <v>6.9</v>
      </c>
      <c r="CO120" s="316">
        <f t="shared" si="14"/>
        <v>7.34</v>
      </c>
      <c r="CP120" s="335">
        <v>0.65300000000000002</v>
      </c>
      <c r="CQ120" s="327">
        <v>0.626</v>
      </c>
      <c r="CR120" s="327">
        <v>0.76</v>
      </c>
      <c r="CS120" s="316">
        <f t="shared" si="15"/>
        <v>0.67966666666666653</v>
      </c>
      <c r="CT120" s="327">
        <v>0.72799999999999998</v>
      </c>
      <c r="CU120" s="327">
        <v>0.78300000000000003</v>
      </c>
      <c r="CV120" s="327">
        <v>0.78500000000000003</v>
      </c>
      <c r="CW120" s="316">
        <f t="shared" si="16"/>
        <v>0.76533333333333342</v>
      </c>
      <c r="CX120" s="328">
        <v>6.9444444444444447E-4</v>
      </c>
      <c r="CY120" s="318">
        <v>2.0833333333333333E-3</v>
      </c>
      <c r="CZ120" s="318">
        <v>6.2499999999999995E-3</v>
      </c>
      <c r="DA120" s="319" t="s">
        <v>1219</v>
      </c>
      <c r="DB120" s="319" t="s">
        <v>1220</v>
      </c>
      <c r="DC120" s="319" t="s">
        <v>1221</v>
      </c>
      <c r="DD120" s="319" t="s">
        <v>1222</v>
      </c>
      <c r="DE120" s="319" t="s">
        <v>1223</v>
      </c>
      <c r="DF120" s="319" t="s">
        <v>1224</v>
      </c>
      <c r="DG120" s="326"/>
      <c r="DH120" s="327">
        <v>1.3683810833852683</v>
      </c>
      <c r="DI120" s="477">
        <v>1</v>
      </c>
      <c r="DJ120" s="483">
        <f t="shared" si="12"/>
        <v>3.5004120622768559E-2</v>
      </c>
      <c r="DK120" s="320">
        <v>0.67966666666666653</v>
      </c>
      <c r="DL120" s="471">
        <v>0</v>
      </c>
      <c r="DM120" s="320">
        <v>0.76533333333333342</v>
      </c>
    </row>
    <row r="121" spans="1:117" ht="15.75" customHeight="1">
      <c r="A121" s="103">
        <v>159</v>
      </c>
      <c r="B121" s="164" t="s">
        <v>1232</v>
      </c>
      <c r="C121" s="51">
        <v>2710075</v>
      </c>
      <c r="D121" s="51">
        <v>1</v>
      </c>
      <c r="E121" s="151">
        <v>35459</v>
      </c>
      <c r="F121" s="44">
        <f t="shared" si="13"/>
        <v>23</v>
      </c>
      <c r="G121" s="94">
        <v>2</v>
      </c>
      <c r="H121" s="51">
        <v>36.5</v>
      </c>
      <c r="I121" s="97">
        <v>96</v>
      </c>
      <c r="J121" s="98">
        <v>0</v>
      </c>
      <c r="K121" s="98">
        <v>0</v>
      </c>
      <c r="L121" s="98">
        <v>0</v>
      </c>
      <c r="M121" s="98">
        <v>0</v>
      </c>
      <c r="N121" s="98">
        <v>0</v>
      </c>
      <c r="O121" s="98">
        <v>0</v>
      </c>
      <c r="P121" s="98">
        <v>0</v>
      </c>
      <c r="Q121" s="98">
        <v>0</v>
      </c>
      <c r="R121" s="98">
        <v>0</v>
      </c>
      <c r="S121" s="98">
        <v>0</v>
      </c>
      <c r="T121" s="98">
        <v>0</v>
      </c>
      <c r="U121" s="98">
        <v>0</v>
      </c>
      <c r="V121" s="98">
        <v>0</v>
      </c>
      <c r="W121" s="98">
        <v>0</v>
      </c>
      <c r="X121" s="98">
        <v>0</v>
      </c>
      <c r="Y121" s="98">
        <v>0</v>
      </c>
      <c r="Z121" s="98">
        <v>0</v>
      </c>
      <c r="AA121" s="98">
        <v>0</v>
      </c>
      <c r="AB121" s="98">
        <v>0</v>
      </c>
      <c r="AC121" s="81">
        <v>80</v>
      </c>
      <c r="AD121" s="82">
        <v>1.72</v>
      </c>
      <c r="AE121" s="83">
        <f t="shared" si="8"/>
        <v>27.041644131963228</v>
      </c>
      <c r="AF121" s="152">
        <v>44182</v>
      </c>
      <c r="AG121" s="51">
        <v>0</v>
      </c>
      <c r="AH121" s="51">
        <v>0</v>
      </c>
      <c r="AI121" s="51">
        <v>0</v>
      </c>
      <c r="AJ121" s="98">
        <v>0</v>
      </c>
      <c r="AK121" s="98">
        <v>0</v>
      </c>
      <c r="AL121" s="66">
        <v>44182</v>
      </c>
      <c r="AM121" s="51">
        <f t="shared" si="2"/>
        <v>0</v>
      </c>
      <c r="AN121" s="153">
        <v>1</v>
      </c>
      <c r="AO121" s="98"/>
      <c r="AP121" s="100" t="s">
        <v>1233</v>
      </c>
      <c r="AQ121" s="63">
        <v>1</v>
      </c>
      <c r="AR121" s="51">
        <v>1</v>
      </c>
      <c r="AS121" s="94">
        <v>1</v>
      </c>
      <c r="AT121" s="94">
        <v>0</v>
      </c>
      <c r="AU121" s="94">
        <v>0</v>
      </c>
      <c r="AV121" s="94">
        <v>0</v>
      </c>
      <c r="AW121" s="94">
        <v>0</v>
      </c>
      <c r="AX121" s="51"/>
      <c r="AY121" s="66">
        <v>44151</v>
      </c>
      <c r="AZ121" s="129">
        <v>0.69</v>
      </c>
      <c r="BA121" s="129"/>
      <c r="BB121" s="129">
        <v>9.8000000000000007</v>
      </c>
      <c r="BC121" s="128"/>
      <c r="BD121" s="98">
        <v>6.8</v>
      </c>
      <c r="BE121" s="98">
        <v>13.83</v>
      </c>
      <c r="BF121" s="98">
        <v>41</v>
      </c>
      <c r="BG121" s="98">
        <v>46.3</v>
      </c>
      <c r="BH121" s="98">
        <v>132</v>
      </c>
      <c r="BI121" s="97"/>
      <c r="BJ121" s="51">
        <v>0</v>
      </c>
      <c r="BK121" s="51">
        <v>0</v>
      </c>
      <c r="BL121" s="51">
        <v>0</v>
      </c>
      <c r="BM121" s="51">
        <v>0</v>
      </c>
      <c r="BN121" s="97">
        <v>0</v>
      </c>
      <c r="BO121" s="51">
        <v>0</v>
      </c>
      <c r="BP121" s="101"/>
      <c r="BR121" s="330">
        <v>5.0571568627450976</v>
      </c>
      <c r="BS121" s="327">
        <v>5.476</v>
      </c>
      <c r="BT121" s="327">
        <v>0.41884313725490241</v>
      </c>
      <c r="BU121" s="327">
        <v>8.2821859915088414</v>
      </c>
      <c r="BV121" s="327">
        <v>78</v>
      </c>
      <c r="BW121" s="327">
        <v>47277</v>
      </c>
      <c r="BX121" s="327">
        <v>38896</v>
      </c>
      <c r="BY121" s="327">
        <v>762.85661010628382</v>
      </c>
      <c r="BZ121" s="327">
        <v>2.1293156086766869E-4</v>
      </c>
      <c r="CA121" s="327">
        <v>2.3166666666666322E-2</v>
      </c>
      <c r="CB121" s="327">
        <v>20.1615</v>
      </c>
      <c r="CC121" s="327">
        <v>-20.138333333333332</v>
      </c>
      <c r="CD121" s="327">
        <v>5.880347548557773</v>
      </c>
      <c r="CE121" s="327">
        <v>248.77124125878726</v>
      </c>
      <c r="CF121" s="327">
        <v>-242.89089371022951</v>
      </c>
      <c r="CG121" s="327">
        <v>7.0662098879701656</v>
      </c>
      <c r="CH121" s="327">
        <v>326.43559671902693</v>
      </c>
      <c r="CI121" s="327">
        <v>-319.36938683105689</v>
      </c>
      <c r="CJ121" s="327">
        <v>0.49452914574216661</v>
      </c>
      <c r="CK121" s="320">
        <v>17324.400000000001</v>
      </c>
      <c r="CL121" s="327">
        <v>8.11</v>
      </c>
      <c r="CM121" s="327">
        <v>8.36</v>
      </c>
      <c r="CN121" s="327">
        <v>8.0399999999999991</v>
      </c>
      <c r="CO121" s="316">
        <f t="shared" si="14"/>
        <v>8.17</v>
      </c>
      <c r="CP121" s="335">
        <v>0.437</v>
      </c>
      <c r="CQ121" s="327">
        <v>0.41</v>
      </c>
      <c r="CR121" s="327">
        <v>0.41</v>
      </c>
      <c r="CS121" s="316">
        <f t="shared" si="15"/>
        <v>0.41899999999999998</v>
      </c>
      <c r="CT121" s="327">
        <v>0.51100000000000001</v>
      </c>
      <c r="CU121" s="327">
        <v>0.626</v>
      </c>
      <c r="CV121" s="327">
        <v>0.625</v>
      </c>
      <c r="CW121" s="316">
        <f t="shared" si="16"/>
        <v>0.58733333333333337</v>
      </c>
      <c r="CX121" s="328">
        <v>1.3888888888888889E-3</v>
      </c>
      <c r="CY121" s="318">
        <v>5.5555555555555558E-3</v>
      </c>
      <c r="CZ121" s="318">
        <v>7.6388888888888886E-3</v>
      </c>
      <c r="DA121" s="319" t="s">
        <v>1234</v>
      </c>
      <c r="DB121" s="319" t="s">
        <v>1235</v>
      </c>
      <c r="DC121" s="319" t="s">
        <v>1236</v>
      </c>
      <c r="DD121" s="319" t="s">
        <v>1237</v>
      </c>
      <c r="DE121" s="319" t="s">
        <v>1238</v>
      </c>
      <c r="DF121" s="319" t="s">
        <v>1239</v>
      </c>
      <c r="DG121" s="326"/>
      <c r="DH121" s="327">
        <v>8.2821859915088414</v>
      </c>
      <c r="DI121" s="477">
        <v>0</v>
      </c>
      <c r="DJ121" s="483">
        <f t="shared" si="12"/>
        <v>4.7806480983519431E-2</v>
      </c>
      <c r="DK121" s="320">
        <v>0.41899999999999998</v>
      </c>
      <c r="DL121" s="471">
        <v>0</v>
      </c>
      <c r="DM121" s="320">
        <v>0.58733333333333337</v>
      </c>
    </row>
    <row r="122" spans="1:117" ht="15.75" customHeight="1">
      <c r="A122" s="76">
        <v>160</v>
      </c>
      <c r="B122" s="168" t="s">
        <v>1240</v>
      </c>
      <c r="C122" s="46">
        <v>2710201</v>
      </c>
      <c r="D122" s="46">
        <v>2</v>
      </c>
      <c r="E122" s="149">
        <v>25139</v>
      </c>
      <c r="F122" s="44">
        <f t="shared" si="13"/>
        <v>52</v>
      </c>
      <c r="G122" s="78">
        <v>1</v>
      </c>
      <c r="H122" s="46">
        <v>36</v>
      </c>
      <c r="I122" s="79">
        <v>98</v>
      </c>
      <c r="J122" s="80">
        <v>0</v>
      </c>
      <c r="K122" s="98">
        <v>1</v>
      </c>
      <c r="L122" s="80">
        <v>0</v>
      </c>
      <c r="M122" s="80">
        <v>0</v>
      </c>
      <c r="N122" s="80">
        <v>0</v>
      </c>
      <c r="O122" s="80">
        <v>0</v>
      </c>
      <c r="P122" s="80">
        <v>0</v>
      </c>
      <c r="Q122" s="80">
        <v>0</v>
      </c>
      <c r="R122" s="80">
        <v>0</v>
      </c>
      <c r="S122" s="80">
        <v>0</v>
      </c>
      <c r="T122" s="80">
        <v>0</v>
      </c>
      <c r="U122" s="80">
        <v>0</v>
      </c>
      <c r="V122" s="80">
        <v>0</v>
      </c>
      <c r="W122" s="80">
        <v>0</v>
      </c>
      <c r="X122" s="80">
        <v>0</v>
      </c>
      <c r="Y122" s="80">
        <v>0</v>
      </c>
      <c r="Z122" s="98">
        <v>1</v>
      </c>
      <c r="AA122" s="80">
        <v>0</v>
      </c>
      <c r="AB122" s="80">
        <v>0</v>
      </c>
      <c r="AC122" s="81"/>
      <c r="AD122" s="82"/>
      <c r="AE122" s="83"/>
      <c r="AF122" s="150">
        <v>44151</v>
      </c>
      <c r="AG122" s="58">
        <v>0</v>
      </c>
      <c r="AH122" s="58">
        <v>0</v>
      </c>
      <c r="AI122" s="58">
        <v>0</v>
      </c>
      <c r="AJ122" s="84">
        <v>0</v>
      </c>
      <c r="AK122" s="84">
        <v>0</v>
      </c>
      <c r="AL122" s="60">
        <v>44153</v>
      </c>
      <c r="AM122" s="58">
        <f t="shared" si="2"/>
        <v>2</v>
      </c>
      <c r="AN122" s="123">
        <v>1</v>
      </c>
      <c r="AO122" s="61"/>
      <c r="AP122" s="62"/>
      <c r="AQ122" s="63">
        <v>1</v>
      </c>
      <c r="AR122" s="64">
        <v>1</v>
      </c>
      <c r="AS122" s="63">
        <v>1</v>
      </c>
      <c r="AT122" s="63">
        <v>0</v>
      </c>
      <c r="AU122" s="63">
        <v>0</v>
      </c>
      <c r="AV122" s="63">
        <v>1</v>
      </c>
      <c r="AW122" s="63">
        <v>0</v>
      </c>
      <c r="AX122" s="64"/>
      <c r="AY122" s="66">
        <v>44090</v>
      </c>
      <c r="AZ122" s="133">
        <v>1.05</v>
      </c>
      <c r="BA122" s="143"/>
      <c r="BB122" s="143"/>
      <c r="BC122" s="144"/>
      <c r="BD122" s="135">
        <v>12.5</v>
      </c>
      <c r="BE122" s="135">
        <v>5.17</v>
      </c>
      <c r="BF122" s="135">
        <v>82</v>
      </c>
      <c r="BG122" s="135">
        <v>12.2</v>
      </c>
      <c r="BH122" s="135">
        <v>248</v>
      </c>
      <c r="BI122" s="86"/>
      <c r="BJ122" s="64">
        <v>0</v>
      </c>
      <c r="BK122" s="64">
        <v>0</v>
      </c>
      <c r="BL122" s="64">
        <v>0</v>
      </c>
      <c r="BM122" s="64">
        <v>0</v>
      </c>
      <c r="BN122" s="70">
        <v>0</v>
      </c>
      <c r="BO122" s="64">
        <v>0</v>
      </c>
      <c r="BP122" s="71"/>
      <c r="BR122" s="331">
        <v>4.6235918367346933</v>
      </c>
      <c r="BS122" s="320">
        <v>4.9029999999999996</v>
      </c>
      <c r="BT122" s="320">
        <v>0.27940816326530626</v>
      </c>
      <c r="BU122" s="320">
        <v>6.0430975123148398</v>
      </c>
      <c r="BV122" s="320">
        <v>72</v>
      </c>
      <c r="BW122" s="320">
        <v>48324</v>
      </c>
      <c r="BX122" s="320">
        <v>39072</v>
      </c>
      <c r="BY122" s="320">
        <v>1308.7696045946543</v>
      </c>
      <c r="BZ122" s="320">
        <v>1.5466568162148954E-4</v>
      </c>
      <c r="CA122" s="320">
        <v>1.6553333333333322</v>
      </c>
      <c r="CB122" s="320">
        <v>15.0425</v>
      </c>
      <c r="CC122" s="320">
        <v>-13.387166666666667</v>
      </c>
      <c r="CD122" s="320">
        <v>16.664472307627879</v>
      </c>
      <c r="CE122" s="320">
        <v>151.38002268037332</v>
      </c>
      <c r="CF122" s="320">
        <v>-134.71555037274547</v>
      </c>
      <c r="CG122" s="320">
        <v>28.64459436858137</v>
      </c>
      <c r="CH122" s="320">
        <v>260.34875062964801</v>
      </c>
      <c r="CI122" s="320">
        <v>-231.70415626106663</v>
      </c>
      <c r="CJ122" s="320">
        <v>0.47089276989583623</v>
      </c>
      <c r="CK122" s="320">
        <v>17522.2</v>
      </c>
      <c r="CL122" s="320">
        <v>5.93</v>
      </c>
      <c r="CM122" s="320">
        <v>6.15</v>
      </c>
      <c r="CN122" s="320">
        <v>6.16</v>
      </c>
      <c r="CO122" s="316">
        <f t="shared" si="14"/>
        <v>6.080000000000001</v>
      </c>
      <c r="CP122" s="333">
        <v>0.59199999999999997</v>
      </c>
      <c r="CQ122" s="320">
        <v>0.56699999999999995</v>
      </c>
      <c r="CR122" s="320">
        <v>0.53900000000000003</v>
      </c>
      <c r="CS122" s="316">
        <f t="shared" si="15"/>
        <v>0.56599999999999995</v>
      </c>
      <c r="CT122" s="320">
        <v>0.71599999999999997</v>
      </c>
      <c r="CU122" s="320">
        <v>0.72899999999999998</v>
      </c>
      <c r="CV122" s="320">
        <v>0.73699999999999999</v>
      </c>
      <c r="CW122" s="316">
        <f t="shared" si="16"/>
        <v>0.72733333333333328</v>
      </c>
      <c r="CX122" s="329">
        <v>1.3888888888888889E-3</v>
      </c>
      <c r="CY122" s="318">
        <v>4.8611111111111112E-3</v>
      </c>
      <c r="CZ122" s="318">
        <v>6.9444444444444441E-3</v>
      </c>
      <c r="DA122" s="319" t="s">
        <v>1241</v>
      </c>
      <c r="DB122" s="319" t="s">
        <v>1242</v>
      </c>
      <c r="DC122" s="319" t="s">
        <v>1243</v>
      </c>
      <c r="DD122" s="319" t="s">
        <v>708</v>
      </c>
      <c r="DE122" s="319" t="s">
        <v>1244</v>
      </c>
      <c r="DF122" s="319" t="s">
        <v>1245</v>
      </c>
      <c r="DG122" s="310"/>
      <c r="DH122" s="320">
        <v>6.0430975123148398</v>
      </c>
      <c r="DI122" s="471">
        <v>0</v>
      </c>
      <c r="DJ122" s="483">
        <f t="shared" si="12"/>
        <v>3.4488234995119563E-2</v>
      </c>
      <c r="DK122" s="320">
        <v>0.56599999999999995</v>
      </c>
      <c r="DL122" s="471">
        <v>0</v>
      </c>
      <c r="DM122" s="320">
        <v>0.72733333333333328</v>
      </c>
    </row>
    <row r="123" spans="1:117" ht="15.75" customHeight="1">
      <c r="A123" s="76">
        <v>161</v>
      </c>
      <c r="B123" s="168" t="s">
        <v>1246</v>
      </c>
      <c r="C123" s="46">
        <v>2708095</v>
      </c>
      <c r="D123" s="46">
        <v>2</v>
      </c>
      <c r="E123" s="149">
        <v>21345</v>
      </c>
      <c r="F123" s="44">
        <f t="shared" si="13"/>
        <v>62</v>
      </c>
      <c r="G123" s="78">
        <v>1</v>
      </c>
      <c r="H123" s="46">
        <v>35.9</v>
      </c>
      <c r="I123" s="79">
        <v>100</v>
      </c>
      <c r="J123" s="98">
        <v>1</v>
      </c>
      <c r="K123" s="80">
        <v>1</v>
      </c>
      <c r="L123" s="80">
        <v>1</v>
      </c>
      <c r="M123" s="80">
        <v>0</v>
      </c>
      <c r="N123" s="80">
        <v>0</v>
      </c>
      <c r="O123" s="80">
        <v>0</v>
      </c>
      <c r="P123" s="80">
        <v>0</v>
      </c>
      <c r="Q123" s="80">
        <v>0</v>
      </c>
      <c r="R123" s="80">
        <v>0</v>
      </c>
      <c r="S123" s="80">
        <v>0</v>
      </c>
      <c r="T123" s="80">
        <v>0</v>
      </c>
      <c r="U123" s="80">
        <v>1</v>
      </c>
      <c r="V123" s="80">
        <v>0</v>
      </c>
      <c r="W123" s="98">
        <v>1</v>
      </c>
      <c r="X123" s="80">
        <v>1</v>
      </c>
      <c r="Y123" s="80">
        <v>0</v>
      </c>
      <c r="Z123" s="80">
        <v>1</v>
      </c>
      <c r="AA123" s="80">
        <v>0</v>
      </c>
      <c r="AB123" s="80">
        <v>0</v>
      </c>
      <c r="AC123" s="81">
        <v>85</v>
      </c>
      <c r="AD123" s="82">
        <v>1.64</v>
      </c>
      <c r="AE123" s="83">
        <f t="shared" si="8"/>
        <v>31.603212373587155</v>
      </c>
      <c r="AF123" s="150">
        <v>44153</v>
      </c>
      <c r="AG123" s="58">
        <v>0</v>
      </c>
      <c r="AH123" s="58">
        <v>0</v>
      </c>
      <c r="AI123" s="58">
        <v>0</v>
      </c>
      <c r="AJ123" s="84">
        <v>0</v>
      </c>
      <c r="AK123" s="84">
        <v>0</v>
      </c>
      <c r="AL123" s="60">
        <v>44175</v>
      </c>
      <c r="AM123" s="58">
        <f t="shared" si="2"/>
        <v>22</v>
      </c>
      <c r="AN123" s="123">
        <v>1</v>
      </c>
      <c r="AO123" s="61"/>
      <c r="AP123" s="62"/>
      <c r="AQ123" s="63">
        <v>1</v>
      </c>
      <c r="AR123" s="64">
        <v>1</v>
      </c>
      <c r="AS123" s="63">
        <v>1</v>
      </c>
      <c r="AT123" s="63">
        <v>0</v>
      </c>
      <c r="AU123" s="63">
        <v>0</v>
      </c>
      <c r="AV123" s="63">
        <v>1</v>
      </c>
      <c r="AW123" s="63">
        <v>0</v>
      </c>
      <c r="AX123" s="64"/>
      <c r="AY123" s="66">
        <v>44151</v>
      </c>
      <c r="AZ123" s="133">
        <v>0.56999999999999995</v>
      </c>
      <c r="BA123" s="133">
        <v>949</v>
      </c>
      <c r="BB123" s="133">
        <v>16.899999999999999</v>
      </c>
      <c r="BC123" s="139">
        <v>8.0000000000000002E-3</v>
      </c>
      <c r="BD123" s="135">
        <v>11.4</v>
      </c>
      <c r="BE123" s="135">
        <v>1.97</v>
      </c>
      <c r="BF123" s="135">
        <v>73.900000000000006</v>
      </c>
      <c r="BG123" s="135">
        <v>18.3</v>
      </c>
      <c r="BH123" s="135">
        <v>107</v>
      </c>
      <c r="BI123" s="86"/>
      <c r="BJ123" s="51">
        <v>1</v>
      </c>
      <c r="BK123" s="64">
        <v>0</v>
      </c>
      <c r="BL123" s="64">
        <v>0</v>
      </c>
      <c r="BM123" s="51">
        <v>1</v>
      </c>
      <c r="BN123" s="70">
        <v>0</v>
      </c>
      <c r="BO123" s="64">
        <v>0</v>
      </c>
      <c r="BP123" s="71"/>
      <c r="BR123" s="331">
        <v>5.1402833333333326</v>
      </c>
      <c r="BS123" s="320">
        <v>5.3310000000000004</v>
      </c>
      <c r="BT123" s="320">
        <v>0.19071666666666776</v>
      </c>
      <c r="BU123" s="320">
        <v>3.7102364655645008</v>
      </c>
      <c r="BV123" s="320">
        <v>82</v>
      </c>
      <c r="BW123" s="320">
        <v>45470</v>
      </c>
      <c r="BX123" s="320">
        <v>27614</v>
      </c>
      <c r="BY123" s="320">
        <v>815.33101045296144</v>
      </c>
      <c r="BZ123" s="320">
        <v>1.3436070346796919E-4</v>
      </c>
      <c r="CA123" s="320">
        <v>14.63816666666666</v>
      </c>
      <c r="CB123" s="320">
        <v>27.132166666666667</v>
      </c>
      <c r="CC123" s="320">
        <v>-12.494</v>
      </c>
      <c r="CD123" s="320">
        <v>181.80416878991554</v>
      </c>
      <c r="CE123" s="320">
        <v>337.35611276113798</v>
      </c>
      <c r="CF123" s="320">
        <v>-155.5519439712225</v>
      </c>
      <c r="CG123" s="320">
        <v>228.10539019208792</v>
      </c>
      <c r="CH123" s="320">
        <v>422.56101497880229</v>
      </c>
      <c r="CI123" s="320">
        <v>-194.45562478671442</v>
      </c>
      <c r="CJ123" s="320">
        <v>0.31515458782539951</v>
      </c>
      <c r="CK123" s="320">
        <v>6083.1</v>
      </c>
      <c r="CL123" s="320">
        <v>8.31</v>
      </c>
      <c r="CM123" s="320">
        <v>8.32</v>
      </c>
      <c r="CN123" s="320">
        <v>8.25</v>
      </c>
      <c r="CO123" s="316">
        <f t="shared" si="14"/>
        <v>8.2933333333333348</v>
      </c>
      <c r="CP123" s="333">
        <v>1.0409999999999999</v>
      </c>
      <c r="CQ123" s="320">
        <v>1.042</v>
      </c>
      <c r="CR123" s="320">
        <v>1.0609999999999999</v>
      </c>
      <c r="CS123" s="316">
        <f t="shared" si="15"/>
        <v>1.048</v>
      </c>
      <c r="CT123" s="320">
        <v>1.1240000000000001</v>
      </c>
      <c r="CU123" s="320">
        <v>1.1859999999999999</v>
      </c>
      <c r="CV123" s="320">
        <v>1.2390000000000001</v>
      </c>
      <c r="CW123" s="316">
        <f t="shared" si="16"/>
        <v>1.1830000000000001</v>
      </c>
      <c r="CX123" s="329">
        <v>2.7777777777777779E-3</v>
      </c>
      <c r="CY123" s="318">
        <v>4.8611111111111112E-3</v>
      </c>
      <c r="CZ123" s="318">
        <v>9.0277777777777787E-3</v>
      </c>
      <c r="DA123" s="319" t="s">
        <v>1247</v>
      </c>
      <c r="DB123" s="319" t="s">
        <v>1248</v>
      </c>
      <c r="DC123" s="319" t="s">
        <v>1249</v>
      </c>
      <c r="DD123" s="319" t="s">
        <v>1250</v>
      </c>
      <c r="DE123" s="319" t="s">
        <v>1251</v>
      </c>
      <c r="DF123" s="319" t="s">
        <v>1252</v>
      </c>
      <c r="DG123" s="310"/>
      <c r="DH123" s="320">
        <v>3.7102364655645008</v>
      </c>
      <c r="DI123" s="471">
        <v>1</v>
      </c>
      <c r="DJ123" s="483">
        <f t="shared" si="12"/>
        <v>6.0992527914459742E-2</v>
      </c>
      <c r="DK123" s="320">
        <v>1.048</v>
      </c>
      <c r="DL123" s="471">
        <v>1</v>
      </c>
      <c r="DM123" s="320">
        <v>1.1830000000000001</v>
      </c>
    </row>
    <row r="124" spans="1:117" ht="15.75" customHeight="1">
      <c r="A124" s="76">
        <v>162</v>
      </c>
      <c r="B124" s="168" t="s">
        <v>1253</v>
      </c>
      <c r="C124" s="46">
        <v>2712228</v>
      </c>
      <c r="D124" s="46">
        <v>1</v>
      </c>
      <c r="E124" s="149">
        <v>24954</v>
      </c>
      <c r="F124" s="44">
        <f t="shared" si="13"/>
        <v>52</v>
      </c>
      <c r="G124" s="78">
        <v>1</v>
      </c>
      <c r="H124" s="46">
        <v>36.5</v>
      </c>
      <c r="I124" s="79">
        <v>92</v>
      </c>
      <c r="J124" s="80">
        <v>0</v>
      </c>
      <c r="K124" s="80">
        <v>1</v>
      </c>
      <c r="L124" s="80">
        <v>1</v>
      </c>
      <c r="M124" s="80">
        <v>1</v>
      </c>
      <c r="N124" s="80">
        <v>0</v>
      </c>
      <c r="O124" s="80">
        <v>0</v>
      </c>
      <c r="P124" s="80">
        <v>0</v>
      </c>
      <c r="Q124" s="80">
        <v>0</v>
      </c>
      <c r="R124" s="80">
        <v>0</v>
      </c>
      <c r="S124" s="80">
        <v>0</v>
      </c>
      <c r="T124" s="80">
        <v>0</v>
      </c>
      <c r="U124" s="80">
        <v>0</v>
      </c>
      <c r="V124" s="80">
        <v>0</v>
      </c>
      <c r="W124" s="80">
        <v>0</v>
      </c>
      <c r="X124" s="80">
        <v>1</v>
      </c>
      <c r="Y124" s="80">
        <v>0</v>
      </c>
      <c r="Z124" s="80">
        <v>1</v>
      </c>
      <c r="AA124" s="80">
        <v>0</v>
      </c>
      <c r="AB124" s="80">
        <v>1</v>
      </c>
      <c r="AC124" s="81">
        <v>63.6</v>
      </c>
      <c r="AD124" s="82">
        <v>1.69</v>
      </c>
      <c r="AE124" s="83">
        <f t="shared" si="8"/>
        <v>22.268127866671339</v>
      </c>
      <c r="AF124" s="150">
        <v>44153</v>
      </c>
      <c r="AG124" s="58">
        <v>0</v>
      </c>
      <c r="AH124" s="58">
        <v>0</v>
      </c>
      <c r="AI124" s="58">
        <v>0</v>
      </c>
      <c r="AJ124" s="84">
        <v>0</v>
      </c>
      <c r="AK124" s="84">
        <v>0</v>
      </c>
      <c r="AL124" s="60">
        <v>44179</v>
      </c>
      <c r="AM124" s="58">
        <f t="shared" si="2"/>
        <v>26</v>
      </c>
      <c r="AN124" s="123">
        <v>1</v>
      </c>
      <c r="AO124" s="61"/>
      <c r="AP124" s="89" t="s">
        <v>1254</v>
      </c>
      <c r="AQ124" s="76">
        <v>1</v>
      </c>
      <c r="AR124" s="64">
        <v>1</v>
      </c>
      <c r="AS124" s="63">
        <v>1</v>
      </c>
      <c r="AT124" s="63">
        <v>0</v>
      </c>
      <c r="AU124" s="63">
        <v>0</v>
      </c>
      <c r="AV124" s="63">
        <v>1</v>
      </c>
      <c r="AW124" s="63">
        <v>0</v>
      </c>
      <c r="AX124" s="64">
        <v>0</v>
      </c>
      <c r="AY124" s="66">
        <v>44153</v>
      </c>
      <c r="AZ124" s="133">
        <v>8.6300000000000008</v>
      </c>
      <c r="BA124" s="133">
        <v>2197</v>
      </c>
      <c r="BB124" s="133">
        <v>46.3</v>
      </c>
      <c r="BC124" s="144"/>
      <c r="BD124" s="135">
        <v>8.4</v>
      </c>
      <c r="BE124" s="135">
        <v>16.13</v>
      </c>
      <c r="BF124" s="135">
        <v>84</v>
      </c>
      <c r="BG124" s="135">
        <v>8.6</v>
      </c>
      <c r="BH124" s="135">
        <v>186</v>
      </c>
      <c r="BI124" s="86"/>
      <c r="BJ124" s="90">
        <v>1</v>
      </c>
      <c r="BK124" s="90">
        <v>0</v>
      </c>
      <c r="BL124" s="90">
        <v>0</v>
      </c>
      <c r="BM124" s="90">
        <v>0</v>
      </c>
      <c r="BN124" s="91">
        <v>0</v>
      </c>
      <c r="BO124" s="90">
        <v>0</v>
      </c>
      <c r="BP124" s="92"/>
      <c r="BR124" s="331"/>
      <c r="BS124" s="320"/>
      <c r="BT124" s="320"/>
      <c r="BU124" s="320"/>
      <c r="BV124" s="320"/>
      <c r="BW124" s="320"/>
      <c r="BX124" s="320"/>
      <c r="BY124" s="320"/>
      <c r="BZ124" s="320"/>
      <c r="CA124" s="320"/>
      <c r="CB124" s="320"/>
      <c r="CC124" s="320"/>
      <c r="CD124" s="320"/>
      <c r="CE124" s="320"/>
      <c r="CF124" s="320"/>
      <c r="CG124" s="320"/>
      <c r="CH124" s="320"/>
      <c r="CI124" s="320"/>
      <c r="CJ124" s="320"/>
      <c r="CK124" s="320"/>
      <c r="CL124" s="320">
        <v>7.98</v>
      </c>
      <c r="CM124" s="320">
        <v>7.95</v>
      </c>
      <c r="CN124" s="320">
        <v>7.38</v>
      </c>
      <c r="CO124" s="316">
        <f t="shared" si="14"/>
        <v>7.77</v>
      </c>
      <c r="CP124" s="333">
        <v>0.58099999999999996</v>
      </c>
      <c r="CQ124" s="320">
        <v>0.60899999999999999</v>
      </c>
      <c r="CR124" s="320">
        <v>0.55000000000000004</v>
      </c>
      <c r="CS124" s="316">
        <f t="shared" si="15"/>
        <v>0.57999999999999996</v>
      </c>
      <c r="CT124" s="320">
        <v>0.68300000000000005</v>
      </c>
      <c r="CU124" s="320">
        <v>0.73899999999999999</v>
      </c>
      <c r="CV124" s="320">
        <v>0.74</v>
      </c>
      <c r="CW124" s="316">
        <f t="shared" si="16"/>
        <v>0.72066666666666668</v>
      </c>
      <c r="CX124" s="329">
        <v>1.3888888888888889E-3</v>
      </c>
      <c r="CY124" s="318">
        <v>7.6388888888888886E-3</v>
      </c>
      <c r="CZ124" s="318">
        <v>1.1805555555555555E-2</v>
      </c>
      <c r="DA124" s="319" t="s">
        <v>1255</v>
      </c>
      <c r="DB124" s="319" t="s">
        <v>1256</v>
      </c>
      <c r="DC124" s="319" t="s">
        <v>1257</v>
      </c>
      <c r="DD124" s="319" t="s">
        <v>1258</v>
      </c>
      <c r="DE124" s="319" t="s">
        <v>1259</v>
      </c>
      <c r="DF124" s="319" t="s">
        <v>1260</v>
      </c>
      <c r="DG124" s="310"/>
      <c r="DH124" s="320"/>
      <c r="DI124" s="471"/>
      <c r="DJ124" s="483"/>
      <c r="DK124" s="320">
        <v>0.57999999999999996</v>
      </c>
      <c r="DL124" s="471">
        <v>0</v>
      </c>
      <c r="DM124" s="320">
        <v>0.72066666666666668</v>
      </c>
    </row>
    <row r="125" spans="1:117" ht="15.75" customHeight="1">
      <c r="A125" s="76">
        <v>163</v>
      </c>
      <c r="B125" s="168" t="s">
        <v>1261</v>
      </c>
      <c r="C125" s="46">
        <v>91813978</v>
      </c>
      <c r="D125" s="46">
        <v>2</v>
      </c>
      <c r="E125" s="149">
        <v>21198</v>
      </c>
      <c r="F125" s="44">
        <f t="shared" si="13"/>
        <v>62</v>
      </c>
      <c r="G125" s="78">
        <v>2</v>
      </c>
      <c r="H125" s="46">
        <v>35.200000000000003</v>
      </c>
      <c r="I125" s="79">
        <v>98</v>
      </c>
      <c r="J125" s="80">
        <v>0</v>
      </c>
      <c r="K125" s="80">
        <v>0</v>
      </c>
      <c r="L125" s="80">
        <v>0</v>
      </c>
      <c r="M125" s="80">
        <v>0</v>
      </c>
      <c r="N125" s="80">
        <v>0</v>
      </c>
      <c r="O125" s="80">
        <v>0</v>
      </c>
      <c r="P125" s="80">
        <v>0</v>
      </c>
      <c r="Q125" s="80">
        <v>0</v>
      </c>
      <c r="R125" s="80">
        <v>0</v>
      </c>
      <c r="S125" s="80">
        <v>0</v>
      </c>
      <c r="T125" s="80">
        <v>0</v>
      </c>
      <c r="U125" s="80">
        <v>0</v>
      </c>
      <c r="V125" s="80">
        <v>0</v>
      </c>
      <c r="W125" s="80">
        <v>0</v>
      </c>
      <c r="X125" s="80">
        <v>1</v>
      </c>
      <c r="Y125" s="80">
        <v>0</v>
      </c>
      <c r="Z125" s="80">
        <v>1</v>
      </c>
      <c r="AA125" s="80">
        <v>0</v>
      </c>
      <c r="AB125" s="80">
        <v>0</v>
      </c>
      <c r="AC125" s="81"/>
      <c r="AD125" s="82"/>
      <c r="AE125" s="83"/>
      <c r="AF125" s="150">
        <v>44155</v>
      </c>
      <c r="AG125" s="58">
        <v>0</v>
      </c>
      <c r="AH125" s="58">
        <v>0</v>
      </c>
      <c r="AI125" s="58">
        <v>0</v>
      </c>
      <c r="AJ125" s="84">
        <v>0</v>
      </c>
      <c r="AK125" s="84">
        <v>0</v>
      </c>
      <c r="AL125" s="60">
        <v>44158</v>
      </c>
      <c r="AM125" s="58">
        <f t="shared" si="2"/>
        <v>3</v>
      </c>
      <c r="AN125" s="123">
        <v>1</v>
      </c>
      <c r="AO125" s="61"/>
      <c r="AP125" s="62"/>
      <c r="AQ125" s="63">
        <v>1</v>
      </c>
      <c r="AR125" s="64">
        <v>1</v>
      </c>
      <c r="AS125" s="63">
        <v>1</v>
      </c>
      <c r="AT125" s="63">
        <v>0</v>
      </c>
      <c r="AU125" s="63">
        <v>0</v>
      </c>
      <c r="AV125" s="63">
        <v>1</v>
      </c>
      <c r="AW125" s="63">
        <v>0</v>
      </c>
      <c r="AX125" s="64">
        <v>1</v>
      </c>
      <c r="AY125" s="152">
        <v>44155</v>
      </c>
      <c r="AZ125" s="133">
        <v>0.76</v>
      </c>
      <c r="BA125" s="143"/>
      <c r="BB125" s="143"/>
      <c r="BC125" s="144"/>
      <c r="BD125" s="135">
        <v>14.7</v>
      </c>
      <c r="BE125" s="135">
        <v>11.99</v>
      </c>
      <c r="BF125" s="135">
        <v>58.6</v>
      </c>
      <c r="BG125" s="135">
        <v>33.9</v>
      </c>
      <c r="BH125" s="135">
        <v>347</v>
      </c>
      <c r="BI125" s="86"/>
      <c r="BJ125" s="64">
        <v>0</v>
      </c>
      <c r="BK125" s="64">
        <v>0</v>
      </c>
      <c r="BL125" s="64">
        <v>0</v>
      </c>
      <c r="BM125" s="64">
        <v>0</v>
      </c>
      <c r="BN125" s="70">
        <v>0</v>
      </c>
      <c r="BO125" s="64">
        <v>0</v>
      </c>
      <c r="BP125" s="71"/>
      <c r="BR125" s="331">
        <v>4.4933846153846169</v>
      </c>
      <c r="BS125" s="320">
        <v>4.6539999999999999</v>
      </c>
      <c r="BT125" s="320">
        <v>0.16061538461538305</v>
      </c>
      <c r="BU125" s="320">
        <v>3.5744855685280568</v>
      </c>
      <c r="BV125" s="320">
        <v>71</v>
      </c>
      <c r="BW125" s="320">
        <v>17385</v>
      </c>
      <c r="BX125" s="320">
        <v>10582</v>
      </c>
      <c r="BY125" s="320">
        <v>661.95389681668496</v>
      </c>
      <c r="BZ125" s="320">
        <v>3.3778922401512537E-4</v>
      </c>
      <c r="CA125" s="320">
        <v>-4.3550000000000004</v>
      </c>
      <c r="CB125" s="320">
        <v>9.2263333333333328</v>
      </c>
      <c r="CC125" s="320">
        <v>-13.581333333333331</v>
      </c>
      <c r="CD125" s="320">
        <v>-40.977782726883611</v>
      </c>
      <c r="CE125" s="320">
        <v>88.411966443703975</v>
      </c>
      <c r="CF125" s="320">
        <v>-129.38974917058761</v>
      </c>
      <c r="CG125" s="320">
        <v>-76.502642144126909</v>
      </c>
      <c r="CH125" s="320">
        <v>165.02912769569383</v>
      </c>
      <c r="CI125" s="320">
        <v>-241.53176983982073</v>
      </c>
      <c r="CJ125" s="320">
        <v>0.59408509599406834</v>
      </c>
      <c r="CK125" s="320">
        <v>8922.9</v>
      </c>
      <c r="CL125" s="320">
        <v>6.6</v>
      </c>
      <c r="CM125" s="320">
        <v>6.5</v>
      </c>
      <c r="CN125" s="320">
        <v>6.56</v>
      </c>
      <c r="CO125" s="316">
        <f t="shared" si="14"/>
        <v>6.5533333333333337</v>
      </c>
      <c r="CP125" s="333">
        <v>0.56000000000000005</v>
      </c>
      <c r="CQ125" s="320">
        <v>0.55900000000000005</v>
      </c>
      <c r="CR125" s="320">
        <v>0.56000000000000005</v>
      </c>
      <c r="CS125" s="316">
        <f t="shared" si="15"/>
        <v>0.55966666666666676</v>
      </c>
      <c r="CT125" s="320">
        <v>0.74399999999999999</v>
      </c>
      <c r="CU125" s="320">
        <v>0.74</v>
      </c>
      <c r="CV125" s="320">
        <v>0.74</v>
      </c>
      <c r="CW125" s="316">
        <f t="shared" si="16"/>
        <v>0.7413333333333334</v>
      </c>
      <c r="CX125" s="329">
        <v>2.7777777777777779E-3</v>
      </c>
      <c r="CY125" s="318">
        <v>4.8611111111111112E-3</v>
      </c>
      <c r="CZ125" s="318">
        <v>1.0416666666666666E-2</v>
      </c>
      <c r="DA125" s="319" t="s">
        <v>1262</v>
      </c>
      <c r="DB125" s="319" t="s">
        <v>1263</v>
      </c>
      <c r="DC125" s="319" t="s">
        <v>1264</v>
      </c>
      <c r="DD125" s="319" t="s">
        <v>1265</v>
      </c>
      <c r="DE125" s="319" t="s">
        <v>1266</v>
      </c>
      <c r="DF125" s="319" t="s">
        <v>1267</v>
      </c>
      <c r="DG125" s="310"/>
      <c r="DH125" s="320">
        <v>3.5744855685280568</v>
      </c>
      <c r="DI125" s="471">
        <v>1</v>
      </c>
      <c r="DJ125" s="483">
        <f t="shared" si="12"/>
        <v>4.0059684278968236E-2</v>
      </c>
      <c r="DK125" s="320">
        <v>0.55966666666666676</v>
      </c>
      <c r="DL125" s="471">
        <v>0</v>
      </c>
      <c r="DM125" s="320">
        <v>0.7413333333333334</v>
      </c>
    </row>
    <row r="126" spans="1:117" ht="15.75" customHeight="1">
      <c r="A126" s="76">
        <v>164</v>
      </c>
      <c r="B126" s="168" t="s">
        <v>1268</v>
      </c>
      <c r="C126" s="46">
        <v>2716588</v>
      </c>
      <c r="D126" s="46">
        <v>2</v>
      </c>
      <c r="E126" s="149">
        <v>31990</v>
      </c>
      <c r="F126" s="44">
        <f t="shared" si="13"/>
        <v>33</v>
      </c>
      <c r="G126" s="78">
        <v>1</v>
      </c>
      <c r="H126" s="46">
        <v>35.200000000000003</v>
      </c>
      <c r="I126" s="79">
        <v>99</v>
      </c>
      <c r="J126" s="80">
        <v>0</v>
      </c>
      <c r="K126" s="80">
        <v>0</v>
      </c>
      <c r="L126" s="80">
        <v>0</v>
      </c>
      <c r="M126" s="80">
        <v>0</v>
      </c>
      <c r="N126" s="80">
        <v>0</v>
      </c>
      <c r="O126" s="80">
        <v>0</v>
      </c>
      <c r="P126" s="80">
        <v>0</v>
      </c>
      <c r="Q126" s="80">
        <v>0</v>
      </c>
      <c r="R126" s="80">
        <v>0</v>
      </c>
      <c r="S126" s="80">
        <v>0</v>
      </c>
      <c r="T126" s="80">
        <v>0</v>
      </c>
      <c r="U126" s="80">
        <v>0</v>
      </c>
      <c r="V126" s="80">
        <v>0</v>
      </c>
      <c r="W126" s="80">
        <v>0</v>
      </c>
      <c r="X126" s="80">
        <v>0</v>
      </c>
      <c r="Y126" s="80">
        <v>0</v>
      </c>
      <c r="Z126" s="80">
        <v>0</v>
      </c>
      <c r="AA126" s="80">
        <v>0</v>
      </c>
      <c r="AB126" s="80">
        <v>0</v>
      </c>
      <c r="AC126" s="81"/>
      <c r="AD126" s="82"/>
      <c r="AE126" s="83"/>
      <c r="AF126" s="150">
        <v>44155</v>
      </c>
      <c r="AG126" s="58">
        <v>0</v>
      </c>
      <c r="AH126" s="58">
        <v>0</v>
      </c>
      <c r="AI126" s="58">
        <v>0</v>
      </c>
      <c r="AJ126" s="84">
        <v>0</v>
      </c>
      <c r="AK126" s="84">
        <v>0</v>
      </c>
      <c r="AL126" s="60">
        <v>44156</v>
      </c>
      <c r="AM126" s="58">
        <f t="shared" si="2"/>
        <v>1</v>
      </c>
      <c r="AN126" s="123">
        <v>1</v>
      </c>
      <c r="AO126" s="61"/>
      <c r="AP126" s="62"/>
      <c r="AQ126" s="63">
        <v>1</v>
      </c>
      <c r="AR126" s="64">
        <v>1</v>
      </c>
      <c r="AS126" s="63">
        <v>1</v>
      </c>
      <c r="AT126" s="63">
        <v>0</v>
      </c>
      <c r="AU126" s="63">
        <v>0</v>
      </c>
      <c r="AV126" s="63">
        <v>1</v>
      </c>
      <c r="AW126" s="63">
        <v>0</v>
      </c>
      <c r="AX126" s="64">
        <v>0</v>
      </c>
      <c r="AY126" s="152">
        <v>44155</v>
      </c>
      <c r="AZ126" s="133">
        <v>0.51</v>
      </c>
      <c r="BA126" s="133">
        <v>5052</v>
      </c>
      <c r="BB126" s="133">
        <v>71.099999999999994</v>
      </c>
      <c r="BC126" s="144"/>
      <c r="BD126" s="135">
        <v>12.3</v>
      </c>
      <c r="BE126" s="135">
        <v>16.579999999999998</v>
      </c>
      <c r="BF126" s="135">
        <v>88.5</v>
      </c>
      <c r="BG126" s="135">
        <v>3</v>
      </c>
      <c r="BH126" s="135">
        <v>291</v>
      </c>
      <c r="BI126" s="86"/>
      <c r="BJ126" s="64">
        <v>0</v>
      </c>
      <c r="BK126" s="64">
        <v>0</v>
      </c>
      <c r="BL126" s="64">
        <v>0</v>
      </c>
      <c r="BM126" s="64">
        <v>0</v>
      </c>
      <c r="BN126" s="70">
        <v>0</v>
      </c>
      <c r="BO126" s="64">
        <v>0</v>
      </c>
      <c r="BP126" s="71"/>
      <c r="BR126" s="331">
        <v>2.2790000000000008</v>
      </c>
      <c r="BS126" s="320">
        <v>2.3959999999999999</v>
      </c>
      <c r="BT126" s="320">
        <v>0.1169999999999991</v>
      </c>
      <c r="BU126" s="320">
        <v>5.1338306274681464</v>
      </c>
      <c r="BV126" s="320">
        <v>86</v>
      </c>
      <c r="BW126" s="320">
        <v>70180</v>
      </c>
      <c r="BX126" s="320">
        <v>53500</v>
      </c>
      <c r="BY126" s="320">
        <v>2514.6316851664988</v>
      </c>
      <c r="BZ126" s="320">
        <v>9.5959450980713013E-5</v>
      </c>
      <c r="CA126" s="320">
        <v>-3.0651666666666655</v>
      </c>
      <c r="CB126" s="320">
        <v>10.035833333333336</v>
      </c>
      <c r="CC126" s="320">
        <v>-13.101000000000001</v>
      </c>
      <c r="CD126" s="320">
        <v>-7.4844454068738751</v>
      </c>
      <c r="CE126" s="320">
        <v>24.526141047255841</v>
      </c>
      <c r="CF126" s="320">
        <v>-32.010586454129722</v>
      </c>
      <c r="CG126" s="320">
        <v>-107.78610200588031</v>
      </c>
      <c r="CH126" s="320">
        <v>352.77360012076991</v>
      </c>
      <c r="CI126" s="320">
        <v>-460.55970212665022</v>
      </c>
      <c r="CJ126" s="320">
        <v>0.56626195048699191</v>
      </c>
      <c r="CK126" s="320">
        <v>29707.4</v>
      </c>
      <c r="CL126" s="320">
        <v>5.3</v>
      </c>
      <c r="CM126" s="320">
        <v>5.61</v>
      </c>
      <c r="CN126" s="320">
        <v>5.49</v>
      </c>
      <c r="CO126" s="316">
        <f t="shared" si="14"/>
        <v>5.4666666666666659</v>
      </c>
      <c r="CP126" s="333">
        <v>0.56100000000000005</v>
      </c>
      <c r="CQ126" s="320">
        <v>0.52900000000000003</v>
      </c>
      <c r="CR126" s="320">
        <v>0.59099999999999997</v>
      </c>
      <c r="CS126" s="316">
        <f t="shared" si="15"/>
        <v>0.56033333333333335</v>
      </c>
      <c r="CT126" s="320">
        <v>0.73599999999999999</v>
      </c>
      <c r="CU126" s="320">
        <v>0.73299999999999998</v>
      </c>
      <c r="CV126" s="320">
        <v>0.73399999999999999</v>
      </c>
      <c r="CW126" s="316">
        <f t="shared" si="16"/>
        <v>0.73433333333333328</v>
      </c>
      <c r="CX126" s="329">
        <v>2.0833333333333333E-3</v>
      </c>
      <c r="CY126" s="318">
        <v>4.1666666666666666E-3</v>
      </c>
      <c r="CZ126" s="318">
        <v>1.1111111111111112E-2</v>
      </c>
      <c r="DA126" s="319" t="s">
        <v>1269</v>
      </c>
      <c r="DB126" s="319" t="s">
        <v>1270</v>
      </c>
      <c r="DC126" s="319" t="s">
        <v>1271</v>
      </c>
      <c r="DD126" s="319" t="s">
        <v>1272</v>
      </c>
      <c r="DE126" s="319" t="s">
        <v>1273</v>
      </c>
      <c r="DF126" s="319" t="s">
        <v>1274</v>
      </c>
      <c r="DG126" s="310"/>
      <c r="DH126" s="320">
        <v>5.1338306274681464</v>
      </c>
      <c r="DI126" s="471">
        <v>1</v>
      </c>
      <c r="DJ126" s="483">
        <f t="shared" si="12"/>
        <v>1.7281319225068995E-2</v>
      </c>
      <c r="DK126" s="320">
        <v>0.56033333333333335</v>
      </c>
      <c r="DL126" s="471">
        <v>1</v>
      </c>
      <c r="DM126" s="320">
        <v>0.73433333333333328</v>
      </c>
    </row>
    <row r="127" spans="1:117" ht="15.75" customHeight="1">
      <c r="A127" s="76">
        <v>165</v>
      </c>
      <c r="B127" s="168" t="s">
        <v>1275</v>
      </c>
      <c r="C127" s="46">
        <v>2716747</v>
      </c>
      <c r="D127" s="46">
        <v>1</v>
      </c>
      <c r="E127" s="149">
        <v>27862</v>
      </c>
      <c r="F127" s="44">
        <f t="shared" si="13"/>
        <v>44</v>
      </c>
      <c r="G127" s="78">
        <v>1</v>
      </c>
      <c r="H127" s="46">
        <v>35</v>
      </c>
      <c r="I127" s="79">
        <v>100</v>
      </c>
      <c r="J127" s="80">
        <v>0</v>
      </c>
      <c r="K127" s="80">
        <v>0</v>
      </c>
      <c r="L127" s="80">
        <v>0</v>
      </c>
      <c r="M127" s="80">
        <v>0</v>
      </c>
      <c r="N127" s="80">
        <v>0</v>
      </c>
      <c r="O127" s="80">
        <v>0</v>
      </c>
      <c r="P127" s="80">
        <v>0</v>
      </c>
      <c r="Q127" s="80">
        <v>0</v>
      </c>
      <c r="R127" s="80">
        <v>0</v>
      </c>
      <c r="S127" s="80">
        <v>0</v>
      </c>
      <c r="T127" s="80">
        <v>0</v>
      </c>
      <c r="U127" s="80">
        <v>0</v>
      </c>
      <c r="V127" s="80">
        <v>0</v>
      </c>
      <c r="W127" s="80">
        <v>0</v>
      </c>
      <c r="X127" s="98">
        <v>1</v>
      </c>
      <c r="Y127" s="80">
        <v>1</v>
      </c>
      <c r="Z127" s="80">
        <v>0</v>
      </c>
      <c r="AA127" s="80">
        <v>0</v>
      </c>
      <c r="AB127" s="80">
        <v>0</v>
      </c>
      <c r="AC127" s="81"/>
      <c r="AD127" s="82"/>
      <c r="AE127" s="83"/>
      <c r="AF127" s="150">
        <v>44155</v>
      </c>
      <c r="AG127" s="58">
        <v>0</v>
      </c>
      <c r="AH127" s="58">
        <v>0</v>
      </c>
      <c r="AI127" s="58">
        <v>0</v>
      </c>
      <c r="AJ127" s="84">
        <v>0</v>
      </c>
      <c r="AK127" s="84">
        <v>0</v>
      </c>
      <c r="AL127" s="60">
        <v>44159</v>
      </c>
      <c r="AM127" s="58">
        <f t="shared" si="2"/>
        <v>4</v>
      </c>
      <c r="AN127" s="123">
        <v>1</v>
      </c>
      <c r="AO127" s="61"/>
      <c r="AP127" s="62"/>
      <c r="AQ127" s="63">
        <v>1</v>
      </c>
      <c r="AR127" s="64">
        <v>1</v>
      </c>
      <c r="AS127" s="63">
        <v>1</v>
      </c>
      <c r="AT127" s="63">
        <v>0</v>
      </c>
      <c r="AU127" s="63">
        <v>0</v>
      </c>
      <c r="AV127" s="63">
        <v>0</v>
      </c>
      <c r="AW127" s="63">
        <v>0</v>
      </c>
      <c r="AX127" s="64">
        <v>1</v>
      </c>
      <c r="AY127" s="152">
        <v>44155</v>
      </c>
      <c r="AZ127" s="133"/>
      <c r="BA127" s="133">
        <v>420</v>
      </c>
      <c r="BB127" s="143"/>
      <c r="BC127" s="139">
        <v>5.0000000000000001E-3</v>
      </c>
      <c r="BD127" s="135">
        <v>13.5</v>
      </c>
      <c r="BE127" s="135">
        <v>6.83</v>
      </c>
      <c r="BF127" s="135">
        <v>71.099999999999994</v>
      </c>
      <c r="BG127" s="135">
        <v>18.2</v>
      </c>
      <c r="BH127" s="135">
        <v>364</v>
      </c>
      <c r="BI127" s="86"/>
      <c r="BJ127" s="64">
        <v>0</v>
      </c>
      <c r="BK127" s="64">
        <v>0</v>
      </c>
      <c r="BL127" s="64">
        <v>0</v>
      </c>
      <c r="BM127" s="64">
        <v>0</v>
      </c>
      <c r="BN127" s="70">
        <v>0</v>
      </c>
      <c r="BO127" s="64">
        <v>0</v>
      </c>
      <c r="BP127" s="71"/>
      <c r="BR127" s="331">
        <v>4.3954915254237283</v>
      </c>
      <c r="BS127" s="320">
        <v>4.6310000000000002</v>
      </c>
      <c r="BT127" s="320">
        <v>0.23550847457627189</v>
      </c>
      <c r="BU127" s="320">
        <v>5.357955378006757</v>
      </c>
      <c r="BV127" s="320">
        <v>39</v>
      </c>
      <c r="BW127" s="320">
        <v>18934</v>
      </c>
      <c r="BX127" s="320">
        <v>3526</v>
      </c>
      <c r="BY127" s="320">
        <v>307.55476084041118</v>
      </c>
      <c r="BZ127" s="320">
        <v>1.5195562614880196E-3</v>
      </c>
      <c r="CA127" s="320">
        <v>-7.317333333333333</v>
      </c>
      <c r="CB127" s="320">
        <v>6.6005000000000011</v>
      </c>
      <c r="CC127" s="320">
        <v>-13.917833333333338</v>
      </c>
      <c r="CD127" s="320">
        <v>-66.632694402015346</v>
      </c>
      <c r="CE127" s="320">
        <v>60.005945016433273</v>
      </c>
      <c r="CF127" s="320">
        <v>-126.63863941844862</v>
      </c>
      <c r="CG127" s="320">
        <v>-133.15119492973261</v>
      </c>
      <c r="CH127" s="320">
        <v>120.20657947230748</v>
      </c>
      <c r="CI127" s="320">
        <v>-253.35777440204023</v>
      </c>
      <c r="CJ127" s="320">
        <v>0.67821721150423198</v>
      </c>
      <c r="CK127" s="320">
        <v>2315.8000000000002</v>
      </c>
      <c r="CL127" s="320">
        <v>7.76</v>
      </c>
      <c r="CM127" s="320">
        <v>7.74</v>
      </c>
      <c r="CN127" s="320">
        <v>7.61</v>
      </c>
      <c r="CO127" s="316">
        <f t="shared" si="14"/>
        <v>7.7033333333333331</v>
      </c>
      <c r="CP127" s="333">
        <v>0.66800000000000004</v>
      </c>
      <c r="CQ127" s="320">
        <v>0.746</v>
      </c>
      <c r="CR127" s="320">
        <v>0.71499999999999997</v>
      </c>
      <c r="CS127" s="316">
        <f t="shared" si="15"/>
        <v>0.70966666666666667</v>
      </c>
      <c r="CT127" s="320">
        <v>0.84399999999999997</v>
      </c>
      <c r="CU127" s="320">
        <v>0.90100000000000002</v>
      </c>
      <c r="CV127" s="320">
        <v>0.9</v>
      </c>
      <c r="CW127" s="316">
        <f t="shared" si="16"/>
        <v>0.88166666666666671</v>
      </c>
      <c r="CX127" s="329">
        <v>2.0833333333333333E-3</v>
      </c>
      <c r="CY127" s="318">
        <v>4.1666666666666666E-3</v>
      </c>
      <c r="CZ127" s="318">
        <v>7.6388888888888886E-3</v>
      </c>
      <c r="DA127" s="319" t="s">
        <v>1276</v>
      </c>
      <c r="DB127" s="319" t="s">
        <v>504</v>
      </c>
      <c r="DC127" s="319" t="s">
        <v>1277</v>
      </c>
      <c r="DD127" s="319" t="s">
        <v>1278</v>
      </c>
      <c r="DE127" s="319" t="s">
        <v>1279</v>
      </c>
      <c r="DF127" s="319" t="s">
        <v>1280</v>
      </c>
      <c r="DG127" s="310"/>
      <c r="DH127" s="320">
        <v>5.357955378006757</v>
      </c>
      <c r="DI127" s="471">
        <v>0</v>
      </c>
      <c r="DJ127" s="483">
        <f t="shared" si="12"/>
        <v>0.23136520329936766</v>
      </c>
      <c r="DK127" s="320">
        <v>0.70966666666666667</v>
      </c>
      <c r="DL127" s="471">
        <v>1</v>
      </c>
      <c r="DM127" s="320">
        <v>0.88166666666666671</v>
      </c>
    </row>
    <row r="128" spans="1:117" ht="15.75" customHeight="1">
      <c r="A128" s="76">
        <v>166</v>
      </c>
      <c r="B128" s="168" t="s">
        <v>1281</v>
      </c>
      <c r="C128" s="46">
        <v>2717114</v>
      </c>
      <c r="D128" s="46">
        <v>1</v>
      </c>
      <c r="E128" s="149">
        <v>21768</v>
      </c>
      <c r="F128" s="44">
        <f t="shared" si="13"/>
        <v>61</v>
      </c>
      <c r="G128" s="78">
        <v>2</v>
      </c>
      <c r="H128" s="46">
        <v>35.5</v>
      </c>
      <c r="I128" s="79">
        <v>95</v>
      </c>
      <c r="J128" s="80">
        <v>0</v>
      </c>
      <c r="K128" s="80">
        <v>1</v>
      </c>
      <c r="L128" s="80">
        <v>0</v>
      </c>
      <c r="M128" s="80">
        <v>0</v>
      </c>
      <c r="N128" s="80">
        <v>0</v>
      </c>
      <c r="O128" s="80">
        <v>0</v>
      </c>
      <c r="P128" s="80">
        <v>0</v>
      </c>
      <c r="Q128" s="80">
        <v>0</v>
      </c>
      <c r="R128" s="80">
        <v>0</v>
      </c>
      <c r="S128" s="80">
        <v>0</v>
      </c>
      <c r="T128" s="80">
        <v>0</v>
      </c>
      <c r="U128" s="80">
        <v>0</v>
      </c>
      <c r="V128" s="80">
        <v>0</v>
      </c>
      <c r="W128" s="80">
        <v>0</v>
      </c>
      <c r="X128" s="80">
        <v>1</v>
      </c>
      <c r="Y128" s="80">
        <v>0</v>
      </c>
      <c r="Z128" s="80">
        <v>1</v>
      </c>
      <c r="AA128" s="80">
        <v>0</v>
      </c>
      <c r="AB128" s="80">
        <v>0</v>
      </c>
      <c r="AC128" s="81">
        <v>90</v>
      </c>
      <c r="AD128" s="82">
        <v>1.85</v>
      </c>
      <c r="AE128" s="83">
        <f t="shared" si="8"/>
        <v>26.296566837107374</v>
      </c>
      <c r="AF128" s="150">
        <v>44157</v>
      </c>
      <c r="AG128" s="58">
        <v>1</v>
      </c>
      <c r="AH128" s="58">
        <v>1</v>
      </c>
      <c r="AI128" s="58">
        <v>50</v>
      </c>
      <c r="AJ128" s="84">
        <v>1</v>
      </c>
      <c r="AK128" s="84">
        <v>1</v>
      </c>
      <c r="AL128" s="60">
        <v>44210</v>
      </c>
      <c r="AM128" s="58">
        <f t="shared" si="2"/>
        <v>53</v>
      </c>
      <c r="AN128" s="123">
        <v>1</v>
      </c>
      <c r="AO128" s="61"/>
      <c r="AP128" s="62"/>
      <c r="AQ128" s="63">
        <v>1</v>
      </c>
      <c r="AR128" s="64">
        <v>1</v>
      </c>
      <c r="AS128" s="63">
        <v>1</v>
      </c>
      <c r="AT128" s="63">
        <v>1</v>
      </c>
      <c r="AU128" s="63">
        <v>0</v>
      </c>
      <c r="AV128" s="63">
        <v>0</v>
      </c>
      <c r="AW128" s="63">
        <v>0</v>
      </c>
      <c r="AX128" s="64">
        <v>1</v>
      </c>
      <c r="AY128" s="152">
        <v>44157</v>
      </c>
      <c r="AZ128" s="133">
        <v>0.92</v>
      </c>
      <c r="BA128" s="133">
        <v>989</v>
      </c>
      <c r="BB128" s="129"/>
      <c r="BC128" s="144"/>
      <c r="BD128" s="135">
        <v>13.8</v>
      </c>
      <c r="BE128" s="135">
        <v>7.16</v>
      </c>
      <c r="BF128" s="135">
        <v>90.8</v>
      </c>
      <c r="BG128" s="135">
        <v>6.7</v>
      </c>
      <c r="BH128" s="135">
        <v>228</v>
      </c>
      <c r="BI128" s="86"/>
      <c r="BJ128" s="64">
        <v>0</v>
      </c>
      <c r="BK128" s="64">
        <v>0</v>
      </c>
      <c r="BL128" s="64">
        <v>0</v>
      </c>
      <c r="BM128" s="64">
        <v>0</v>
      </c>
      <c r="BN128" s="70">
        <v>0</v>
      </c>
      <c r="BO128" s="64">
        <v>0</v>
      </c>
      <c r="BP128" s="71"/>
      <c r="BR128" s="331">
        <v>4.5887333333333347</v>
      </c>
      <c r="BS128" s="320">
        <v>4.99</v>
      </c>
      <c r="BT128" s="320">
        <v>0.40126666666666555</v>
      </c>
      <c r="BU128" s="320">
        <v>8.7446063546948061</v>
      </c>
      <c r="BV128" s="320">
        <v>105</v>
      </c>
      <c r="BW128" s="320">
        <v>16636</v>
      </c>
      <c r="BX128" s="320">
        <v>13318</v>
      </c>
      <c r="BY128" s="320">
        <v>553.48586810228812</v>
      </c>
      <c r="BZ128" s="320">
        <v>6.5660056725445307E-4</v>
      </c>
      <c r="CA128" s="320">
        <v>-1.4503333333333333</v>
      </c>
      <c r="CB128" s="320">
        <v>13.690666666666665</v>
      </c>
      <c r="CC128" s="320">
        <v>-15.141</v>
      </c>
      <c r="CD128" s="320">
        <v>-13.590245332338499</v>
      </c>
      <c r="CE128" s="320">
        <v>136.62031232582299</v>
      </c>
      <c r="CF128" s="320">
        <v>-150.21055765816158</v>
      </c>
      <c r="CG128" s="320">
        <v>-25.829686316127098</v>
      </c>
      <c r="CH128" s="320">
        <v>238.44632529600028</v>
      </c>
      <c r="CI128" s="320">
        <v>-264.27601161212743</v>
      </c>
      <c r="CJ128" s="320">
        <v>0.52568981366034617</v>
      </c>
      <c r="CK128" s="320">
        <v>6836.7</v>
      </c>
      <c r="CL128" s="320">
        <v>6.74</v>
      </c>
      <c r="CM128" s="320">
        <v>6.6</v>
      </c>
      <c r="CN128" s="320">
        <v>6.76</v>
      </c>
      <c r="CO128" s="316">
        <f t="shared" si="14"/>
        <v>6.7</v>
      </c>
      <c r="CP128" s="333">
        <v>0.59</v>
      </c>
      <c r="CQ128" s="320">
        <v>0.63900000000000001</v>
      </c>
      <c r="CR128" s="320">
        <v>0.64</v>
      </c>
      <c r="CS128" s="316">
        <f t="shared" si="15"/>
        <v>0.62300000000000011</v>
      </c>
      <c r="CT128" s="320">
        <v>0.78600000000000003</v>
      </c>
      <c r="CU128" s="320">
        <v>0.84899999999999998</v>
      </c>
      <c r="CV128" s="320">
        <v>0.84899999999999998</v>
      </c>
      <c r="CW128" s="316">
        <f t="shared" si="16"/>
        <v>0.82799999999999996</v>
      </c>
      <c r="CX128" s="329">
        <v>2.7777777777777779E-3</v>
      </c>
      <c r="CY128" s="318">
        <v>3.472222222222222E-3</v>
      </c>
      <c r="CZ128" s="318">
        <v>8.3333333333333332E-3</v>
      </c>
      <c r="DA128" s="319" t="s">
        <v>1282</v>
      </c>
      <c r="DB128" s="319" t="s">
        <v>976</v>
      </c>
      <c r="DC128" s="319" t="s">
        <v>1283</v>
      </c>
      <c r="DD128" s="319" t="s">
        <v>1284</v>
      </c>
      <c r="DE128" s="319" t="s">
        <v>1285</v>
      </c>
      <c r="DF128" s="319" t="s">
        <v>1286</v>
      </c>
      <c r="DG128" s="310"/>
      <c r="DH128" s="320">
        <v>8.7446063546948061</v>
      </c>
      <c r="DI128" s="471">
        <v>0</v>
      </c>
      <c r="DJ128" s="483">
        <f t="shared" si="12"/>
        <v>0.12790683158094995</v>
      </c>
      <c r="DK128" s="320">
        <v>0.62300000000000011</v>
      </c>
      <c r="DL128" s="471">
        <v>0</v>
      </c>
      <c r="DM128" s="320">
        <v>0.82799999999999996</v>
      </c>
    </row>
    <row r="129" spans="1:117" ht="15.75" customHeight="1">
      <c r="A129" s="76">
        <v>167</v>
      </c>
      <c r="B129" s="168" t="s">
        <v>1287</v>
      </c>
      <c r="C129" s="46">
        <v>2717039</v>
      </c>
      <c r="D129" s="46">
        <v>1</v>
      </c>
      <c r="E129" s="149">
        <v>15512</v>
      </c>
      <c r="F129" s="44">
        <f t="shared" si="13"/>
        <v>78</v>
      </c>
      <c r="G129" s="78">
        <v>1</v>
      </c>
      <c r="H129" s="46">
        <v>36.5</v>
      </c>
      <c r="I129" s="79">
        <v>93</v>
      </c>
      <c r="J129" s="80">
        <v>0</v>
      </c>
      <c r="K129" s="80">
        <v>1</v>
      </c>
      <c r="L129" s="80">
        <v>0</v>
      </c>
      <c r="M129" s="80">
        <v>0</v>
      </c>
      <c r="N129" s="80">
        <v>0</v>
      </c>
      <c r="O129" s="80">
        <v>0</v>
      </c>
      <c r="P129" s="80">
        <v>0</v>
      </c>
      <c r="Q129" s="80">
        <v>0</v>
      </c>
      <c r="R129" s="80">
        <v>0</v>
      </c>
      <c r="S129" s="80">
        <v>0</v>
      </c>
      <c r="T129" s="80">
        <v>0</v>
      </c>
      <c r="U129" s="80">
        <v>0</v>
      </c>
      <c r="V129" s="80">
        <v>0</v>
      </c>
      <c r="W129" s="80">
        <v>0</v>
      </c>
      <c r="X129" s="80">
        <v>1</v>
      </c>
      <c r="Y129" s="80">
        <v>0</v>
      </c>
      <c r="Z129" s="80">
        <v>1</v>
      </c>
      <c r="AA129" s="80">
        <v>0</v>
      </c>
      <c r="AB129" s="80">
        <v>0</v>
      </c>
      <c r="AC129" s="81"/>
      <c r="AD129" s="82"/>
      <c r="AE129" s="83"/>
      <c r="AF129" s="150">
        <v>44157</v>
      </c>
      <c r="AG129" s="58">
        <v>0</v>
      </c>
      <c r="AH129" s="58">
        <v>0</v>
      </c>
      <c r="AI129" s="58">
        <v>0</v>
      </c>
      <c r="AJ129" s="84">
        <v>0</v>
      </c>
      <c r="AK129" s="84">
        <v>0</v>
      </c>
      <c r="AL129" s="60">
        <v>44163</v>
      </c>
      <c r="AM129" s="58">
        <f t="shared" si="2"/>
        <v>6</v>
      </c>
      <c r="AN129" s="123">
        <v>1</v>
      </c>
      <c r="AO129" s="61"/>
      <c r="AP129" s="89" t="s">
        <v>1288</v>
      </c>
      <c r="AQ129" s="76">
        <v>1</v>
      </c>
      <c r="AR129" s="64">
        <v>1</v>
      </c>
      <c r="AS129" s="63">
        <v>1</v>
      </c>
      <c r="AT129" s="63">
        <v>0</v>
      </c>
      <c r="AU129" s="63">
        <v>0</v>
      </c>
      <c r="AV129" s="63">
        <v>1</v>
      </c>
      <c r="AW129" s="63">
        <v>0</v>
      </c>
      <c r="AX129" s="64">
        <v>1</v>
      </c>
      <c r="AY129" s="152">
        <v>44157</v>
      </c>
      <c r="AZ129" s="133">
        <v>0.92</v>
      </c>
      <c r="BA129" s="133">
        <v>3696</v>
      </c>
      <c r="BB129" s="133">
        <v>59</v>
      </c>
      <c r="BC129" s="139">
        <v>0.45600000000000002</v>
      </c>
      <c r="BD129" s="135">
        <v>14.2</v>
      </c>
      <c r="BE129" s="135">
        <v>14.66</v>
      </c>
      <c r="BF129" s="135">
        <v>96</v>
      </c>
      <c r="BG129" s="135">
        <v>1.5</v>
      </c>
      <c r="BH129" s="135">
        <v>169</v>
      </c>
      <c r="BI129" s="86"/>
      <c r="BJ129" s="90">
        <v>1</v>
      </c>
      <c r="BK129" s="90">
        <v>0</v>
      </c>
      <c r="BL129" s="90">
        <v>0</v>
      </c>
      <c r="BM129" s="90">
        <v>0</v>
      </c>
      <c r="BN129" s="91">
        <v>0</v>
      </c>
      <c r="BO129" s="90">
        <v>0</v>
      </c>
      <c r="BP129" s="92"/>
      <c r="BR129" s="331"/>
      <c r="BS129" s="320"/>
      <c r="BT129" s="320"/>
      <c r="BU129" s="320"/>
      <c r="BV129" s="320"/>
      <c r="BW129" s="320"/>
      <c r="BX129" s="320"/>
      <c r="BY129" s="320"/>
      <c r="BZ129" s="320"/>
      <c r="CA129" s="320"/>
      <c r="CB129" s="320"/>
      <c r="CC129" s="320"/>
      <c r="CD129" s="320"/>
      <c r="CE129" s="320"/>
      <c r="CF129" s="320"/>
      <c r="CG129" s="320"/>
      <c r="CH129" s="320"/>
      <c r="CI129" s="320"/>
      <c r="CJ129" s="320"/>
      <c r="CK129" s="320"/>
      <c r="CL129" s="320">
        <v>8.43</v>
      </c>
      <c r="CM129" s="320">
        <v>8.1300000000000008</v>
      </c>
      <c r="CN129" s="320">
        <v>8.17</v>
      </c>
      <c r="CO129" s="316">
        <f t="shared" si="14"/>
        <v>8.2433333333333341</v>
      </c>
      <c r="CP129" s="333">
        <v>0.61099999999999999</v>
      </c>
      <c r="CQ129" s="320">
        <v>0.76500000000000001</v>
      </c>
      <c r="CR129" s="320">
        <v>0.58599999999999997</v>
      </c>
      <c r="CS129" s="316">
        <f t="shared" si="15"/>
        <v>0.65399999999999991</v>
      </c>
      <c r="CT129" s="320">
        <v>0.84399999999999997</v>
      </c>
      <c r="CU129" s="320">
        <v>0.89200000000000002</v>
      </c>
      <c r="CV129" s="320">
        <v>0.84499999999999997</v>
      </c>
      <c r="CW129" s="316">
        <f t="shared" si="16"/>
        <v>0.86033333333333328</v>
      </c>
      <c r="CX129" s="329">
        <v>2.7777777777777779E-3</v>
      </c>
      <c r="CY129" s="318">
        <v>4.8611111111111112E-3</v>
      </c>
      <c r="CZ129" s="318">
        <v>1.1111111111111112E-2</v>
      </c>
      <c r="DA129" s="319" t="s">
        <v>1289</v>
      </c>
      <c r="DB129" s="319" t="s">
        <v>1290</v>
      </c>
      <c r="DC129" s="319" t="s">
        <v>1291</v>
      </c>
      <c r="DD129" s="319" t="s">
        <v>1292</v>
      </c>
      <c r="DE129" s="319" t="s">
        <v>1293</v>
      </c>
      <c r="DF129" s="319" t="s">
        <v>1294</v>
      </c>
      <c r="DG129" s="310"/>
      <c r="DH129" s="320"/>
      <c r="DI129" s="471"/>
      <c r="DJ129" s="483"/>
      <c r="DK129" s="320">
        <v>0.65399999999999991</v>
      </c>
      <c r="DL129" s="471">
        <v>0</v>
      </c>
      <c r="DM129" s="320">
        <v>0.86033333333333328</v>
      </c>
    </row>
    <row r="130" spans="1:117" ht="15.75" customHeight="1">
      <c r="A130" s="76">
        <v>169</v>
      </c>
      <c r="B130" s="168" t="s">
        <v>1303</v>
      </c>
      <c r="C130" s="46">
        <v>2717031</v>
      </c>
      <c r="D130" s="46">
        <v>2</v>
      </c>
      <c r="E130" s="149">
        <v>14829</v>
      </c>
      <c r="F130" s="44">
        <f t="shared" si="13"/>
        <v>80</v>
      </c>
      <c r="G130" s="78">
        <v>2</v>
      </c>
      <c r="H130" s="46">
        <v>36.700000000000003</v>
      </c>
      <c r="I130" s="79">
        <v>93</v>
      </c>
      <c r="J130" s="80">
        <v>0</v>
      </c>
      <c r="K130" s="80">
        <v>1</v>
      </c>
      <c r="L130" s="80">
        <v>0</v>
      </c>
      <c r="M130" s="80">
        <v>0</v>
      </c>
      <c r="N130" s="80">
        <v>0</v>
      </c>
      <c r="O130" s="80">
        <v>0</v>
      </c>
      <c r="P130" s="80">
        <v>0</v>
      </c>
      <c r="Q130" s="80">
        <v>0</v>
      </c>
      <c r="R130" s="80">
        <v>0</v>
      </c>
      <c r="S130" s="80">
        <v>1</v>
      </c>
      <c r="T130" s="80">
        <v>0</v>
      </c>
      <c r="U130" s="80">
        <v>1</v>
      </c>
      <c r="V130" s="80">
        <v>0</v>
      </c>
      <c r="W130" s="80">
        <v>0</v>
      </c>
      <c r="X130" s="80">
        <v>1</v>
      </c>
      <c r="Y130" s="80">
        <v>0</v>
      </c>
      <c r="Z130" s="80">
        <v>1</v>
      </c>
      <c r="AA130" s="80">
        <v>0</v>
      </c>
      <c r="AB130" s="80">
        <v>0</v>
      </c>
      <c r="AC130" s="81"/>
      <c r="AD130" s="82"/>
      <c r="AE130" s="83"/>
      <c r="AF130" s="150">
        <v>44157</v>
      </c>
      <c r="AG130" s="58">
        <v>0</v>
      </c>
      <c r="AH130" s="58">
        <v>0</v>
      </c>
      <c r="AI130" s="58">
        <v>0</v>
      </c>
      <c r="AJ130" s="84">
        <v>0</v>
      </c>
      <c r="AK130" s="84">
        <v>0</v>
      </c>
      <c r="AL130" s="60">
        <v>44224</v>
      </c>
      <c r="AM130" s="58">
        <f t="shared" si="2"/>
        <v>67</v>
      </c>
      <c r="AN130" s="123">
        <v>1</v>
      </c>
      <c r="AO130" s="61"/>
      <c r="AP130" s="62"/>
      <c r="AQ130" s="63">
        <v>1</v>
      </c>
      <c r="AR130" s="64">
        <v>1</v>
      </c>
      <c r="AS130" s="63">
        <v>1</v>
      </c>
      <c r="AT130" s="63">
        <v>0</v>
      </c>
      <c r="AU130" s="63">
        <v>0</v>
      </c>
      <c r="AV130" s="63">
        <v>1</v>
      </c>
      <c r="AW130" s="63">
        <v>0</v>
      </c>
      <c r="AX130" s="64">
        <v>1</v>
      </c>
      <c r="AY130" s="152">
        <v>44157</v>
      </c>
      <c r="AZ130" s="133">
        <v>1.25</v>
      </c>
      <c r="BA130" s="133">
        <v>79856</v>
      </c>
      <c r="BB130" s="133">
        <v>173.3</v>
      </c>
      <c r="BC130" s="139">
        <v>9.9000000000000005E-2</v>
      </c>
      <c r="BD130" s="135">
        <v>14.5</v>
      </c>
      <c r="BE130" s="135">
        <v>7.27</v>
      </c>
      <c r="BF130" s="135">
        <v>72.900000000000006</v>
      </c>
      <c r="BG130" s="135">
        <v>15.4</v>
      </c>
      <c r="BH130" s="135">
        <v>200</v>
      </c>
      <c r="BI130" s="86"/>
      <c r="BJ130" s="64">
        <v>1</v>
      </c>
      <c r="BK130" s="64">
        <v>1</v>
      </c>
      <c r="BL130" s="64">
        <v>0</v>
      </c>
      <c r="BM130" s="64">
        <v>0</v>
      </c>
      <c r="BN130" s="70">
        <v>0</v>
      </c>
      <c r="BO130" s="64">
        <v>0</v>
      </c>
      <c r="BP130" s="71"/>
      <c r="BR130" s="331">
        <v>4.2846666666666646</v>
      </c>
      <c r="BS130" s="320">
        <v>4.6219999999999999</v>
      </c>
      <c r="BT130" s="320">
        <v>0.33733333333333526</v>
      </c>
      <c r="BU130" s="320">
        <v>7.8730356309320539</v>
      </c>
      <c r="BV130" s="320">
        <v>46</v>
      </c>
      <c r="BW130" s="320">
        <v>27249</v>
      </c>
      <c r="BX130" s="320">
        <v>15200</v>
      </c>
      <c r="BY130" s="320">
        <v>715.26700642588071</v>
      </c>
      <c r="BZ130" s="320">
        <v>5.1796287045605615E-4</v>
      </c>
      <c r="CA130" s="320">
        <v>2.6463333333333332</v>
      </c>
      <c r="CB130" s="320">
        <v>13.632666666666669</v>
      </c>
      <c r="CC130" s="320">
        <v>-10.986333333333334</v>
      </c>
      <c r="CD130" s="320">
        <v>22.966280223171228</v>
      </c>
      <c r="CE130" s="320">
        <v>118.13167923326382</v>
      </c>
      <c r="CF130" s="320">
        <v>-95.165399010092585</v>
      </c>
      <c r="CG130" s="320">
        <v>49.328832938692038</v>
      </c>
      <c r="CH130" s="320">
        <v>254.31319829234704</v>
      </c>
      <c r="CI130" s="320">
        <v>-204.98436535365499</v>
      </c>
      <c r="CJ130" s="320">
        <v>0.446299701061868</v>
      </c>
      <c r="CK130" s="320">
        <v>5541.7</v>
      </c>
      <c r="CL130" s="320">
        <v>6.67</v>
      </c>
      <c r="CM130" s="320">
        <v>6.11</v>
      </c>
      <c r="CN130" s="320">
        <v>6.95</v>
      </c>
      <c r="CO130" s="316">
        <f t="shared" si="14"/>
        <v>6.5766666666666671</v>
      </c>
      <c r="CP130" s="333">
        <v>0.81299999999999994</v>
      </c>
      <c r="CQ130" s="320">
        <v>0.91800000000000004</v>
      </c>
      <c r="CR130" s="320">
        <v>0.85099999999999998</v>
      </c>
      <c r="CS130" s="316">
        <f t="shared" si="15"/>
        <v>0.86066666666666658</v>
      </c>
      <c r="CT130" s="320">
        <v>0.84699999999999998</v>
      </c>
      <c r="CU130" s="320">
        <v>1.0549999999999999</v>
      </c>
      <c r="CV130" s="320">
        <v>0.85099999999999998</v>
      </c>
      <c r="CW130" s="316">
        <f t="shared" si="16"/>
        <v>0.91766666666666674</v>
      </c>
      <c r="CX130" s="329">
        <v>2.0833333333333333E-3</v>
      </c>
      <c r="CY130" s="318">
        <v>4.1666666666666666E-3</v>
      </c>
      <c r="CZ130" s="318">
        <v>5.5555555555555558E-3</v>
      </c>
      <c r="DA130" s="319" t="s">
        <v>1304</v>
      </c>
      <c r="DB130" s="319" t="s">
        <v>1305</v>
      </c>
      <c r="DC130" s="319" t="s">
        <v>1306</v>
      </c>
      <c r="DD130" s="319" t="s">
        <v>1307</v>
      </c>
      <c r="DE130" s="319" t="s">
        <v>1308</v>
      </c>
      <c r="DF130" s="319" t="s">
        <v>1309</v>
      </c>
      <c r="DG130" s="310"/>
      <c r="DH130" s="320">
        <v>7.8730356309320539</v>
      </c>
      <c r="DI130" s="471">
        <v>0</v>
      </c>
      <c r="DJ130" s="483">
        <f t="shared" si="12"/>
        <v>0.14206896134637484</v>
      </c>
      <c r="DK130" s="320">
        <v>0.86066666666666658</v>
      </c>
      <c r="DL130" s="471">
        <v>0</v>
      </c>
      <c r="DM130" s="320">
        <v>0.91766666666666674</v>
      </c>
    </row>
    <row r="131" spans="1:117" ht="15.75" customHeight="1">
      <c r="A131" s="76">
        <v>170</v>
      </c>
      <c r="B131" s="168" t="s">
        <v>1310</v>
      </c>
      <c r="C131" s="46">
        <v>2721416</v>
      </c>
      <c r="D131" s="46">
        <v>1</v>
      </c>
      <c r="E131" s="149">
        <v>19116</v>
      </c>
      <c r="F131" s="44">
        <f t="shared" si="13"/>
        <v>68</v>
      </c>
      <c r="G131" s="78">
        <v>1</v>
      </c>
      <c r="H131" s="46">
        <v>36</v>
      </c>
      <c r="I131" s="79">
        <v>92</v>
      </c>
      <c r="J131" s="80">
        <v>1</v>
      </c>
      <c r="K131" s="80">
        <v>1</v>
      </c>
      <c r="L131" s="80">
        <v>0</v>
      </c>
      <c r="M131" s="80">
        <v>0</v>
      </c>
      <c r="N131" s="80">
        <v>0</v>
      </c>
      <c r="O131" s="80">
        <v>0</v>
      </c>
      <c r="P131" s="80">
        <v>0</v>
      </c>
      <c r="Q131" s="80">
        <v>0</v>
      </c>
      <c r="R131" s="80">
        <v>0</v>
      </c>
      <c r="S131" s="80">
        <v>1</v>
      </c>
      <c r="T131" s="80">
        <v>0</v>
      </c>
      <c r="U131" s="80">
        <v>1</v>
      </c>
      <c r="V131" s="80">
        <v>0</v>
      </c>
      <c r="W131" s="80">
        <v>1</v>
      </c>
      <c r="X131" s="80">
        <v>1</v>
      </c>
      <c r="Y131" s="80">
        <v>0</v>
      </c>
      <c r="Z131" s="80">
        <v>1</v>
      </c>
      <c r="AA131" s="80">
        <v>0</v>
      </c>
      <c r="AB131" s="80">
        <v>0</v>
      </c>
      <c r="AC131" s="81">
        <v>102</v>
      </c>
      <c r="AD131" s="82">
        <v>1.7</v>
      </c>
      <c r="AE131" s="83">
        <f t="shared" si="8"/>
        <v>35.294117647058826</v>
      </c>
      <c r="AF131" s="150">
        <v>44159</v>
      </c>
      <c r="AG131" s="58">
        <v>0</v>
      </c>
      <c r="AH131" s="58">
        <v>0</v>
      </c>
      <c r="AI131" s="58">
        <v>0</v>
      </c>
      <c r="AJ131" s="84">
        <v>0</v>
      </c>
      <c r="AK131" s="84">
        <v>0</v>
      </c>
      <c r="AL131" s="60">
        <v>44174</v>
      </c>
      <c r="AM131" s="58">
        <f t="shared" si="2"/>
        <v>15</v>
      </c>
      <c r="AN131" s="123">
        <v>1</v>
      </c>
      <c r="AO131" s="61"/>
      <c r="AP131" s="62"/>
      <c r="AQ131" s="63">
        <v>1</v>
      </c>
      <c r="AR131" s="64">
        <v>1</v>
      </c>
      <c r="AS131" s="63">
        <v>1</v>
      </c>
      <c r="AT131" s="63">
        <v>0</v>
      </c>
      <c r="AU131" s="63">
        <v>0</v>
      </c>
      <c r="AV131" s="63">
        <v>0</v>
      </c>
      <c r="AW131" s="63">
        <v>0</v>
      </c>
      <c r="AX131" s="64">
        <v>1</v>
      </c>
      <c r="AY131" s="152">
        <v>44159</v>
      </c>
      <c r="AZ131" s="133">
        <v>1.1399999999999999</v>
      </c>
      <c r="BA131" s="133">
        <v>2142</v>
      </c>
      <c r="BB131" s="133">
        <v>69.5</v>
      </c>
      <c r="BC131" s="139">
        <v>0.51300000000000001</v>
      </c>
      <c r="BD131" s="135">
        <v>13.1</v>
      </c>
      <c r="BE131" s="135">
        <v>4.83</v>
      </c>
      <c r="BF131" s="135">
        <v>63.2</v>
      </c>
      <c r="BG131" s="135">
        <v>26.7</v>
      </c>
      <c r="BH131" s="135">
        <v>102</v>
      </c>
      <c r="BI131" s="86"/>
      <c r="BJ131" s="64">
        <v>0</v>
      </c>
      <c r="BK131" s="64">
        <v>0</v>
      </c>
      <c r="BL131" s="64">
        <v>0</v>
      </c>
      <c r="BM131" s="64">
        <v>1</v>
      </c>
      <c r="BN131" s="70">
        <v>0</v>
      </c>
      <c r="BO131" s="64">
        <v>0</v>
      </c>
      <c r="BP131" s="71"/>
      <c r="BR131" s="331">
        <v>6.9477999999999991</v>
      </c>
      <c r="BS131" s="320">
        <v>7.391</v>
      </c>
      <c r="BT131" s="320">
        <v>0.44320000000000093</v>
      </c>
      <c r="BU131" s="320">
        <v>6.3789976683266785</v>
      </c>
      <c r="BV131" s="320">
        <v>106</v>
      </c>
      <c r="BW131" s="320">
        <v>24533</v>
      </c>
      <c r="BX131" s="320">
        <v>21347</v>
      </c>
      <c r="BY131" s="320">
        <v>384.41108545034649</v>
      </c>
      <c r="BZ131" s="320">
        <v>2.988240815255857E-4</v>
      </c>
      <c r="CA131" s="320">
        <v>1.4705000000000004</v>
      </c>
      <c r="CB131" s="320">
        <v>14.975833333333332</v>
      </c>
      <c r="CC131" s="320">
        <v>-13.505333333333331</v>
      </c>
      <c r="CD131" s="320">
        <v>33.869445790795503</v>
      </c>
      <c r="CE131" s="320">
        <v>340.95997282809964</v>
      </c>
      <c r="CF131" s="320">
        <v>-307.09052703730407</v>
      </c>
      <c r="CG131" s="320">
        <v>16.825094500797675</v>
      </c>
      <c r="CH131" s="320">
        <v>172.3567019390222</v>
      </c>
      <c r="CI131" s="320">
        <v>-155.53160743822451</v>
      </c>
      <c r="CJ131" s="320">
        <v>0.4743432534500035</v>
      </c>
      <c r="CK131" s="320">
        <v>9062.4</v>
      </c>
      <c r="CL131" s="320">
        <v>7.38</v>
      </c>
      <c r="CM131" s="320">
        <v>7.38</v>
      </c>
      <c r="CN131" s="320">
        <v>7.56</v>
      </c>
      <c r="CO131" s="316">
        <f t="shared" si="14"/>
        <v>7.44</v>
      </c>
      <c r="CP131" s="333">
        <v>0.82199999999999995</v>
      </c>
      <c r="CQ131" s="320">
        <v>0.84099999999999997</v>
      </c>
      <c r="CR131" s="320">
        <v>0.85699999999999998</v>
      </c>
      <c r="CS131" s="316">
        <f t="shared" si="15"/>
        <v>0.83999999999999986</v>
      </c>
      <c r="CT131" s="320">
        <v>1.141</v>
      </c>
      <c r="CU131" s="320">
        <v>1.077</v>
      </c>
      <c r="CV131" s="320">
        <v>1.1399999999999999</v>
      </c>
      <c r="CW131" s="316">
        <f t="shared" si="16"/>
        <v>1.1193333333333333</v>
      </c>
      <c r="CX131" s="329">
        <v>1.3888888888888889E-3</v>
      </c>
      <c r="CY131" s="318">
        <v>3.472222222222222E-3</v>
      </c>
      <c r="CZ131" s="318">
        <v>4.8611111111111112E-3</v>
      </c>
      <c r="DA131" s="319" t="s">
        <v>1311</v>
      </c>
      <c r="DB131" s="319" t="s">
        <v>1312</v>
      </c>
      <c r="DC131" s="319" t="s">
        <v>1313</v>
      </c>
      <c r="DD131" s="319" t="s">
        <v>1314</v>
      </c>
      <c r="DE131" s="319" t="s">
        <v>1315</v>
      </c>
      <c r="DF131" s="319" t="s">
        <v>1316</v>
      </c>
      <c r="DG131" s="310"/>
      <c r="DH131" s="320">
        <v>6.3789976683266785</v>
      </c>
      <c r="DI131" s="471">
        <v>0</v>
      </c>
      <c r="DJ131" s="483">
        <f t="shared" si="12"/>
        <v>7.0389716502545441E-2</v>
      </c>
      <c r="DK131" s="320">
        <v>0.83999999999999986</v>
      </c>
      <c r="DL131" s="471">
        <v>0</v>
      </c>
      <c r="DM131" s="320">
        <v>1.1193333333333333</v>
      </c>
    </row>
    <row r="132" spans="1:117" ht="15.75" customHeight="1">
      <c r="A132" s="76">
        <v>172</v>
      </c>
      <c r="B132" s="175" t="s">
        <v>1325</v>
      </c>
      <c r="C132" s="46">
        <v>2724835</v>
      </c>
      <c r="D132" s="46">
        <v>2</v>
      </c>
      <c r="E132" s="149">
        <v>22304</v>
      </c>
      <c r="F132" s="44">
        <f t="shared" si="13"/>
        <v>59</v>
      </c>
      <c r="G132" s="78">
        <v>1</v>
      </c>
      <c r="H132" s="46">
        <v>36.4</v>
      </c>
      <c r="I132" s="79">
        <v>89</v>
      </c>
      <c r="J132" s="80">
        <v>0</v>
      </c>
      <c r="K132" s="80">
        <v>1</v>
      </c>
      <c r="L132" s="80">
        <v>0</v>
      </c>
      <c r="M132" s="80">
        <v>0</v>
      </c>
      <c r="N132" s="80">
        <v>0</v>
      </c>
      <c r="O132" s="80">
        <v>0</v>
      </c>
      <c r="P132" s="80">
        <v>0</v>
      </c>
      <c r="Q132" s="80">
        <v>0</v>
      </c>
      <c r="R132" s="80">
        <v>0</v>
      </c>
      <c r="S132" s="80">
        <v>0</v>
      </c>
      <c r="T132" s="80">
        <v>0</v>
      </c>
      <c r="U132" s="80">
        <v>0</v>
      </c>
      <c r="V132" s="80">
        <v>0</v>
      </c>
      <c r="W132" s="80">
        <v>0</v>
      </c>
      <c r="X132" s="80">
        <v>1</v>
      </c>
      <c r="Y132" s="80">
        <v>1</v>
      </c>
      <c r="Z132" s="80">
        <v>1</v>
      </c>
      <c r="AA132" s="80">
        <v>0</v>
      </c>
      <c r="AB132" s="80">
        <v>0</v>
      </c>
      <c r="AC132" s="81">
        <v>89</v>
      </c>
      <c r="AD132" s="82">
        <v>1.56</v>
      </c>
      <c r="AE132" s="83">
        <f t="shared" si="8"/>
        <v>36.571334648257725</v>
      </c>
      <c r="AF132" s="150">
        <v>44161</v>
      </c>
      <c r="AG132" s="58">
        <v>1</v>
      </c>
      <c r="AH132" s="58">
        <v>0</v>
      </c>
      <c r="AI132" s="58">
        <v>6</v>
      </c>
      <c r="AJ132" s="84">
        <v>0</v>
      </c>
      <c r="AK132" s="84">
        <v>1</v>
      </c>
      <c r="AL132" s="60">
        <v>44171</v>
      </c>
      <c r="AM132" s="58">
        <f t="shared" si="2"/>
        <v>10</v>
      </c>
      <c r="AN132" s="123">
        <v>1</v>
      </c>
      <c r="AO132" s="61"/>
      <c r="AP132" s="62"/>
      <c r="AQ132" s="63">
        <v>1</v>
      </c>
      <c r="AR132" s="64">
        <v>1</v>
      </c>
      <c r="AS132" s="63">
        <v>1</v>
      </c>
      <c r="AT132" s="63">
        <v>1</v>
      </c>
      <c r="AU132" s="63">
        <v>1</v>
      </c>
      <c r="AV132" s="63">
        <v>0</v>
      </c>
      <c r="AW132" s="63">
        <v>0</v>
      </c>
      <c r="AX132" s="64">
        <v>1</v>
      </c>
      <c r="AY132" s="152">
        <v>44161</v>
      </c>
      <c r="AZ132" s="133">
        <v>0.89</v>
      </c>
      <c r="BA132" s="133">
        <v>2171</v>
      </c>
      <c r="BB132" s="133">
        <v>109.3</v>
      </c>
      <c r="BC132" s="139">
        <v>8.0000000000000002E-3</v>
      </c>
      <c r="BD132" s="135">
        <v>11.4</v>
      </c>
      <c r="BE132" s="135">
        <v>7.46</v>
      </c>
      <c r="BF132" s="135">
        <v>88.5</v>
      </c>
      <c r="BG132" s="135">
        <v>7.7</v>
      </c>
      <c r="BH132" s="135">
        <v>366</v>
      </c>
      <c r="BI132" s="86"/>
      <c r="BJ132" s="64">
        <v>0</v>
      </c>
      <c r="BK132" s="64">
        <v>0</v>
      </c>
      <c r="BL132" s="64">
        <v>0</v>
      </c>
      <c r="BM132" s="64">
        <v>0</v>
      </c>
      <c r="BN132" s="70">
        <v>0</v>
      </c>
      <c r="BO132" s="64">
        <v>0</v>
      </c>
      <c r="BP132" s="71"/>
      <c r="BR132" s="331">
        <v>5.5590000000000002</v>
      </c>
      <c r="BS132" s="320">
        <v>5.6319999999999997</v>
      </c>
      <c r="BT132" s="320">
        <v>7.299999999999951E-2</v>
      </c>
      <c r="BU132" s="320">
        <v>1.3131858247886221</v>
      </c>
      <c r="BV132" s="320">
        <v>52</v>
      </c>
      <c r="BW132" s="320">
        <v>34755</v>
      </c>
      <c r="BX132" s="320">
        <v>20472</v>
      </c>
      <c r="BY132" s="320">
        <v>660.54910632025053</v>
      </c>
      <c r="BZ132" s="320">
        <v>6.4145458420702525E-5</v>
      </c>
      <c r="CA132" s="320">
        <v>-3.2633333333333336</v>
      </c>
      <c r="CB132" s="320">
        <v>17.775333333333332</v>
      </c>
      <c r="CC132" s="320">
        <v>-21.038666666666664</v>
      </c>
      <c r="CD132" s="320">
        <v>-46.363280956053565</v>
      </c>
      <c r="CE132" s="320">
        <v>259.64366089062798</v>
      </c>
      <c r="CF132" s="320">
        <v>-306.00694184668163</v>
      </c>
      <c r="CG132" s="320">
        <v>-47.577592513938356</v>
      </c>
      <c r="CH132" s="320">
        <v>255.46456733449205</v>
      </c>
      <c r="CI132" s="320">
        <v>-303.04215984843052</v>
      </c>
      <c r="CJ132" s="320">
        <v>0.542593571570675</v>
      </c>
      <c r="CK132" s="320">
        <v>12528.9</v>
      </c>
      <c r="CL132" s="320">
        <v>8.4700000000000006</v>
      </c>
      <c r="CM132" s="320">
        <v>8.57</v>
      </c>
      <c r="CN132" s="320">
        <v>8.65</v>
      </c>
      <c r="CO132" s="316">
        <f t="shared" si="14"/>
        <v>8.5633333333333326</v>
      </c>
      <c r="CP132" s="333">
        <v>0.621</v>
      </c>
      <c r="CQ132" s="320">
        <v>0.67100000000000004</v>
      </c>
      <c r="CR132" s="320">
        <v>0.60599999999999998</v>
      </c>
      <c r="CS132" s="316">
        <f t="shared" si="15"/>
        <v>0.63266666666666671</v>
      </c>
      <c r="CT132" s="320">
        <v>0.73299999999999998</v>
      </c>
      <c r="CU132" s="320">
        <v>0.78800000000000003</v>
      </c>
      <c r="CV132" s="320">
        <v>0.78600000000000003</v>
      </c>
      <c r="CW132" s="316">
        <f t="shared" si="16"/>
        <v>0.76900000000000002</v>
      </c>
      <c r="CX132" s="329">
        <v>2.0833333333333333E-3</v>
      </c>
      <c r="CY132" s="318">
        <v>4.8611111111111112E-3</v>
      </c>
      <c r="CZ132" s="318">
        <v>7.6388888888888886E-3</v>
      </c>
      <c r="DA132" s="319" t="s">
        <v>1326</v>
      </c>
      <c r="DB132" s="319" t="s">
        <v>1327</v>
      </c>
      <c r="DC132" s="319" t="s">
        <v>1328</v>
      </c>
      <c r="DD132" s="319" t="s">
        <v>1329</v>
      </c>
      <c r="DE132" s="319" t="s">
        <v>1330</v>
      </c>
      <c r="DF132" s="319" t="s">
        <v>1331</v>
      </c>
      <c r="DG132" s="310"/>
      <c r="DH132" s="320">
        <v>1.3131858247886221</v>
      </c>
      <c r="DI132" s="471">
        <v>1</v>
      </c>
      <c r="DJ132" s="483">
        <f t="shared" si="12"/>
        <v>1.0481253939201542E-2</v>
      </c>
      <c r="DK132" s="320">
        <v>0.63266666666666671</v>
      </c>
      <c r="DL132" s="471">
        <v>0</v>
      </c>
      <c r="DM132" s="320">
        <v>0.76900000000000002</v>
      </c>
    </row>
    <row r="133" spans="1:117" ht="15.75" customHeight="1">
      <c r="A133" s="76">
        <v>173</v>
      </c>
      <c r="B133" s="168" t="s">
        <v>1332</v>
      </c>
      <c r="C133" s="46">
        <v>2729480</v>
      </c>
      <c r="D133" s="46">
        <v>2</v>
      </c>
      <c r="E133" s="149">
        <v>21818</v>
      </c>
      <c r="F133" s="44">
        <f t="shared" si="13"/>
        <v>61</v>
      </c>
      <c r="G133" s="78">
        <v>1</v>
      </c>
      <c r="H133" s="46">
        <v>36</v>
      </c>
      <c r="I133" s="79">
        <v>88</v>
      </c>
      <c r="J133" s="80">
        <v>0</v>
      </c>
      <c r="K133" s="80">
        <v>0</v>
      </c>
      <c r="L133" s="80">
        <v>0</v>
      </c>
      <c r="M133" s="80">
        <v>0</v>
      </c>
      <c r="N133" s="80">
        <v>0</v>
      </c>
      <c r="O133" s="80">
        <v>0</v>
      </c>
      <c r="P133" s="80">
        <v>0</v>
      </c>
      <c r="Q133" s="80">
        <v>0</v>
      </c>
      <c r="R133" s="80">
        <v>0</v>
      </c>
      <c r="S133" s="80">
        <v>1</v>
      </c>
      <c r="T133" s="80">
        <v>0</v>
      </c>
      <c r="U133" s="80">
        <v>0</v>
      </c>
      <c r="V133" s="80">
        <v>0</v>
      </c>
      <c r="W133" s="80">
        <v>0</v>
      </c>
      <c r="X133" s="80">
        <v>0</v>
      </c>
      <c r="Y133" s="80">
        <v>0</v>
      </c>
      <c r="Z133" s="80">
        <v>0</v>
      </c>
      <c r="AA133" s="80">
        <v>0</v>
      </c>
      <c r="AB133" s="80">
        <v>1</v>
      </c>
      <c r="AC133" s="81">
        <v>64</v>
      </c>
      <c r="AD133" s="82">
        <v>1.59</v>
      </c>
      <c r="AE133" s="83">
        <f t="shared" si="8"/>
        <v>25.315454293738377</v>
      </c>
      <c r="AF133" s="150">
        <v>44165</v>
      </c>
      <c r="AG133" s="58">
        <v>1</v>
      </c>
      <c r="AH133" s="58">
        <v>0</v>
      </c>
      <c r="AI133" s="58">
        <v>2</v>
      </c>
      <c r="AJ133" s="84">
        <v>0</v>
      </c>
      <c r="AK133" s="84">
        <v>1</v>
      </c>
      <c r="AL133" s="60">
        <v>44172</v>
      </c>
      <c r="AM133" s="58">
        <f t="shared" si="2"/>
        <v>7</v>
      </c>
      <c r="AN133" s="123">
        <v>1</v>
      </c>
      <c r="AO133" s="61"/>
      <c r="AP133" s="62"/>
      <c r="AQ133" s="63">
        <v>1</v>
      </c>
      <c r="AR133" s="64">
        <v>1</v>
      </c>
      <c r="AS133" s="63">
        <v>1</v>
      </c>
      <c r="AT133" s="63">
        <v>0</v>
      </c>
      <c r="AU133" s="63">
        <v>0</v>
      </c>
      <c r="AV133" s="63">
        <v>1</v>
      </c>
      <c r="AW133" s="63">
        <v>0</v>
      </c>
      <c r="AX133" s="64">
        <v>1</v>
      </c>
      <c r="AY133" s="152">
        <v>44165</v>
      </c>
      <c r="AZ133" s="133">
        <v>0.89</v>
      </c>
      <c r="BA133" s="133">
        <v>3370</v>
      </c>
      <c r="BB133" s="133">
        <v>10.5</v>
      </c>
      <c r="BC133" s="139">
        <v>1.4999999999999999E-2</v>
      </c>
      <c r="BD133" s="135">
        <v>5.6</v>
      </c>
      <c r="BE133" s="135">
        <v>4.9000000000000004</v>
      </c>
      <c r="BF133" s="135">
        <v>84.5</v>
      </c>
      <c r="BG133" s="135">
        <v>9.6</v>
      </c>
      <c r="BH133" s="135">
        <v>167</v>
      </c>
      <c r="BI133" s="86"/>
      <c r="BJ133" s="64">
        <v>0</v>
      </c>
      <c r="BK133" s="64">
        <v>0</v>
      </c>
      <c r="BL133" s="64">
        <v>0</v>
      </c>
      <c r="BM133" s="64">
        <v>0</v>
      </c>
      <c r="BN133" s="70">
        <v>0</v>
      </c>
      <c r="BO133" s="64">
        <v>0</v>
      </c>
      <c r="BP133" s="71"/>
      <c r="BR133" s="331">
        <v>4.5917999999999974</v>
      </c>
      <c r="BS133" s="320">
        <v>4.7160000000000002</v>
      </c>
      <c r="BT133" s="320">
        <v>0.12420000000000275</v>
      </c>
      <c r="BU133" s="320">
        <v>2.7048216385731698</v>
      </c>
      <c r="BV133" s="320">
        <v>76</v>
      </c>
      <c r="BW133" s="320">
        <v>34906</v>
      </c>
      <c r="BX133" s="320">
        <v>9449</v>
      </c>
      <c r="BY133" s="320">
        <v>213.26508850501182</v>
      </c>
      <c r="BZ133" s="320">
        <v>2.8625480353192611E-4</v>
      </c>
      <c r="CA133" s="320">
        <v>-12.572833333333332</v>
      </c>
      <c r="CB133" s="320">
        <v>14.041500000000001</v>
      </c>
      <c r="CC133" s="320">
        <v>-26.614333333333338</v>
      </c>
      <c r="CD133" s="320">
        <v>-124.95428337503496</v>
      </c>
      <c r="CE133" s="320">
        <v>139.51222060428697</v>
      </c>
      <c r="CF133" s="320">
        <v>-264.46650397932194</v>
      </c>
      <c r="CG133" s="320">
        <v>-219.18264746347532</v>
      </c>
      <c r="CH133" s="320">
        <v>244.78206027109889</v>
      </c>
      <c r="CI133" s="320">
        <v>-463.96470773457412</v>
      </c>
      <c r="CJ133" s="320">
        <v>0.65462691144273477</v>
      </c>
      <c r="CK133" s="320">
        <v>7294.1</v>
      </c>
      <c r="CL133" s="320">
        <v>6.88</v>
      </c>
      <c r="CM133" s="320">
        <v>6.96</v>
      </c>
      <c r="CN133" s="320">
        <v>7.05</v>
      </c>
      <c r="CO133" s="316">
        <f t="shared" si="14"/>
        <v>6.9633333333333338</v>
      </c>
      <c r="CP133" s="333">
        <v>0.49199999999999999</v>
      </c>
      <c r="CQ133" s="320">
        <v>0.51400000000000001</v>
      </c>
      <c r="CR133" s="320">
        <v>0.50600000000000001</v>
      </c>
      <c r="CS133" s="316">
        <f t="shared" si="15"/>
        <v>0.504</v>
      </c>
      <c r="CT133" s="320">
        <v>0.61599999999999999</v>
      </c>
      <c r="CU133" s="320">
        <v>0.67200000000000004</v>
      </c>
      <c r="CV133" s="320">
        <v>0.67800000000000005</v>
      </c>
      <c r="CW133" s="316">
        <f t="shared" si="16"/>
        <v>0.65533333333333343</v>
      </c>
      <c r="CX133" s="329">
        <v>2.0833333333333333E-3</v>
      </c>
      <c r="CY133" s="318">
        <v>4.1666666666666666E-3</v>
      </c>
      <c r="CZ133" s="318">
        <v>6.9444444444444441E-3</v>
      </c>
      <c r="DA133" s="319" t="s">
        <v>1333</v>
      </c>
      <c r="DB133" s="319" t="s">
        <v>1334</v>
      </c>
      <c r="DC133" s="319" t="s">
        <v>1335</v>
      </c>
      <c r="DD133" s="319" t="s">
        <v>1336</v>
      </c>
      <c r="DE133" s="319" t="s">
        <v>1337</v>
      </c>
      <c r="DF133" s="319" t="s">
        <v>1338</v>
      </c>
      <c r="DG133" s="310"/>
      <c r="DH133" s="320">
        <v>2.7048216385731698</v>
      </c>
      <c r="DI133" s="471">
        <v>1</v>
      </c>
      <c r="DJ133" s="483">
        <f t="shared" ref="DJ133:DJ196" si="17">(DH133/CK133)*100</f>
        <v>3.7082321857023752E-2</v>
      </c>
      <c r="DK133" s="320">
        <v>0.504</v>
      </c>
      <c r="DL133" s="471">
        <v>0</v>
      </c>
      <c r="DM133" s="320">
        <v>0.65533333333333343</v>
      </c>
    </row>
    <row r="134" spans="1:117" ht="15.75" customHeight="1">
      <c r="A134" s="76">
        <v>174</v>
      </c>
      <c r="B134" s="168" t="s">
        <v>1339</v>
      </c>
      <c r="C134" s="46">
        <v>2731630</v>
      </c>
      <c r="D134" s="46">
        <v>1</v>
      </c>
      <c r="E134" s="149">
        <v>15956</v>
      </c>
      <c r="F134" s="44">
        <f t="shared" si="13"/>
        <v>77</v>
      </c>
      <c r="G134" s="78">
        <v>1</v>
      </c>
      <c r="H134" s="46">
        <v>34</v>
      </c>
      <c r="I134" s="79">
        <v>90</v>
      </c>
      <c r="J134" s="80">
        <v>1</v>
      </c>
      <c r="K134" s="80">
        <v>1</v>
      </c>
      <c r="L134" s="80">
        <v>0</v>
      </c>
      <c r="M134" s="80">
        <v>1</v>
      </c>
      <c r="N134" s="80">
        <v>1</v>
      </c>
      <c r="O134" s="80">
        <v>0</v>
      </c>
      <c r="P134" s="80">
        <v>0</v>
      </c>
      <c r="Q134" s="80">
        <v>0</v>
      </c>
      <c r="R134" s="80">
        <v>0</v>
      </c>
      <c r="S134" s="80">
        <v>0</v>
      </c>
      <c r="T134" s="80">
        <v>0</v>
      </c>
      <c r="U134" s="80">
        <v>0</v>
      </c>
      <c r="V134" s="80">
        <v>0</v>
      </c>
      <c r="W134" s="80">
        <v>1</v>
      </c>
      <c r="X134" s="80">
        <v>1</v>
      </c>
      <c r="Y134" s="80">
        <v>0</v>
      </c>
      <c r="Z134" s="80">
        <v>1</v>
      </c>
      <c r="AA134" s="80">
        <v>1</v>
      </c>
      <c r="AB134" s="98">
        <v>1</v>
      </c>
      <c r="AC134" s="81">
        <v>82</v>
      </c>
      <c r="AD134" s="82">
        <v>1.81</v>
      </c>
      <c r="AE134" s="83">
        <f t="shared" si="8"/>
        <v>25.029760996306585</v>
      </c>
      <c r="AF134" s="150">
        <v>44167</v>
      </c>
      <c r="AG134" s="58">
        <v>1</v>
      </c>
      <c r="AH134" s="58">
        <v>1</v>
      </c>
      <c r="AI134" s="58">
        <v>7</v>
      </c>
      <c r="AJ134" s="84">
        <v>1</v>
      </c>
      <c r="AK134" s="84">
        <v>1</v>
      </c>
      <c r="AL134" s="60">
        <v>44174</v>
      </c>
      <c r="AM134" s="58">
        <f t="shared" si="2"/>
        <v>7</v>
      </c>
      <c r="AN134" s="123">
        <v>1</v>
      </c>
      <c r="AO134" s="61"/>
      <c r="AP134" s="62"/>
      <c r="AQ134" s="63">
        <v>1</v>
      </c>
      <c r="AR134" s="64">
        <v>1</v>
      </c>
      <c r="AS134" s="63">
        <v>1</v>
      </c>
      <c r="AT134" s="63">
        <v>0</v>
      </c>
      <c r="AU134" s="63">
        <v>0</v>
      </c>
      <c r="AV134" s="63">
        <v>1</v>
      </c>
      <c r="AW134" s="63">
        <v>0</v>
      </c>
      <c r="AX134" s="64">
        <v>1</v>
      </c>
      <c r="AY134" s="152">
        <v>44167</v>
      </c>
      <c r="AZ134" s="133">
        <v>1.8</v>
      </c>
      <c r="BA134" s="133">
        <v>343</v>
      </c>
      <c r="BB134" s="133">
        <v>68.400000000000006</v>
      </c>
      <c r="BC134" s="144"/>
      <c r="BD134" s="135">
        <v>14.1</v>
      </c>
      <c r="BE134" s="135">
        <v>5.54</v>
      </c>
      <c r="BF134" s="135">
        <v>90.8</v>
      </c>
      <c r="BG134" s="135">
        <v>5.4</v>
      </c>
      <c r="BH134" s="135">
        <v>151</v>
      </c>
      <c r="BI134" s="86"/>
      <c r="BJ134" s="64">
        <v>0</v>
      </c>
      <c r="BK134" s="64">
        <v>0</v>
      </c>
      <c r="BL134" s="64">
        <v>0</v>
      </c>
      <c r="BM134" s="64">
        <v>0</v>
      </c>
      <c r="BN134" s="70">
        <v>0</v>
      </c>
      <c r="BO134" s="64">
        <v>0</v>
      </c>
      <c r="BP134" s="71"/>
      <c r="BR134" s="331"/>
      <c r="BS134" s="320"/>
      <c r="BT134" s="320"/>
      <c r="BU134" s="320"/>
      <c r="BV134" s="320"/>
      <c r="BW134" s="320"/>
      <c r="BX134" s="320"/>
      <c r="BY134" s="320"/>
      <c r="BZ134" s="320"/>
      <c r="CA134" s="320"/>
      <c r="CB134" s="320"/>
      <c r="CC134" s="320"/>
      <c r="CD134" s="320"/>
      <c r="CE134" s="320"/>
      <c r="CF134" s="320"/>
      <c r="CG134" s="320"/>
      <c r="CH134" s="320"/>
      <c r="CI134" s="320"/>
      <c r="CJ134" s="320"/>
      <c r="CK134" s="320"/>
      <c r="CL134" s="320">
        <v>8.27</v>
      </c>
      <c r="CM134" s="320">
        <v>8.4600000000000009</v>
      </c>
      <c r="CN134" s="320">
        <v>8.39</v>
      </c>
      <c r="CO134" s="316">
        <f t="shared" si="14"/>
        <v>8.3733333333333331</v>
      </c>
      <c r="CP134" s="333">
        <v>1.0489999999999999</v>
      </c>
      <c r="CQ134" s="320">
        <v>1.1839999999999999</v>
      </c>
      <c r="CR134" s="320">
        <v>1.1830000000000001</v>
      </c>
      <c r="CS134" s="316">
        <f t="shared" si="15"/>
        <v>1.1386666666666665</v>
      </c>
      <c r="CT134" s="320">
        <v>1.296</v>
      </c>
      <c r="CU134" s="320">
        <v>1.298</v>
      </c>
      <c r="CV134" s="320">
        <v>1.2949999999999999</v>
      </c>
      <c r="CW134" s="316">
        <f t="shared" si="16"/>
        <v>1.2963333333333333</v>
      </c>
      <c r="CX134" s="329">
        <v>1.3888888888888889E-3</v>
      </c>
      <c r="CY134" s="318">
        <v>3.472222222222222E-3</v>
      </c>
      <c r="CZ134" s="318">
        <v>5.5555555555555558E-3</v>
      </c>
      <c r="DA134" s="319" t="s">
        <v>1340</v>
      </c>
      <c r="DB134" s="319" t="s">
        <v>1341</v>
      </c>
      <c r="DC134" s="319" t="s">
        <v>1342</v>
      </c>
      <c r="DD134" s="319" t="s">
        <v>1343</v>
      </c>
      <c r="DE134" s="319" t="s">
        <v>1344</v>
      </c>
      <c r="DF134" s="319" t="s">
        <v>1345</v>
      </c>
      <c r="DG134" s="310"/>
      <c r="DH134" s="320"/>
      <c r="DI134" s="471"/>
      <c r="DJ134" s="483"/>
      <c r="DK134" s="320">
        <v>1.1386666666666665</v>
      </c>
      <c r="DL134" s="471">
        <v>1</v>
      </c>
      <c r="DM134" s="320">
        <v>1.2963333333333333</v>
      </c>
    </row>
    <row r="135" spans="1:117" ht="15.75" customHeight="1">
      <c r="A135" s="76">
        <v>176</v>
      </c>
      <c r="B135" s="168" t="s">
        <v>1354</v>
      </c>
      <c r="C135" s="46">
        <v>2733522</v>
      </c>
      <c r="D135" s="46">
        <v>2</v>
      </c>
      <c r="E135" s="149">
        <v>21761</v>
      </c>
      <c r="F135" s="44">
        <f t="shared" si="13"/>
        <v>61</v>
      </c>
      <c r="G135" s="78">
        <v>1</v>
      </c>
      <c r="H135" s="46">
        <v>36.6</v>
      </c>
      <c r="I135" s="79">
        <v>91</v>
      </c>
      <c r="J135" s="80">
        <v>0</v>
      </c>
      <c r="K135" s="80">
        <v>0</v>
      </c>
      <c r="L135" s="80">
        <v>0</v>
      </c>
      <c r="M135" s="80">
        <v>1</v>
      </c>
      <c r="N135" s="80">
        <v>0</v>
      </c>
      <c r="O135" s="80">
        <v>0</v>
      </c>
      <c r="P135" s="80">
        <v>1</v>
      </c>
      <c r="Q135" s="80">
        <v>0</v>
      </c>
      <c r="R135" s="80">
        <v>0</v>
      </c>
      <c r="S135" s="80">
        <v>0</v>
      </c>
      <c r="T135" s="80">
        <v>0</v>
      </c>
      <c r="U135" s="80">
        <v>0</v>
      </c>
      <c r="V135" s="80">
        <v>0</v>
      </c>
      <c r="W135" s="80">
        <v>0</v>
      </c>
      <c r="X135" s="80">
        <v>1</v>
      </c>
      <c r="Y135" s="80">
        <v>0</v>
      </c>
      <c r="Z135" s="80">
        <v>0</v>
      </c>
      <c r="AA135" s="80">
        <v>0</v>
      </c>
      <c r="AB135" s="80">
        <v>0</v>
      </c>
      <c r="AC135" s="81">
        <v>68</v>
      </c>
      <c r="AD135" s="82">
        <v>1.65</v>
      </c>
      <c r="AE135" s="83">
        <f t="shared" si="8"/>
        <v>24.977043158861342</v>
      </c>
      <c r="AF135" s="150">
        <v>44167</v>
      </c>
      <c r="AG135" s="58">
        <v>1</v>
      </c>
      <c r="AH135" s="58">
        <v>0</v>
      </c>
      <c r="AI135" s="58">
        <v>8</v>
      </c>
      <c r="AJ135" s="84">
        <v>0</v>
      </c>
      <c r="AK135" s="84">
        <v>1</v>
      </c>
      <c r="AL135" s="60">
        <v>44184</v>
      </c>
      <c r="AM135" s="58">
        <f t="shared" si="2"/>
        <v>17</v>
      </c>
      <c r="AN135" s="123">
        <v>1</v>
      </c>
      <c r="AO135" s="61"/>
      <c r="AP135" s="62"/>
      <c r="AQ135" s="63">
        <v>1</v>
      </c>
      <c r="AR135" s="64">
        <v>1</v>
      </c>
      <c r="AS135" s="63">
        <v>1</v>
      </c>
      <c r="AT135" s="63">
        <v>0</v>
      </c>
      <c r="AU135" s="63">
        <v>1</v>
      </c>
      <c r="AV135" s="63">
        <v>1</v>
      </c>
      <c r="AW135" s="63">
        <v>0</v>
      </c>
      <c r="AX135" s="64">
        <v>0</v>
      </c>
      <c r="AY135" s="152">
        <v>44167</v>
      </c>
      <c r="AZ135" s="133">
        <v>2.46</v>
      </c>
      <c r="BA135" s="129"/>
      <c r="BB135" s="133">
        <v>42.5</v>
      </c>
      <c r="BC135" s="128"/>
      <c r="BD135" s="135">
        <v>11.6</v>
      </c>
      <c r="BE135" s="135">
        <v>4.93</v>
      </c>
      <c r="BF135" s="135">
        <v>79</v>
      </c>
      <c r="BG135" s="135">
        <v>10</v>
      </c>
      <c r="BH135" s="135">
        <v>139</v>
      </c>
      <c r="BI135" s="86"/>
      <c r="BJ135" s="64">
        <v>0</v>
      </c>
      <c r="BK135" s="64">
        <v>0</v>
      </c>
      <c r="BL135" s="64">
        <v>0</v>
      </c>
      <c r="BM135" s="64">
        <v>0</v>
      </c>
      <c r="BN135" s="70">
        <v>0</v>
      </c>
      <c r="BO135" s="64">
        <v>0</v>
      </c>
      <c r="BP135" s="71"/>
      <c r="BR135" s="331">
        <v>3.8422631578947355</v>
      </c>
      <c r="BS135" s="320">
        <v>3.996</v>
      </c>
      <c r="BT135" s="320">
        <v>0.1537368421052645</v>
      </c>
      <c r="BU135" s="320">
        <v>4.0012054299138757</v>
      </c>
      <c r="BV135" s="320">
        <v>95</v>
      </c>
      <c r="BW135" s="320">
        <v>118298</v>
      </c>
      <c r="BX135" s="320">
        <v>73753</v>
      </c>
      <c r="BY135" s="320">
        <v>1198.1385729058945</v>
      </c>
      <c r="BZ135" s="320">
        <v>5.4251426110312473E-5</v>
      </c>
      <c r="CA135" s="320">
        <v>7.7561666666666662</v>
      </c>
      <c r="CB135" s="320">
        <v>25.887500000000003</v>
      </c>
      <c r="CC135" s="320">
        <v>-18.131333333333327</v>
      </c>
      <c r="CD135" s="320">
        <v>51.765378127241128</v>
      </c>
      <c r="CE135" s="320">
        <v>178.16099344793849</v>
      </c>
      <c r="CF135" s="320">
        <v>-126.39561532069746</v>
      </c>
      <c r="CG135" s="320">
        <v>157.40485787339719</v>
      </c>
      <c r="CH135" s="320">
        <v>534.86317455099891</v>
      </c>
      <c r="CI135" s="320">
        <v>-377.45831667760183</v>
      </c>
      <c r="CJ135" s="320">
        <v>0.41373388691007168</v>
      </c>
      <c r="CK135" s="320">
        <v>28506.7</v>
      </c>
      <c r="CL135" s="320">
        <v>6.28</v>
      </c>
      <c r="CM135" s="320">
        <v>6.18</v>
      </c>
      <c r="CN135" s="320">
        <v>6.16</v>
      </c>
      <c r="CO135" s="316">
        <f t="shared" si="14"/>
        <v>6.206666666666667</v>
      </c>
      <c r="CP135" s="333">
        <v>0.58399999999999996</v>
      </c>
      <c r="CQ135" s="320">
        <v>0.64300000000000002</v>
      </c>
      <c r="CR135" s="320">
        <v>0.63400000000000001</v>
      </c>
      <c r="CS135" s="316">
        <f t="shared" si="15"/>
        <v>0.62033333333333329</v>
      </c>
      <c r="CT135" s="320">
        <v>0.73699999999999999</v>
      </c>
      <c r="CU135" s="320">
        <v>0.74299999999999999</v>
      </c>
      <c r="CV135" s="320">
        <v>0.74199999999999999</v>
      </c>
      <c r="CW135" s="316">
        <f t="shared" si="16"/>
        <v>0.7406666666666667</v>
      </c>
      <c r="CX135" s="329">
        <v>1.3888888888888889E-3</v>
      </c>
      <c r="CY135" s="318">
        <v>4.1666666666666666E-3</v>
      </c>
      <c r="CZ135" s="318">
        <v>5.5555555555555558E-3</v>
      </c>
      <c r="DA135" s="319" t="s">
        <v>1355</v>
      </c>
      <c r="DB135" s="319" t="s">
        <v>1356</v>
      </c>
      <c r="DC135" s="319" t="s">
        <v>1357</v>
      </c>
      <c r="DD135" s="319" t="s">
        <v>1358</v>
      </c>
      <c r="DE135" s="319" t="s">
        <v>1359</v>
      </c>
      <c r="DF135" s="319" t="s">
        <v>1360</v>
      </c>
      <c r="DG135" s="310"/>
      <c r="DH135" s="320">
        <v>4.0012054299138757</v>
      </c>
      <c r="DI135" s="471">
        <v>0</v>
      </c>
      <c r="DJ135" s="483">
        <f t="shared" si="17"/>
        <v>1.4036017602577201E-2</v>
      </c>
      <c r="DK135" s="320">
        <v>0.62033333333333329</v>
      </c>
      <c r="DL135" s="471">
        <v>0</v>
      </c>
      <c r="DM135" s="320">
        <v>0.7406666666666667</v>
      </c>
    </row>
    <row r="136" spans="1:117" ht="15.75" customHeight="1">
      <c r="A136" s="76">
        <v>178</v>
      </c>
      <c r="B136" s="168" t="s">
        <v>1369</v>
      </c>
      <c r="C136" s="46">
        <v>2731571</v>
      </c>
      <c r="D136" s="46">
        <v>1</v>
      </c>
      <c r="E136" s="149">
        <v>21484</v>
      </c>
      <c r="F136" s="44">
        <f t="shared" si="13"/>
        <v>62</v>
      </c>
      <c r="G136" s="78">
        <v>1</v>
      </c>
      <c r="H136" s="46">
        <v>35.5</v>
      </c>
      <c r="I136" s="79">
        <v>89</v>
      </c>
      <c r="J136" s="80">
        <v>0</v>
      </c>
      <c r="K136" s="80">
        <v>1</v>
      </c>
      <c r="L136" s="80">
        <v>0</v>
      </c>
      <c r="M136" s="80">
        <v>0</v>
      </c>
      <c r="N136" s="80">
        <v>0</v>
      </c>
      <c r="O136" s="80">
        <v>0</v>
      </c>
      <c r="P136" s="80">
        <v>0</v>
      </c>
      <c r="Q136" s="80">
        <v>0</v>
      </c>
      <c r="R136" s="80">
        <v>0</v>
      </c>
      <c r="S136" s="80">
        <v>0</v>
      </c>
      <c r="T136" s="80">
        <v>0</v>
      </c>
      <c r="U136" s="80">
        <v>0</v>
      </c>
      <c r="V136" s="80">
        <v>0</v>
      </c>
      <c r="W136" s="80">
        <v>0</v>
      </c>
      <c r="X136" s="80">
        <v>1</v>
      </c>
      <c r="Y136" s="80">
        <v>0</v>
      </c>
      <c r="Z136" s="80">
        <v>1</v>
      </c>
      <c r="AA136" s="80">
        <v>0</v>
      </c>
      <c r="AB136" s="80">
        <v>0</v>
      </c>
      <c r="AC136" s="81"/>
      <c r="AD136" s="82"/>
      <c r="AE136" s="83"/>
      <c r="AF136" s="150">
        <v>44166</v>
      </c>
      <c r="AG136" s="58">
        <v>0</v>
      </c>
      <c r="AH136" s="58">
        <v>0</v>
      </c>
      <c r="AI136" s="58">
        <v>0</v>
      </c>
      <c r="AJ136" s="84">
        <v>0</v>
      </c>
      <c r="AK136" s="84">
        <v>0</v>
      </c>
      <c r="AL136" s="60">
        <v>44169</v>
      </c>
      <c r="AM136" s="58">
        <f t="shared" si="2"/>
        <v>3</v>
      </c>
      <c r="AN136" s="123">
        <v>1</v>
      </c>
      <c r="AO136" s="61"/>
      <c r="AP136" s="62"/>
      <c r="AQ136" s="63">
        <v>1</v>
      </c>
      <c r="AR136" s="64">
        <v>1</v>
      </c>
      <c r="AS136" s="63">
        <v>1</v>
      </c>
      <c r="AT136" s="63">
        <v>0</v>
      </c>
      <c r="AU136" s="63">
        <v>0</v>
      </c>
      <c r="AV136" s="63">
        <v>0</v>
      </c>
      <c r="AW136" s="63">
        <v>0</v>
      </c>
      <c r="AX136" s="64">
        <v>1</v>
      </c>
      <c r="AY136" s="152">
        <v>44166</v>
      </c>
      <c r="AZ136" s="133">
        <v>3.2</v>
      </c>
      <c r="BA136" s="133">
        <v>846</v>
      </c>
      <c r="BB136" s="133">
        <v>37.9</v>
      </c>
      <c r="BC136" s="144"/>
      <c r="BD136" s="135">
        <v>10.3</v>
      </c>
      <c r="BE136" s="135">
        <v>11.14</v>
      </c>
      <c r="BF136" s="135">
        <v>81.900000000000006</v>
      </c>
      <c r="BG136" s="135">
        <v>9.3000000000000007</v>
      </c>
      <c r="BH136" s="135">
        <v>356</v>
      </c>
      <c r="BI136" s="86"/>
      <c r="BJ136" s="64">
        <v>0</v>
      </c>
      <c r="BK136" s="64">
        <v>0</v>
      </c>
      <c r="BL136" s="64">
        <v>0</v>
      </c>
      <c r="BM136" s="64">
        <v>0</v>
      </c>
      <c r="BN136" s="70">
        <v>0</v>
      </c>
      <c r="BO136" s="64">
        <v>0</v>
      </c>
      <c r="BP136" s="71"/>
      <c r="BR136" s="331">
        <v>4.132480769230769</v>
      </c>
      <c r="BS136" s="320">
        <v>4.4219999999999997</v>
      </c>
      <c r="BT136" s="320">
        <v>0.2895192307692307</v>
      </c>
      <c r="BU136" s="320">
        <v>7.0059426029252307</v>
      </c>
      <c r="BV136" s="320">
        <v>34</v>
      </c>
      <c r="BW136" s="320">
        <v>27951</v>
      </c>
      <c r="BX136" s="320">
        <v>17064</v>
      </c>
      <c r="BY136" s="320">
        <v>991.60000000000014</v>
      </c>
      <c r="BZ136" s="320">
        <v>4.1056860073401493E-4</v>
      </c>
      <c r="CA136" s="320">
        <v>6.2436666666666678</v>
      </c>
      <c r="CB136" s="320">
        <v>20.940666666666672</v>
      </c>
      <c r="CC136" s="320">
        <v>-14.697000000000001</v>
      </c>
      <c r="CD136" s="320">
        <v>50.437181285114477</v>
      </c>
      <c r="CE136" s="320">
        <v>168.52131605338377</v>
      </c>
      <c r="CF136" s="320">
        <v>-118.08413476826934</v>
      </c>
      <c r="CG136" s="320">
        <v>121.75510179357232</v>
      </c>
      <c r="CH136" s="320">
        <v>406.36215474492553</v>
      </c>
      <c r="CI136" s="320">
        <v>-284.60705295135318</v>
      </c>
      <c r="CJ136" s="320">
        <v>0.41189542136073676</v>
      </c>
      <c r="CK136" s="320">
        <v>5948.9</v>
      </c>
      <c r="CL136" s="320">
        <v>7.57</v>
      </c>
      <c r="CM136" s="320">
        <v>7.77</v>
      </c>
      <c r="CN136" s="320">
        <v>7.63</v>
      </c>
      <c r="CO136" s="316">
        <f t="shared" si="14"/>
        <v>7.6566666666666663</v>
      </c>
      <c r="CP136" s="333">
        <v>0.66100000000000003</v>
      </c>
      <c r="CQ136" s="320">
        <v>0.621</v>
      </c>
      <c r="CR136" s="320">
        <v>0.60899999999999999</v>
      </c>
      <c r="CS136" s="316">
        <f t="shared" si="15"/>
        <v>0.6303333333333333</v>
      </c>
      <c r="CT136" s="320">
        <v>0.84299999999999997</v>
      </c>
      <c r="CU136" s="320">
        <v>0.78200000000000003</v>
      </c>
      <c r="CV136" s="320">
        <v>0.78200000000000003</v>
      </c>
      <c r="CW136" s="316">
        <f t="shared" si="16"/>
        <v>0.80233333333333334</v>
      </c>
      <c r="CX136" s="329">
        <v>6.9444444444444447E-4</v>
      </c>
      <c r="CY136" s="318">
        <v>3.472222222222222E-3</v>
      </c>
      <c r="CZ136" s="318">
        <v>7.6388888888888886E-3</v>
      </c>
      <c r="DA136" s="319" t="s">
        <v>1370</v>
      </c>
      <c r="DB136" s="319" t="s">
        <v>1371</v>
      </c>
      <c r="DC136" s="319" t="s">
        <v>1372</v>
      </c>
      <c r="DD136" s="319" t="s">
        <v>1373</v>
      </c>
      <c r="DE136" s="319" t="s">
        <v>1374</v>
      </c>
      <c r="DF136" s="319" t="s">
        <v>1373</v>
      </c>
      <c r="DG136" s="310"/>
      <c r="DH136" s="320">
        <v>7.0059426029252307</v>
      </c>
      <c r="DI136" s="471">
        <v>0</v>
      </c>
      <c r="DJ136" s="483">
        <f t="shared" si="17"/>
        <v>0.11776870686892084</v>
      </c>
      <c r="DK136" s="320">
        <v>0.6303333333333333</v>
      </c>
      <c r="DL136" s="471">
        <v>0</v>
      </c>
      <c r="DM136" s="320">
        <v>0.80233333333333334</v>
      </c>
    </row>
    <row r="137" spans="1:117" ht="15.75" customHeight="1">
      <c r="A137" s="76">
        <v>180</v>
      </c>
      <c r="B137" s="168" t="s">
        <v>1383</v>
      </c>
      <c r="C137" s="46">
        <v>2735432</v>
      </c>
      <c r="D137" s="46">
        <v>1</v>
      </c>
      <c r="E137" s="149">
        <v>22841</v>
      </c>
      <c r="F137" s="44">
        <f t="shared" si="13"/>
        <v>58</v>
      </c>
      <c r="G137" s="78">
        <v>1</v>
      </c>
      <c r="H137" s="46">
        <v>37.5</v>
      </c>
      <c r="I137" s="79">
        <v>97</v>
      </c>
      <c r="J137" s="80">
        <v>0</v>
      </c>
      <c r="K137" s="80">
        <v>0</v>
      </c>
      <c r="L137" s="98">
        <v>1</v>
      </c>
      <c r="M137" s="80">
        <v>0</v>
      </c>
      <c r="N137" s="80">
        <v>0</v>
      </c>
      <c r="O137" s="80">
        <v>0</v>
      </c>
      <c r="P137" s="80">
        <v>0</v>
      </c>
      <c r="Q137" s="80">
        <v>0</v>
      </c>
      <c r="R137" s="80">
        <v>0</v>
      </c>
      <c r="S137" s="80">
        <v>0</v>
      </c>
      <c r="T137" s="80">
        <v>0</v>
      </c>
      <c r="U137" s="80">
        <v>1</v>
      </c>
      <c r="V137" s="80">
        <v>0</v>
      </c>
      <c r="W137" s="80">
        <v>0</v>
      </c>
      <c r="X137" s="80">
        <v>0</v>
      </c>
      <c r="Y137" s="80">
        <v>0</v>
      </c>
      <c r="Z137" s="80">
        <v>0</v>
      </c>
      <c r="AA137" s="80">
        <v>0</v>
      </c>
      <c r="AB137" s="80">
        <v>1</v>
      </c>
      <c r="AC137" s="81">
        <v>70</v>
      </c>
      <c r="AD137" s="82">
        <v>1.78</v>
      </c>
      <c r="AE137" s="83">
        <f t="shared" si="8"/>
        <v>22.093170054286073</v>
      </c>
      <c r="AF137" s="150">
        <v>44168</v>
      </c>
      <c r="AG137" s="58">
        <v>0</v>
      </c>
      <c r="AH137" s="58">
        <v>0</v>
      </c>
      <c r="AI137" s="58">
        <v>0</v>
      </c>
      <c r="AJ137" s="84">
        <v>0</v>
      </c>
      <c r="AK137" s="84">
        <v>0</v>
      </c>
      <c r="AL137" s="60">
        <v>44179</v>
      </c>
      <c r="AM137" s="58">
        <f t="shared" si="2"/>
        <v>11</v>
      </c>
      <c r="AN137" s="123">
        <v>1</v>
      </c>
      <c r="AO137" s="61"/>
      <c r="AP137" s="62"/>
      <c r="AQ137" s="63">
        <v>1</v>
      </c>
      <c r="AR137" s="64">
        <v>1</v>
      </c>
      <c r="AS137" s="63">
        <v>1</v>
      </c>
      <c r="AT137" s="63">
        <v>0</v>
      </c>
      <c r="AU137" s="63">
        <v>0</v>
      </c>
      <c r="AV137" s="63">
        <v>1</v>
      </c>
      <c r="AW137" s="63">
        <v>0</v>
      </c>
      <c r="AX137" s="64">
        <v>1</v>
      </c>
      <c r="AY137" s="152">
        <v>44168</v>
      </c>
      <c r="AZ137" s="133">
        <v>0.69</v>
      </c>
      <c r="BA137" s="133">
        <v>2085</v>
      </c>
      <c r="BB137" s="133">
        <v>44.2</v>
      </c>
      <c r="BC137" s="144"/>
      <c r="BD137" s="135">
        <v>13.3</v>
      </c>
      <c r="BE137" s="135">
        <v>7.68</v>
      </c>
      <c r="BF137" s="135">
        <v>86.9</v>
      </c>
      <c r="BG137" s="135">
        <v>10.4</v>
      </c>
      <c r="BH137" s="135">
        <v>246</v>
      </c>
      <c r="BI137" s="86"/>
      <c r="BJ137" s="64">
        <v>0</v>
      </c>
      <c r="BK137" s="64">
        <v>0</v>
      </c>
      <c r="BL137" s="64">
        <v>0</v>
      </c>
      <c r="BM137" s="64">
        <v>0</v>
      </c>
      <c r="BN137" s="70">
        <v>0</v>
      </c>
      <c r="BO137" s="64">
        <v>0</v>
      </c>
      <c r="BP137" s="71"/>
      <c r="BR137" s="331">
        <v>4.3161000000000005</v>
      </c>
      <c r="BS137" s="320">
        <v>4.5350000000000001</v>
      </c>
      <c r="BT137" s="320">
        <v>0.21889999999999965</v>
      </c>
      <c r="BU137" s="320">
        <v>5.0717082551377315</v>
      </c>
      <c r="BV137" s="320">
        <v>116</v>
      </c>
      <c r="BW137" s="320">
        <v>80762</v>
      </c>
      <c r="BX137" s="320">
        <v>66875</v>
      </c>
      <c r="BY137" s="320">
        <v>1027.4140367404616</v>
      </c>
      <c r="BZ137" s="320">
        <v>7.583862811420907E-5</v>
      </c>
      <c r="CA137" s="320">
        <v>7.6708333333333334</v>
      </c>
      <c r="CB137" s="320">
        <v>24.224166666666669</v>
      </c>
      <c r="CC137" s="320">
        <v>-16.553333333333356</v>
      </c>
      <c r="CD137" s="320">
        <v>66.17478469640632</v>
      </c>
      <c r="CE137" s="320">
        <v>210.58703162390785</v>
      </c>
      <c r="CF137" s="320">
        <v>-144.41224692750157</v>
      </c>
      <c r="CG137" s="320">
        <v>141.29967660233029</v>
      </c>
      <c r="CH137" s="320">
        <v>449.08626380485686</v>
      </c>
      <c r="CI137" s="320">
        <v>-307.78658720252685</v>
      </c>
      <c r="CJ137" s="320">
        <v>0.40665560508990201</v>
      </c>
      <c r="CK137" s="320">
        <v>25792.3</v>
      </c>
      <c r="CL137" s="320">
        <v>6.78</v>
      </c>
      <c r="CM137" s="320">
        <v>7.33</v>
      </c>
      <c r="CN137" s="320">
        <v>7.67</v>
      </c>
      <c r="CO137" s="316">
        <f t="shared" si="14"/>
        <v>7.2600000000000007</v>
      </c>
      <c r="CP137" s="333">
        <v>0.80100000000000005</v>
      </c>
      <c r="CQ137" s="320">
        <v>0.83799999999999997</v>
      </c>
      <c r="CR137" s="320">
        <v>0.90500000000000003</v>
      </c>
      <c r="CS137" s="316">
        <f t="shared" si="15"/>
        <v>0.84799999999999998</v>
      </c>
      <c r="CT137" s="320">
        <v>1.0309999999999999</v>
      </c>
      <c r="CU137" s="320">
        <v>1.0269999999999999</v>
      </c>
      <c r="CV137" s="320">
        <v>1.0129999999999999</v>
      </c>
      <c r="CW137" s="316">
        <f t="shared" si="16"/>
        <v>1.0236666666666665</v>
      </c>
      <c r="CX137" s="329">
        <v>2.7777777777777779E-3</v>
      </c>
      <c r="CY137" s="318">
        <v>5.5555555555555558E-3</v>
      </c>
      <c r="CZ137" s="318">
        <v>6.9444444444444441E-3</v>
      </c>
      <c r="DA137" s="319" t="s">
        <v>1384</v>
      </c>
      <c r="DB137" s="319" t="s">
        <v>1385</v>
      </c>
      <c r="DC137" s="319" t="s">
        <v>1386</v>
      </c>
      <c r="DD137" s="319" t="s">
        <v>1387</v>
      </c>
      <c r="DE137" s="319" t="s">
        <v>1388</v>
      </c>
      <c r="DF137" s="319" t="s">
        <v>1389</v>
      </c>
      <c r="DG137" s="310"/>
      <c r="DH137" s="320">
        <v>5.0717082551377315</v>
      </c>
      <c r="DI137" s="471">
        <v>0</v>
      </c>
      <c r="DJ137" s="483">
        <f t="shared" si="17"/>
        <v>1.9663652544122594E-2</v>
      </c>
      <c r="DK137" s="320">
        <v>0.84799999999999998</v>
      </c>
      <c r="DL137" s="471">
        <v>1</v>
      </c>
      <c r="DM137" s="320">
        <v>1.0236666666666665</v>
      </c>
    </row>
    <row r="138" spans="1:117" ht="15.75" customHeight="1">
      <c r="A138" s="76">
        <v>181</v>
      </c>
      <c r="B138" s="168" t="s">
        <v>1390</v>
      </c>
      <c r="C138" s="46">
        <v>2735479</v>
      </c>
      <c r="D138" s="46">
        <v>1</v>
      </c>
      <c r="E138" s="149">
        <v>24785</v>
      </c>
      <c r="F138" s="44">
        <f t="shared" si="13"/>
        <v>53</v>
      </c>
      <c r="G138" s="78">
        <v>1</v>
      </c>
      <c r="H138" s="46">
        <v>36.6</v>
      </c>
      <c r="I138" s="79">
        <v>93</v>
      </c>
      <c r="J138" s="80">
        <v>0</v>
      </c>
      <c r="K138" s="80">
        <v>0</v>
      </c>
      <c r="L138" s="80">
        <v>0</v>
      </c>
      <c r="M138" s="80">
        <v>0</v>
      </c>
      <c r="N138" s="80">
        <v>0</v>
      </c>
      <c r="O138" s="80">
        <v>0</v>
      </c>
      <c r="P138" s="80">
        <v>1</v>
      </c>
      <c r="Q138" s="80">
        <v>0</v>
      </c>
      <c r="R138" s="80">
        <v>0</v>
      </c>
      <c r="S138" s="80">
        <v>0</v>
      </c>
      <c r="T138" s="80">
        <v>0</v>
      </c>
      <c r="U138" s="80">
        <v>0</v>
      </c>
      <c r="V138" s="80">
        <v>0</v>
      </c>
      <c r="W138" s="80">
        <v>0</v>
      </c>
      <c r="X138" s="80">
        <v>1</v>
      </c>
      <c r="Y138" s="80">
        <v>0</v>
      </c>
      <c r="Z138" s="80">
        <v>1</v>
      </c>
      <c r="AA138" s="80">
        <v>0</v>
      </c>
      <c r="AB138" s="80">
        <v>0</v>
      </c>
      <c r="AC138" s="81">
        <v>83</v>
      </c>
      <c r="AD138" s="82">
        <v>1.7</v>
      </c>
      <c r="AE138" s="83">
        <f t="shared" si="8"/>
        <v>28.719723183391007</v>
      </c>
      <c r="AF138" s="150">
        <v>44169</v>
      </c>
      <c r="AG138" s="58">
        <v>0</v>
      </c>
      <c r="AH138" s="58">
        <v>0</v>
      </c>
      <c r="AI138" s="58">
        <v>0</v>
      </c>
      <c r="AJ138" s="84">
        <v>0</v>
      </c>
      <c r="AK138" s="84">
        <v>0</v>
      </c>
      <c r="AL138" s="60">
        <v>44179</v>
      </c>
      <c r="AM138" s="58">
        <f t="shared" si="2"/>
        <v>10</v>
      </c>
      <c r="AN138" s="123">
        <v>1</v>
      </c>
      <c r="AO138" s="61"/>
      <c r="AP138" s="89"/>
      <c r="AQ138" s="63">
        <v>1</v>
      </c>
      <c r="AR138" s="64">
        <v>1</v>
      </c>
      <c r="AS138" s="63">
        <v>1</v>
      </c>
      <c r="AT138" s="63">
        <v>0</v>
      </c>
      <c r="AU138" s="63">
        <v>0</v>
      </c>
      <c r="AV138" s="63">
        <v>0</v>
      </c>
      <c r="AW138" s="63">
        <v>0</v>
      </c>
      <c r="AX138" s="64">
        <v>1</v>
      </c>
      <c r="AY138" s="152">
        <v>44169</v>
      </c>
      <c r="AZ138" s="133">
        <v>1.2</v>
      </c>
      <c r="BA138" s="133">
        <v>753</v>
      </c>
      <c r="BB138" s="133">
        <v>166.8</v>
      </c>
      <c r="BC138" s="139">
        <v>1.7999999999999999E-2</v>
      </c>
      <c r="BD138" s="135">
        <v>11.5</v>
      </c>
      <c r="BE138" s="135">
        <v>6.99</v>
      </c>
      <c r="BF138" s="135">
        <v>91.6</v>
      </c>
      <c r="BG138" s="135">
        <v>4</v>
      </c>
      <c r="BH138" s="98">
        <v>211</v>
      </c>
      <c r="BI138" s="86"/>
      <c r="BJ138" s="90">
        <v>0</v>
      </c>
      <c r="BK138" s="90">
        <v>0</v>
      </c>
      <c r="BL138" s="90">
        <v>0</v>
      </c>
      <c r="BM138" s="90">
        <v>0</v>
      </c>
      <c r="BN138" s="91">
        <v>0</v>
      </c>
      <c r="BO138" s="90">
        <v>1</v>
      </c>
      <c r="BP138" s="92" t="s">
        <v>131</v>
      </c>
      <c r="BR138" s="331"/>
      <c r="BS138" s="320"/>
      <c r="BT138" s="320"/>
      <c r="BU138" s="320"/>
      <c r="BV138" s="320"/>
      <c r="BW138" s="320"/>
      <c r="BX138" s="320"/>
      <c r="BY138" s="320"/>
      <c r="BZ138" s="320"/>
      <c r="CA138" s="320"/>
      <c r="CB138" s="320"/>
      <c r="CC138" s="320"/>
      <c r="CD138" s="320"/>
      <c r="CE138" s="320"/>
      <c r="CF138" s="320"/>
      <c r="CG138" s="320"/>
      <c r="CH138" s="320"/>
      <c r="CI138" s="320"/>
      <c r="CJ138" s="320"/>
      <c r="CK138" s="320"/>
      <c r="CL138" s="320">
        <v>7.06</v>
      </c>
      <c r="CM138" s="320">
        <v>7.29</v>
      </c>
      <c r="CN138" s="320">
        <v>7.73</v>
      </c>
      <c r="CO138" s="316">
        <f t="shared" si="14"/>
        <v>7.3599999999999994</v>
      </c>
      <c r="CP138" s="333">
        <v>0.69899999999999995</v>
      </c>
      <c r="CQ138" s="320">
        <v>0.68300000000000005</v>
      </c>
      <c r="CR138" s="320">
        <v>0.68300000000000005</v>
      </c>
      <c r="CS138" s="316">
        <f t="shared" si="15"/>
        <v>0.68833333333333346</v>
      </c>
      <c r="CT138" s="320">
        <v>0.90300000000000002</v>
      </c>
      <c r="CU138" s="320">
        <v>0.95599999999999996</v>
      </c>
      <c r="CV138" s="320">
        <v>0.95299999999999996</v>
      </c>
      <c r="CW138" s="316">
        <f t="shared" si="16"/>
        <v>0.93733333333333324</v>
      </c>
      <c r="CX138" s="329">
        <v>2.0833333333333333E-3</v>
      </c>
      <c r="CY138" s="318">
        <v>4.8611111111111112E-3</v>
      </c>
      <c r="CZ138" s="318">
        <v>9.0277777777777787E-3</v>
      </c>
      <c r="DA138" s="319" t="s">
        <v>1391</v>
      </c>
      <c r="DB138" s="319" t="s">
        <v>1392</v>
      </c>
      <c r="DC138" s="319" t="s">
        <v>1393</v>
      </c>
      <c r="DD138" s="319" t="s">
        <v>1394</v>
      </c>
      <c r="DE138" s="319" t="s">
        <v>1395</v>
      </c>
      <c r="DF138" s="319" t="s">
        <v>1396</v>
      </c>
      <c r="DG138" s="310"/>
      <c r="DH138" s="320"/>
      <c r="DI138" s="471"/>
      <c r="DJ138" s="483"/>
      <c r="DK138" s="320">
        <v>0.68833333333333346</v>
      </c>
      <c r="DL138" s="471">
        <v>1</v>
      </c>
      <c r="DM138" s="320">
        <v>0.93733333333333324</v>
      </c>
    </row>
    <row r="139" spans="1:117" ht="15.75" customHeight="1">
      <c r="A139" s="76">
        <v>182</v>
      </c>
      <c r="B139" s="168" t="s">
        <v>1397</v>
      </c>
      <c r="C139" s="46">
        <v>2737570</v>
      </c>
      <c r="D139" s="46">
        <v>2</v>
      </c>
      <c r="E139" s="149">
        <v>19802</v>
      </c>
      <c r="F139" s="44">
        <f t="shared" si="13"/>
        <v>66</v>
      </c>
      <c r="G139" s="78">
        <v>1</v>
      </c>
      <c r="H139" s="46">
        <v>35.299999999999997</v>
      </c>
      <c r="I139" s="79">
        <v>93</v>
      </c>
      <c r="J139" s="80">
        <v>1</v>
      </c>
      <c r="K139" s="80">
        <v>0</v>
      </c>
      <c r="L139" s="80">
        <v>1</v>
      </c>
      <c r="M139" s="80">
        <v>0</v>
      </c>
      <c r="N139" s="80">
        <v>0</v>
      </c>
      <c r="O139" s="80">
        <v>0</v>
      </c>
      <c r="P139" s="80">
        <v>0</v>
      </c>
      <c r="Q139" s="80">
        <v>0</v>
      </c>
      <c r="R139" s="80">
        <v>0</v>
      </c>
      <c r="S139" s="80">
        <v>0</v>
      </c>
      <c r="T139" s="80">
        <v>0</v>
      </c>
      <c r="U139" s="80">
        <v>1</v>
      </c>
      <c r="V139" s="80">
        <v>0</v>
      </c>
      <c r="W139" s="80">
        <v>1</v>
      </c>
      <c r="X139" s="80">
        <v>1</v>
      </c>
      <c r="Y139" s="80">
        <v>0</v>
      </c>
      <c r="Z139" s="80">
        <v>0</v>
      </c>
      <c r="AA139" s="80">
        <v>0</v>
      </c>
      <c r="AB139" s="80">
        <v>0</v>
      </c>
      <c r="AC139" s="81">
        <v>55</v>
      </c>
      <c r="AD139" s="82">
        <v>1.6</v>
      </c>
      <c r="AE139" s="83">
        <f t="shared" si="8"/>
        <v>21.484374999999996</v>
      </c>
      <c r="AF139" s="150">
        <v>44173</v>
      </c>
      <c r="AG139" s="58">
        <v>0</v>
      </c>
      <c r="AH139" s="58">
        <v>0</v>
      </c>
      <c r="AI139" s="58">
        <v>0</v>
      </c>
      <c r="AJ139" s="84">
        <v>0</v>
      </c>
      <c r="AK139" s="84">
        <v>0</v>
      </c>
      <c r="AL139" s="60">
        <v>44182</v>
      </c>
      <c r="AM139" s="58">
        <f t="shared" si="2"/>
        <v>9</v>
      </c>
      <c r="AN139" s="123">
        <v>1</v>
      </c>
      <c r="AO139" s="61"/>
      <c r="AP139" s="62"/>
      <c r="AQ139" s="63">
        <v>1</v>
      </c>
      <c r="AR139" s="64">
        <v>1</v>
      </c>
      <c r="AS139" s="63">
        <v>1</v>
      </c>
      <c r="AT139" s="63">
        <v>0</v>
      </c>
      <c r="AU139" s="63">
        <v>0</v>
      </c>
      <c r="AV139" s="63">
        <v>1</v>
      </c>
      <c r="AW139" s="63">
        <v>0</v>
      </c>
      <c r="AX139" s="64">
        <v>1</v>
      </c>
      <c r="AY139" s="152">
        <v>44173</v>
      </c>
      <c r="AZ139" s="133">
        <v>0.54</v>
      </c>
      <c r="BA139" s="133">
        <v>1068</v>
      </c>
      <c r="BB139" s="133">
        <v>19.2</v>
      </c>
      <c r="BC139" s="139">
        <v>6.6000000000000003E-2</v>
      </c>
      <c r="BD139" s="135">
        <v>12</v>
      </c>
      <c r="BE139" s="135">
        <v>3.32</v>
      </c>
      <c r="BF139" s="135">
        <v>69</v>
      </c>
      <c r="BG139" s="135">
        <v>24.7</v>
      </c>
      <c r="BH139" s="135">
        <v>128</v>
      </c>
      <c r="BI139" s="86"/>
      <c r="BJ139" s="64">
        <v>0</v>
      </c>
      <c r="BK139" s="64">
        <v>0</v>
      </c>
      <c r="BL139" s="64">
        <v>0</v>
      </c>
      <c r="BM139" s="64">
        <v>0</v>
      </c>
      <c r="BN139" s="70">
        <v>0</v>
      </c>
      <c r="BO139" s="64">
        <v>0</v>
      </c>
      <c r="BP139" s="71"/>
      <c r="BR139" s="331">
        <v>3.3649999999999993</v>
      </c>
      <c r="BS139" s="320">
        <v>3.5329999999999999</v>
      </c>
      <c r="BT139" s="320">
        <v>0.16800000000000059</v>
      </c>
      <c r="BU139" s="320">
        <v>4.9925705794948181</v>
      </c>
      <c r="BV139" s="320">
        <v>50</v>
      </c>
      <c r="BW139" s="320">
        <v>93573</v>
      </c>
      <c r="BX139" s="320">
        <v>47768</v>
      </c>
      <c r="BY139" s="320">
        <v>1307.3825503355706</v>
      </c>
      <c r="BZ139" s="320">
        <v>1.0451705282814475E-4</v>
      </c>
      <c r="CA139" s="320">
        <v>14.870499999999996</v>
      </c>
      <c r="CB139" s="320">
        <v>24.651166666666658</v>
      </c>
      <c r="CC139" s="320">
        <v>-9.7806666666666668</v>
      </c>
      <c r="CD139" s="320">
        <v>79.769300017796951</v>
      </c>
      <c r="CE139" s="320">
        <v>131.95069582470762</v>
      </c>
      <c r="CF139" s="320">
        <v>-52.181395806910686</v>
      </c>
      <c r="CG139" s="320">
        <v>354.94104394766407</v>
      </c>
      <c r="CH139" s="320">
        <v>587.74927191242261</v>
      </c>
      <c r="CI139" s="320">
        <v>-232.80822796475866</v>
      </c>
      <c r="CJ139" s="320">
        <v>0.28371957845684759</v>
      </c>
      <c r="CK139" s="320">
        <v>14626.2</v>
      </c>
      <c r="CL139" s="320">
        <v>7.62</v>
      </c>
      <c r="CM139" s="320">
        <v>8.02</v>
      </c>
      <c r="CN139" s="320">
        <v>8.33</v>
      </c>
      <c r="CO139" s="316">
        <f t="shared" si="14"/>
        <v>7.9899999999999993</v>
      </c>
      <c r="CP139" s="333">
        <v>0.70599999999999996</v>
      </c>
      <c r="CQ139" s="320">
        <v>0.66600000000000004</v>
      </c>
      <c r="CR139" s="320">
        <v>0.69299999999999995</v>
      </c>
      <c r="CS139" s="316">
        <f t="shared" si="15"/>
        <v>0.68833333333333335</v>
      </c>
      <c r="CT139" s="320">
        <v>0.79600000000000004</v>
      </c>
      <c r="CU139" s="320">
        <v>0.85099999999999998</v>
      </c>
      <c r="CV139" s="320">
        <v>0.85</v>
      </c>
      <c r="CW139" s="316">
        <f t="shared" si="16"/>
        <v>0.83233333333333326</v>
      </c>
      <c r="CX139" s="329">
        <v>6.9444444444444447E-4</v>
      </c>
      <c r="CY139" s="318">
        <v>7.6388888888888886E-3</v>
      </c>
      <c r="CZ139" s="318">
        <v>9.0277777777777787E-3</v>
      </c>
      <c r="DA139" s="319" t="s">
        <v>1398</v>
      </c>
      <c r="DB139" s="319" t="s">
        <v>1399</v>
      </c>
      <c r="DC139" s="319" t="s">
        <v>1400</v>
      </c>
      <c r="DD139" s="319" t="s">
        <v>1278</v>
      </c>
      <c r="DE139" s="319" t="s">
        <v>1401</v>
      </c>
      <c r="DF139" s="319" t="s">
        <v>1402</v>
      </c>
      <c r="DG139" s="310"/>
      <c r="DH139" s="320">
        <v>4.9925705794948181</v>
      </c>
      <c r="DI139" s="471">
        <v>0</v>
      </c>
      <c r="DJ139" s="483">
        <f t="shared" si="17"/>
        <v>3.4134433957520187E-2</v>
      </c>
      <c r="DK139" s="320">
        <v>0.68833333333333335</v>
      </c>
      <c r="DL139" s="471">
        <v>0</v>
      </c>
      <c r="DM139" s="320">
        <v>0.83233333333333326</v>
      </c>
    </row>
    <row r="140" spans="1:117" ht="15.75" customHeight="1">
      <c r="A140" s="76">
        <v>184</v>
      </c>
      <c r="B140" s="168" t="s">
        <v>1411</v>
      </c>
      <c r="C140" s="46">
        <v>2737168</v>
      </c>
      <c r="D140" s="46">
        <v>2</v>
      </c>
      <c r="E140" s="149">
        <v>14908</v>
      </c>
      <c r="F140" s="44">
        <f t="shared" si="13"/>
        <v>80</v>
      </c>
      <c r="G140" s="78">
        <v>1</v>
      </c>
      <c r="H140" s="46">
        <v>37.6</v>
      </c>
      <c r="I140" s="79">
        <v>94</v>
      </c>
      <c r="J140" s="80">
        <v>0</v>
      </c>
      <c r="K140" s="80">
        <v>1</v>
      </c>
      <c r="L140" s="80">
        <v>0</v>
      </c>
      <c r="M140" s="80">
        <v>1</v>
      </c>
      <c r="N140" s="80">
        <v>0</v>
      </c>
      <c r="O140" s="80">
        <v>0</v>
      </c>
      <c r="P140" s="80">
        <v>0</v>
      </c>
      <c r="Q140" s="80">
        <v>0</v>
      </c>
      <c r="R140" s="80">
        <v>0</v>
      </c>
      <c r="S140" s="80">
        <v>0</v>
      </c>
      <c r="T140" s="80">
        <v>1</v>
      </c>
      <c r="U140" s="80">
        <v>1</v>
      </c>
      <c r="V140" s="80">
        <v>0</v>
      </c>
      <c r="W140" s="80">
        <v>0</v>
      </c>
      <c r="X140" s="80">
        <v>1</v>
      </c>
      <c r="Y140" s="80">
        <v>1</v>
      </c>
      <c r="Z140" s="80">
        <v>1</v>
      </c>
      <c r="AA140" s="80">
        <v>0</v>
      </c>
      <c r="AB140" s="80">
        <v>1</v>
      </c>
      <c r="AC140" s="81">
        <v>80</v>
      </c>
      <c r="AD140" s="82">
        <v>1.48</v>
      </c>
      <c r="AE140" s="83">
        <f t="shared" si="8"/>
        <v>36.523009495982471</v>
      </c>
      <c r="AF140" s="150">
        <v>44170</v>
      </c>
      <c r="AG140" s="58">
        <v>1</v>
      </c>
      <c r="AH140" s="58">
        <v>0</v>
      </c>
      <c r="AI140" s="58">
        <v>2</v>
      </c>
      <c r="AJ140" s="84">
        <v>0</v>
      </c>
      <c r="AK140" s="84">
        <v>1</v>
      </c>
      <c r="AL140" s="60">
        <v>44186</v>
      </c>
      <c r="AM140" s="58">
        <f t="shared" si="2"/>
        <v>16</v>
      </c>
      <c r="AN140" s="123">
        <v>1</v>
      </c>
      <c r="AO140" s="61"/>
      <c r="AP140" s="62"/>
      <c r="AQ140" s="63">
        <v>1</v>
      </c>
      <c r="AR140" s="64">
        <v>1</v>
      </c>
      <c r="AS140" s="63">
        <v>1</v>
      </c>
      <c r="AT140" s="63">
        <v>0</v>
      </c>
      <c r="AU140" s="63">
        <v>0</v>
      </c>
      <c r="AV140" s="63">
        <v>1</v>
      </c>
      <c r="AW140" s="63">
        <v>0</v>
      </c>
      <c r="AX140" s="64">
        <v>1</v>
      </c>
      <c r="AY140" s="152">
        <v>44170</v>
      </c>
      <c r="AZ140" s="133">
        <v>1.44</v>
      </c>
      <c r="BA140" s="133">
        <v>2531</v>
      </c>
      <c r="BB140" s="133">
        <v>245.1</v>
      </c>
      <c r="BC140" s="144"/>
      <c r="BD140" s="135">
        <v>9.6999999999999993</v>
      </c>
      <c r="BE140" s="135">
        <v>9.9700000000000006</v>
      </c>
      <c r="BF140" s="135">
        <v>75.2</v>
      </c>
      <c r="BG140" s="135">
        <v>11.7</v>
      </c>
      <c r="BH140" s="135">
        <v>247</v>
      </c>
      <c r="BI140" s="86"/>
      <c r="BJ140" s="64">
        <v>0</v>
      </c>
      <c r="BK140" s="64">
        <v>0</v>
      </c>
      <c r="BL140" s="64">
        <v>0</v>
      </c>
      <c r="BM140" s="64">
        <v>0</v>
      </c>
      <c r="BN140" s="70">
        <v>0</v>
      </c>
      <c r="BO140" s="64">
        <v>0</v>
      </c>
      <c r="BP140" s="71"/>
      <c r="BR140" s="331">
        <v>4.0475581395348801</v>
      </c>
      <c r="BS140" s="320">
        <v>3.9510000000000001</v>
      </c>
      <c r="BT140" s="320">
        <v>-9.6558139534884457E-2</v>
      </c>
      <c r="BU140" s="320">
        <v>-2.3855899336378701</v>
      </c>
      <c r="BV140" s="320">
        <v>66</v>
      </c>
      <c r="BW140" s="320">
        <v>84773</v>
      </c>
      <c r="BX140" s="320">
        <v>52186</v>
      </c>
      <c r="BY140" s="320">
        <v>1118.4525324510055</v>
      </c>
      <c r="BZ140" s="320">
        <v>-4.5713216832826238E-5</v>
      </c>
      <c r="CA140" s="320">
        <v>6.7586666666666666</v>
      </c>
      <c r="CB140" s="320">
        <v>20.975999999999992</v>
      </c>
      <c r="CC140" s="320">
        <v>-14.217333333333336</v>
      </c>
      <c r="CD140" s="320">
        <v>52.118854576320473</v>
      </c>
      <c r="CE140" s="320">
        <v>161.85892655195673</v>
      </c>
      <c r="CF140" s="320">
        <v>-109.74007197563627</v>
      </c>
      <c r="CG140" s="320">
        <v>133.64459790938514</v>
      </c>
      <c r="CH140" s="320">
        <v>414.64599630668948</v>
      </c>
      <c r="CI140" s="320">
        <v>-281.00139839730429</v>
      </c>
      <c r="CJ140" s="320">
        <v>0.40394228532527421</v>
      </c>
      <c r="CK140" s="320">
        <v>20422.599999999999</v>
      </c>
      <c r="CL140" s="320">
        <v>8.5299999999999994</v>
      </c>
      <c r="CM140" s="320">
        <v>8.6199999999999992</v>
      </c>
      <c r="CN140" s="320">
        <v>8.5399999999999991</v>
      </c>
      <c r="CO140" s="316">
        <f t="shared" si="14"/>
        <v>8.5633333333333326</v>
      </c>
      <c r="CP140" s="333">
        <v>0.88300000000000001</v>
      </c>
      <c r="CQ140" s="320">
        <v>0.876</v>
      </c>
      <c r="CR140" s="320">
        <v>0.91800000000000004</v>
      </c>
      <c r="CS140" s="316">
        <f t="shared" si="15"/>
        <v>0.89233333333333331</v>
      </c>
      <c r="CT140" s="320">
        <v>1.0680000000000001</v>
      </c>
      <c r="CU140" s="320">
        <v>1.02</v>
      </c>
      <c r="CV140" s="320">
        <v>1.052</v>
      </c>
      <c r="CW140" s="316">
        <f t="shared" si="16"/>
        <v>1.0466666666666666</v>
      </c>
      <c r="CX140" s="329">
        <v>3.472222222222222E-3</v>
      </c>
      <c r="CY140" s="318">
        <v>4.8611111111111112E-3</v>
      </c>
      <c r="CZ140" s="318">
        <v>8.3333333333333332E-3</v>
      </c>
      <c r="DA140" s="319" t="s">
        <v>1412</v>
      </c>
      <c r="DB140" s="319" t="s">
        <v>1413</v>
      </c>
      <c r="DC140" s="319" t="s">
        <v>1414</v>
      </c>
      <c r="DD140" s="319" t="s">
        <v>1415</v>
      </c>
      <c r="DE140" s="319" t="s">
        <v>1416</v>
      </c>
      <c r="DF140" s="319" t="s">
        <v>1417</v>
      </c>
      <c r="DG140" s="310"/>
      <c r="DH140" s="320">
        <v>-2.3855899336378701</v>
      </c>
      <c r="DI140" s="471">
        <v>1</v>
      </c>
      <c r="DJ140" s="483">
        <f t="shared" si="17"/>
        <v>-1.168112744527078E-2</v>
      </c>
      <c r="DK140" s="320">
        <v>0.89233333333333331</v>
      </c>
      <c r="DL140" s="471">
        <v>0</v>
      </c>
      <c r="DM140" s="320">
        <v>1.0466666666666666</v>
      </c>
    </row>
    <row r="141" spans="1:117" ht="15.75" customHeight="1">
      <c r="A141" s="76">
        <v>185</v>
      </c>
      <c r="B141" s="168" t="s">
        <v>1418</v>
      </c>
      <c r="C141" s="46">
        <v>2739632</v>
      </c>
      <c r="D141" s="46">
        <v>2</v>
      </c>
      <c r="E141" s="149">
        <v>20908</v>
      </c>
      <c r="F141" s="44">
        <f t="shared" si="13"/>
        <v>63</v>
      </c>
      <c r="G141" s="78">
        <v>2</v>
      </c>
      <c r="H141" s="46">
        <v>36.1</v>
      </c>
      <c r="I141" s="79">
        <v>99</v>
      </c>
      <c r="J141" s="80">
        <v>0</v>
      </c>
      <c r="K141" s="80">
        <v>0</v>
      </c>
      <c r="L141" s="80">
        <v>0</v>
      </c>
      <c r="M141" s="80">
        <v>0</v>
      </c>
      <c r="N141" s="80">
        <v>0</v>
      </c>
      <c r="O141" s="80">
        <v>0</v>
      </c>
      <c r="P141" s="80">
        <v>0</v>
      </c>
      <c r="Q141" s="80">
        <v>0</v>
      </c>
      <c r="R141" s="80">
        <v>0</v>
      </c>
      <c r="S141" s="80">
        <v>0</v>
      </c>
      <c r="T141" s="80">
        <v>1</v>
      </c>
      <c r="U141" s="80">
        <v>0</v>
      </c>
      <c r="V141" s="80">
        <v>0</v>
      </c>
      <c r="W141" s="80">
        <v>0</v>
      </c>
      <c r="X141" s="80">
        <v>1</v>
      </c>
      <c r="Y141" s="80">
        <v>1</v>
      </c>
      <c r="Z141" s="80">
        <v>1</v>
      </c>
      <c r="AA141" s="80">
        <v>0</v>
      </c>
      <c r="AB141" s="80">
        <v>0</v>
      </c>
      <c r="AC141" s="81"/>
      <c r="AD141" s="82"/>
      <c r="AE141" s="83"/>
      <c r="AF141" s="150">
        <v>44172</v>
      </c>
      <c r="AG141" s="58">
        <v>0</v>
      </c>
      <c r="AH141" s="58">
        <v>0</v>
      </c>
      <c r="AI141" s="58">
        <v>0</v>
      </c>
      <c r="AJ141" s="84">
        <v>0</v>
      </c>
      <c r="AK141" s="84">
        <v>0</v>
      </c>
      <c r="AL141" s="60">
        <v>44188</v>
      </c>
      <c r="AM141" s="58">
        <f t="shared" si="2"/>
        <v>16</v>
      </c>
      <c r="AN141" s="123">
        <v>1</v>
      </c>
      <c r="AO141" s="61"/>
      <c r="AP141" s="62"/>
      <c r="AQ141" s="63">
        <v>1</v>
      </c>
      <c r="AR141" s="64">
        <v>1</v>
      </c>
      <c r="AS141" s="63">
        <v>1</v>
      </c>
      <c r="AT141" s="63">
        <v>0</v>
      </c>
      <c r="AU141" s="63">
        <v>0</v>
      </c>
      <c r="AV141" s="63">
        <v>1</v>
      </c>
      <c r="AW141" s="63">
        <v>0</v>
      </c>
      <c r="AX141" s="64">
        <v>1</v>
      </c>
      <c r="AY141" s="152">
        <v>44172</v>
      </c>
      <c r="AZ141" s="133">
        <v>0.98</v>
      </c>
      <c r="BA141" s="133">
        <v>950</v>
      </c>
      <c r="BB141" s="143"/>
      <c r="BC141" s="139">
        <v>503</v>
      </c>
      <c r="BD141" s="135">
        <v>13.4</v>
      </c>
      <c r="BE141" s="135">
        <v>7.54</v>
      </c>
      <c r="BF141" s="135">
        <v>63.1</v>
      </c>
      <c r="BG141" s="135">
        <v>26.7</v>
      </c>
      <c r="BH141" s="135">
        <v>248</v>
      </c>
      <c r="BI141" s="86"/>
      <c r="BJ141" s="64">
        <v>0</v>
      </c>
      <c r="BK141" s="64">
        <v>0</v>
      </c>
      <c r="BL141" s="64">
        <v>0</v>
      </c>
      <c r="BM141" s="64">
        <v>0</v>
      </c>
      <c r="BN141" s="70">
        <v>0</v>
      </c>
      <c r="BO141" s="64">
        <v>0</v>
      </c>
      <c r="BP141" s="71"/>
      <c r="BR141" s="331">
        <v>5.3558214285714296</v>
      </c>
      <c r="BS141" s="320">
        <v>5.4429999999999996</v>
      </c>
      <c r="BT141" s="320">
        <v>8.7178571428569995E-2</v>
      </c>
      <c r="BU141" s="320">
        <v>1.6277348412608175</v>
      </c>
      <c r="BV141" s="320">
        <v>179</v>
      </c>
      <c r="BW141" s="320">
        <v>24641</v>
      </c>
      <c r="BX141" s="320">
        <v>24620</v>
      </c>
      <c r="BY141" s="320">
        <v>625.70509180389922</v>
      </c>
      <c r="BZ141" s="320">
        <v>6.6114331489066513E-5</v>
      </c>
      <c r="CA141" s="320">
        <v>4.1706666666666665</v>
      </c>
      <c r="CB141" s="320">
        <v>15.908333333333331</v>
      </c>
      <c r="CC141" s="320">
        <v>-11.73766666666666</v>
      </c>
      <c r="CD141" s="320">
        <v>56.349218172838043</v>
      </c>
      <c r="CE141" s="320">
        <v>214.91384796175862</v>
      </c>
      <c r="CF141" s="320">
        <v>-158.56462978892057</v>
      </c>
      <c r="CG141" s="320">
        <v>62.299475501338769</v>
      </c>
      <c r="CH141" s="320">
        <v>237.64125905953694</v>
      </c>
      <c r="CI141" s="320">
        <v>-175.3417835581983</v>
      </c>
      <c r="CJ141" s="320">
        <v>0.42457380924595955</v>
      </c>
      <c r="CK141" s="320">
        <v>8069.3</v>
      </c>
      <c r="CL141" s="320"/>
      <c r="CM141" s="320"/>
      <c r="CN141" s="320"/>
      <c r="CO141" s="316"/>
      <c r="CP141" s="333"/>
      <c r="CQ141" s="320"/>
      <c r="CR141" s="320"/>
      <c r="CS141" s="316"/>
      <c r="CT141" s="320"/>
      <c r="CU141" s="320"/>
      <c r="CV141" s="320"/>
      <c r="CW141" s="316"/>
      <c r="CX141" s="329"/>
      <c r="CY141" s="318"/>
      <c r="CZ141" s="318"/>
      <c r="DA141" s="319"/>
      <c r="DB141" s="319"/>
      <c r="DC141" s="319"/>
      <c r="DD141" s="319"/>
      <c r="DE141" s="319"/>
      <c r="DF141" s="319"/>
      <c r="DG141" s="310"/>
      <c r="DH141" s="320">
        <v>1.6277348412608175</v>
      </c>
      <c r="DI141" s="471">
        <v>1</v>
      </c>
      <c r="DJ141" s="483">
        <f t="shared" si="17"/>
        <v>2.0171946033247214E-2</v>
      </c>
      <c r="DK141" s="320"/>
      <c r="DL141" s="471"/>
      <c r="DM141" s="320"/>
    </row>
    <row r="142" spans="1:117" ht="15.75" customHeight="1">
      <c r="A142" s="82">
        <v>187</v>
      </c>
      <c r="B142" s="168" t="s">
        <v>1427</v>
      </c>
      <c r="C142" s="46">
        <v>2739598</v>
      </c>
      <c r="D142" s="46">
        <v>1</v>
      </c>
      <c r="E142" s="149">
        <v>30799</v>
      </c>
      <c r="F142" s="44">
        <f t="shared" si="13"/>
        <v>36</v>
      </c>
      <c r="G142" s="78">
        <v>1</v>
      </c>
      <c r="H142" s="46">
        <v>36.200000000000003</v>
      </c>
      <c r="I142" s="79">
        <v>91</v>
      </c>
      <c r="J142" s="80">
        <v>0</v>
      </c>
      <c r="K142" s="80">
        <v>0</v>
      </c>
      <c r="L142" s="80">
        <v>0</v>
      </c>
      <c r="M142" s="80">
        <v>0</v>
      </c>
      <c r="N142" s="80">
        <v>0</v>
      </c>
      <c r="O142" s="80">
        <v>0</v>
      </c>
      <c r="P142" s="80">
        <v>0</v>
      </c>
      <c r="Q142" s="80">
        <v>0</v>
      </c>
      <c r="R142" s="80">
        <v>0</v>
      </c>
      <c r="S142" s="80">
        <v>0</v>
      </c>
      <c r="T142" s="80">
        <v>0</v>
      </c>
      <c r="U142" s="80">
        <v>0</v>
      </c>
      <c r="V142" s="80">
        <v>0</v>
      </c>
      <c r="W142" s="80">
        <v>0</v>
      </c>
      <c r="X142" s="80">
        <v>0</v>
      </c>
      <c r="Y142" s="98">
        <v>1</v>
      </c>
      <c r="Z142" s="80">
        <v>0</v>
      </c>
      <c r="AA142" s="80">
        <v>0</v>
      </c>
      <c r="AB142" s="80">
        <v>0</v>
      </c>
      <c r="AC142" s="81">
        <v>70</v>
      </c>
      <c r="AD142" s="82">
        <v>1.79</v>
      </c>
      <c r="AE142" s="83">
        <f t="shared" si="8"/>
        <v>21.847008520333322</v>
      </c>
      <c r="AF142" s="150">
        <v>44172</v>
      </c>
      <c r="AG142" s="58">
        <v>1</v>
      </c>
      <c r="AH142" s="58">
        <v>1</v>
      </c>
      <c r="AI142" s="58">
        <v>6</v>
      </c>
      <c r="AJ142" s="84">
        <v>1</v>
      </c>
      <c r="AK142" s="84">
        <v>1</v>
      </c>
      <c r="AL142" s="60">
        <v>44180</v>
      </c>
      <c r="AM142" s="58">
        <f t="shared" si="2"/>
        <v>8</v>
      </c>
      <c r="AN142" s="123">
        <v>1</v>
      </c>
      <c r="AO142" s="61"/>
      <c r="AP142" s="62"/>
      <c r="AQ142" s="63">
        <v>1</v>
      </c>
      <c r="AR142" s="64">
        <v>1</v>
      </c>
      <c r="AS142" s="63">
        <v>1</v>
      </c>
      <c r="AT142" s="63">
        <v>1</v>
      </c>
      <c r="AU142" s="63">
        <v>0</v>
      </c>
      <c r="AV142" s="63">
        <v>1</v>
      </c>
      <c r="AW142" s="63">
        <v>0</v>
      </c>
      <c r="AX142" s="64">
        <v>1</v>
      </c>
      <c r="AY142" s="152">
        <v>44172</v>
      </c>
      <c r="AZ142" s="133">
        <v>0.87</v>
      </c>
      <c r="BA142" s="133">
        <v>634</v>
      </c>
      <c r="BB142" s="129">
        <v>170.8</v>
      </c>
      <c r="BC142" s="144"/>
      <c r="BD142" s="135">
        <v>17.8</v>
      </c>
      <c r="BE142" s="135">
        <v>12.66</v>
      </c>
      <c r="BF142" s="135">
        <v>89</v>
      </c>
      <c r="BG142" s="135">
        <v>6.6</v>
      </c>
      <c r="BH142" s="135">
        <v>280</v>
      </c>
      <c r="BI142" s="86"/>
      <c r="BJ142" s="64">
        <v>0</v>
      </c>
      <c r="BK142" s="64">
        <v>0</v>
      </c>
      <c r="BL142" s="64">
        <v>0</v>
      </c>
      <c r="BM142" s="64">
        <v>0</v>
      </c>
      <c r="BN142" s="70">
        <v>0</v>
      </c>
      <c r="BO142" s="64">
        <v>0</v>
      </c>
      <c r="BP142" s="71"/>
      <c r="BR142" s="331"/>
      <c r="BS142" s="320"/>
      <c r="BT142" s="320"/>
      <c r="BU142" s="320"/>
      <c r="BV142" s="320"/>
      <c r="BW142" s="320"/>
      <c r="BX142" s="320"/>
      <c r="BY142" s="320"/>
      <c r="BZ142" s="320"/>
      <c r="CA142" s="320"/>
      <c r="CB142" s="320"/>
      <c r="CC142" s="320"/>
      <c r="CD142" s="320"/>
      <c r="CE142" s="320"/>
      <c r="CF142" s="320"/>
      <c r="CG142" s="320"/>
      <c r="CH142" s="320"/>
      <c r="CI142" s="320"/>
      <c r="CJ142" s="320"/>
      <c r="CK142" s="320"/>
      <c r="CL142" s="320"/>
      <c r="CM142" s="320"/>
      <c r="CN142" s="320"/>
      <c r="CO142" s="316"/>
      <c r="CP142" s="333"/>
      <c r="CQ142" s="320"/>
      <c r="CR142" s="320"/>
      <c r="CS142" s="316"/>
      <c r="CT142" s="320"/>
      <c r="CU142" s="320"/>
      <c r="CV142" s="320"/>
      <c r="CW142" s="316"/>
      <c r="CX142" s="329"/>
      <c r="CY142" s="318"/>
      <c r="CZ142" s="318"/>
      <c r="DA142" s="319"/>
      <c r="DB142" s="319"/>
      <c r="DC142" s="319"/>
      <c r="DD142" s="319"/>
      <c r="DE142" s="319"/>
      <c r="DF142" s="319"/>
      <c r="DG142" s="310"/>
      <c r="DH142" s="320"/>
      <c r="DI142" s="471"/>
      <c r="DJ142" s="483"/>
      <c r="DK142" s="320"/>
      <c r="DL142" s="471"/>
      <c r="DM142" s="320"/>
    </row>
    <row r="143" spans="1:117" ht="15.75" customHeight="1">
      <c r="A143" s="76">
        <v>188</v>
      </c>
      <c r="B143" s="168" t="s">
        <v>1428</v>
      </c>
      <c r="C143" s="46">
        <v>2739662</v>
      </c>
      <c r="D143" s="46">
        <v>2</v>
      </c>
      <c r="E143" s="149">
        <v>23084</v>
      </c>
      <c r="F143" s="44">
        <f t="shared" si="13"/>
        <v>57</v>
      </c>
      <c r="G143" s="78">
        <v>1</v>
      </c>
      <c r="H143" s="46">
        <v>38.9</v>
      </c>
      <c r="I143" s="79">
        <v>94</v>
      </c>
      <c r="J143" s="80">
        <v>1</v>
      </c>
      <c r="K143" s="80">
        <v>0</v>
      </c>
      <c r="L143" s="80">
        <v>0</v>
      </c>
      <c r="M143" s="80">
        <v>0</v>
      </c>
      <c r="N143" s="80">
        <v>0</v>
      </c>
      <c r="O143" s="80">
        <v>0</v>
      </c>
      <c r="P143" s="80">
        <v>0</v>
      </c>
      <c r="Q143" s="80">
        <v>0</v>
      </c>
      <c r="R143" s="80">
        <v>0</v>
      </c>
      <c r="S143" s="80">
        <v>0</v>
      </c>
      <c r="T143" s="80">
        <v>0</v>
      </c>
      <c r="U143" s="80">
        <v>0</v>
      </c>
      <c r="V143" s="80">
        <v>0</v>
      </c>
      <c r="W143" s="80">
        <v>0</v>
      </c>
      <c r="X143" s="80">
        <v>1</v>
      </c>
      <c r="Y143" s="80">
        <v>1</v>
      </c>
      <c r="Z143" s="80">
        <v>1</v>
      </c>
      <c r="AA143" s="80">
        <v>0</v>
      </c>
      <c r="AB143" s="80">
        <v>0</v>
      </c>
      <c r="AC143" s="81"/>
      <c r="AD143" s="82"/>
      <c r="AE143" s="83"/>
      <c r="AF143" s="150">
        <v>44172</v>
      </c>
      <c r="AG143" s="58">
        <v>0</v>
      </c>
      <c r="AH143" s="58">
        <v>0</v>
      </c>
      <c r="AI143" s="58">
        <v>0</v>
      </c>
      <c r="AJ143" s="84">
        <v>0</v>
      </c>
      <c r="AK143" s="84">
        <v>0</v>
      </c>
      <c r="AL143" s="60">
        <v>44174</v>
      </c>
      <c r="AM143" s="58">
        <f t="shared" si="2"/>
        <v>2</v>
      </c>
      <c r="AN143" s="123">
        <v>1</v>
      </c>
      <c r="AO143" s="61"/>
      <c r="AP143" s="62"/>
      <c r="AQ143" s="63">
        <v>1</v>
      </c>
      <c r="AR143" s="64">
        <v>1</v>
      </c>
      <c r="AS143" s="63">
        <v>1</v>
      </c>
      <c r="AT143" s="63">
        <v>0</v>
      </c>
      <c r="AU143" s="63">
        <v>0</v>
      </c>
      <c r="AV143" s="63">
        <v>1</v>
      </c>
      <c r="AW143" s="63">
        <v>0</v>
      </c>
      <c r="AX143" s="64">
        <v>1</v>
      </c>
      <c r="AY143" s="152">
        <v>44172</v>
      </c>
      <c r="AZ143" s="133">
        <v>0.93</v>
      </c>
      <c r="BA143" s="143"/>
      <c r="BB143" s="133">
        <v>48.6</v>
      </c>
      <c r="BC143" s="139">
        <v>5.0000000000000001E-3</v>
      </c>
      <c r="BD143" s="135">
        <v>14.4</v>
      </c>
      <c r="BE143" s="135">
        <v>7.41</v>
      </c>
      <c r="BF143" s="135">
        <v>70.900000000000006</v>
      </c>
      <c r="BG143" s="135">
        <v>25.2</v>
      </c>
      <c r="BH143" s="135">
        <v>183</v>
      </c>
      <c r="BI143" s="86"/>
      <c r="BJ143" s="64">
        <v>0</v>
      </c>
      <c r="BK143" s="64">
        <v>0</v>
      </c>
      <c r="BL143" s="64">
        <v>0</v>
      </c>
      <c r="BM143" s="64">
        <v>0</v>
      </c>
      <c r="BN143" s="70">
        <v>0</v>
      </c>
      <c r="BO143" s="64">
        <v>0</v>
      </c>
      <c r="BP143" s="71"/>
      <c r="BR143" s="331">
        <v>3.6516481481481486</v>
      </c>
      <c r="BS143" s="320">
        <v>4.0629999999999997</v>
      </c>
      <c r="BT143" s="320">
        <v>0.41135185185185108</v>
      </c>
      <c r="BU143" s="320">
        <v>11.264827145530408</v>
      </c>
      <c r="BV143" s="320">
        <v>55</v>
      </c>
      <c r="BW143" s="320">
        <v>76949</v>
      </c>
      <c r="BX143" s="320">
        <v>45215</v>
      </c>
      <c r="BY143" s="320">
        <v>1560.6377130291371</v>
      </c>
      <c r="BZ143" s="320">
        <v>2.4913916057791457E-4</v>
      </c>
      <c r="CA143" s="320">
        <v>13.065499999999995</v>
      </c>
      <c r="CB143" s="320">
        <v>15.573666666666663</v>
      </c>
      <c r="CC143" s="320">
        <v>-2.5081666666666673</v>
      </c>
      <c r="CD143" s="320">
        <v>82.016922022004891</v>
      </c>
      <c r="CE143" s="320">
        <v>97.746291536914214</v>
      </c>
      <c r="CF143" s="320">
        <v>-15.729369514909283</v>
      </c>
      <c r="CG143" s="320">
        <v>286.39142336554795</v>
      </c>
      <c r="CH143" s="320">
        <v>341.39352173713365</v>
      </c>
      <c r="CI143" s="320">
        <v>-55.002098371585703</v>
      </c>
      <c r="CJ143" s="320">
        <v>0.13875556535286715</v>
      </c>
      <c r="CK143" s="320">
        <v>13901.2</v>
      </c>
      <c r="CL143" s="320">
        <v>7.31</v>
      </c>
      <c r="CM143" s="320">
        <v>7.13</v>
      </c>
      <c r="CN143" s="320">
        <v>7.22</v>
      </c>
      <c r="CO143" s="316">
        <f t="shared" si="14"/>
        <v>7.22</v>
      </c>
      <c r="CP143" s="333">
        <v>0.57299999999999995</v>
      </c>
      <c r="CQ143" s="320">
        <v>0.58099999999999996</v>
      </c>
      <c r="CR143" s="320">
        <v>0.58099999999999996</v>
      </c>
      <c r="CS143" s="316">
        <f t="shared" si="15"/>
        <v>0.57833333333333325</v>
      </c>
      <c r="CT143" s="320">
        <v>0.78200000000000003</v>
      </c>
      <c r="CU143" s="320">
        <v>0.78100000000000003</v>
      </c>
      <c r="CV143" s="320">
        <v>0.72699999999999998</v>
      </c>
      <c r="CW143" s="316">
        <f t="shared" si="16"/>
        <v>0.76333333333333331</v>
      </c>
      <c r="CX143" s="329">
        <v>1.3888888888888889E-3</v>
      </c>
      <c r="CY143" s="318">
        <v>2.7777777777777779E-3</v>
      </c>
      <c r="CZ143" s="318">
        <v>4.1666666666666666E-3</v>
      </c>
      <c r="DA143" s="319" t="s">
        <v>1429</v>
      </c>
      <c r="DB143" s="319" t="s">
        <v>1430</v>
      </c>
      <c r="DC143" s="319" t="s">
        <v>1431</v>
      </c>
      <c r="DD143" s="319" t="s">
        <v>1432</v>
      </c>
      <c r="DE143" s="319" t="s">
        <v>1433</v>
      </c>
      <c r="DF143" s="319" t="s">
        <v>1434</v>
      </c>
      <c r="DG143" s="310"/>
      <c r="DH143" s="320">
        <v>11.264827145530408</v>
      </c>
      <c r="DI143" s="471">
        <v>0</v>
      </c>
      <c r="DJ143" s="483">
        <f t="shared" si="17"/>
        <v>8.103492608933334E-2</v>
      </c>
      <c r="DK143" s="320">
        <v>0.57833333333333325</v>
      </c>
      <c r="DL143" s="471">
        <v>0</v>
      </c>
      <c r="DM143" s="320">
        <v>0.76333333333333331</v>
      </c>
    </row>
    <row r="144" spans="1:117" ht="15.75" customHeight="1">
      <c r="A144" s="76">
        <v>189</v>
      </c>
      <c r="B144" s="168" t="s">
        <v>1435</v>
      </c>
      <c r="C144" s="46">
        <v>2745174</v>
      </c>
      <c r="D144" s="46">
        <v>1</v>
      </c>
      <c r="E144" s="149">
        <v>22687</v>
      </c>
      <c r="F144" s="44">
        <f t="shared" si="13"/>
        <v>58</v>
      </c>
      <c r="G144" s="78">
        <v>1</v>
      </c>
      <c r="H144" s="46">
        <v>36</v>
      </c>
      <c r="I144" s="79">
        <v>99</v>
      </c>
      <c r="J144" s="80">
        <v>0</v>
      </c>
      <c r="K144" s="80">
        <v>0</v>
      </c>
      <c r="L144" s="80">
        <v>0</v>
      </c>
      <c r="M144" s="80">
        <v>0</v>
      </c>
      <c r="N144" s="80">
        <v>0</v>
      </c>
      <c r="O144" s="80">
        <v>0</v>
      </c>
      <c r="P144" s="80">
        <v>0</v>
      </c>
      <c r="Q144" s="80">
        <v>0</v>
      </c>
      <c r="R144" s="80">
        <v>0</v>
      </c>
      <c r="S144" s="80">
        <v>1</v>
      </c>
      <c r="T144" s="80">
        <v>0</v>
      </c>
      <c r="U144" s="80">
        <v>0</v>
      </c>
      <c r="V144" s="80">
        <v>0</v>
      </c>
      <c r="W144" s="80">
        <v>0</v>
      </c>
      <c r="X144" s="80">
        <v>1</v>
      </c>
      <c r="Y144" s="80">
        <v>0</v>
      </c>
      <c r="Z144" s="80">
        <v>1</v>
      </c>
      <c r="AA144" s="80">
        <v>0</v>
      </c>
      <c r="AB144" s="80">
        <v>1</v>
      </c>
      <c r="AC144" s="81"/>
      <c r="AD144" s="82"/>
      <c r="AE144" s="83"/>
      <c r="AF144" s="150">
        <v>44175</v>
      </c>
      <c r="AG144" s="58">
        <v>0</v>
      </c>
      <c r="AH144" s="58">
        <v>0</v>
      </c>
      <c r="AI144" s="58">
        <v>0</v>
      </c>
      <c r="AJ144" s="84">
        <v>0</v>
      </c>
      <c r="AK144" s="84">
        <v>0</v>
      </c>
      <c r="AL144" s="60">
        <v>44178</v>
      </c>
      <c r="AM144" s="58">
        <f t="shared" si="2"/>
        <v>3</v>
      </c>
      <c r="AN144" s="123">
        <v>1</v>
      </c>
      <c r="AO144" s="61"/>
      <c r="AP144" s="62"/>
      <c r="AQ144" s="63">
        <v>1</v>
      </c>
      <c r="AR144" s="64">
        <v>1</v>
      </c>
      <c r="AS144" s="63">
        <v>1</v>
      </c>
      <c r="AT144" s="63">
        <v>0</v>
      </c>
      <c r="AU144" s="63">
        <v>0</v>
      </c>
      <c r="AV144" s="63">
        <v>1</v>
      </c>
      <c r="AW144" s="63">
        <v>0</v>
      </c>
      <c r="AX144" s="64">
        <v>1</v>
      </c>
      <c r="AY144" s="152">
        <v>44175</v>
      </c>
      <c r="AZ144" s="133">
        <v>1.78</v>
      </c>
      <c r="BA144" s="133">
        <v>1887</v>
      </c>
      <c r="BB144" s="133">
        <v>62.2</v>
      </c>
      <c r="BC144" s="144"/>
      <c r="BD144" s="135">
        <v>12.5</v>
      </c>
      <c r="BE144" s="135">
        <v>1.99</v>
      </c>
      <c r="BF144" s="135">
        <v>68.8</v>
      </c>
      <c r="BG144" s="135">
        <v>20.100000000000001</v>
      </c>
      <c r="BH144" s="135">
        <v>124</v>
      </c>
      <c r="BI144" s="86"/>
      <c r="BJ144" s="64">
        <v>0</v>
      </c>
      <c r="BK144" s="64">
        <v>0</v>
      </c>
      <c r="BL144" s="64">
        <v>0</v>
      </c>
      <c r="BM144" s="64">
        <v>0</v>
      </c>
      <c r="BN144" s="70">
        <v>0</v>
      </c>
      <c r="BO144" s="64">
        <v>0</v>
      </c>
      <c r="BP144" s="71"/>
      <c r="BR144" s="331">
        <v>4.2070370370370389</v>
      </c>
      <c r="BS144" s="320">
        <v>4.3280000000000003</v>
      </c>
      <c r="BT144" s="320">
        <v>0.12096296296296138</v>
      </c>
      <c r="BU144" s="320">
        <v>2.8752531032660937</v>
      </c>
      <c r="BV144" s="320">
        <v>100</v>
      </c>
      <c r="BW144" s="320">
        <v>125992</v>
      </c>
      <c r="BX144" s="320">
        <v>80551</v>
      </c>
      <c r="BY144" s="320">
        <v>1220.6843323900182</v>
      </c>
      <c r="BZ144" s="320">
        <v>3.5694815747366189E-5</v>
      </c>
      <c r="CA144" s="320">
        <v>16.851333333333333</v>
      </c>
      <c r="CB144" s="320">
        <v>18.030166666666666</v>
      </c>
      <c r="CC144" s="320">
        <v>-1.1788333333333336</v>
      </c>
      <c r="CD144" s="320">
        <v>137.83805298336492</v>
      </c>
      <c r="CE144" s="320">
        <v>147.69314305197216</v>
      </c>
      <c r="CF144" s="320">
        <v>-9.8550900686072502</v>
      </c>
      <c r="CG144" s="320">
        <v>319.42248413810904</v>
      </c>
      <c r="CH144" s="320">
        <v>342.00862018693419</v>
      </c>
      <c r="CI144" s="320">
        <v>-22.58613604882521</v>
      </c>
      <c r="CJ144" s="320">
        <v>6.1948603655232616E-2</v>
      </c>
      <c r="CK144" s="320">
        <v>23649.8</v>
      </c>
      <c r="CL144" s="320">
        <v>8.17</v>
      </c>
      <c r="CM144" s="320">
        <v>8.32</v>
      </c>
      <c r="CN144" s="320">
        <v>7.9</v>
      </c>
      <c r="CO144" s="316">
        <f t="shared" si="14"/>
        <v>8.1300000000000008</v>
      </c>
      <c r="CP144" s="333">
        <v>0.752</v>
      </c>
      <c r="CQ144" s="320">
        <v>0.70599999999999996</v>
      </c>
      <c r="CR144" s="320">
        <v>0.77800000000000002</v>
      </c>
      <c r="CS144" s="316">
        <f t="shared" si="15"/>
        <v>0.74533333333333329</v>
      </c>
      <c r="CT144" s="320">
        <v>0.88500000000000001</v>
      </c>
      <c r="CU144" s="320">
        <v>0.88800000000000001</v>
      </c>
      <c r="CV144" s="320">
        <v>0.93899999999999995</v>
      </c>
      <c r="CW144" s="316">
        <f t="shared" si="16"/>
        <v>0.90400000000000003</v>
      </c>
      <c r="CX144" s="329">
        <v>3.472222222222222E-3</v>
      </c>
      <c r="CY144" s="318">
        <v>4.8611111111111112E-3</v>
      </c>
      <c r="CZ144" s="318">
        <v>9.0277777777777787E-3</v>
      </c>
      <c r="DA144" s="319" t="s">
        <v>1436</v>
      </c>
      <c r="DB144" s="319" t="s">
        <v>1437</v>
      </c>
      <c r="DC144" s="319" t="s">
        <v>1438</v>
      </c>
      <c r="DD144" s="319" t="s">
        <v>1439</v>
      </c>
      <c r="DE144" s="319" t="s">
        <v>1440</v>
      </c>
      <c r="DF144" s="319" t="s">
        <v>1441</v>
      </c>
      <c r="DG144" s="310"/>
      <c r="DH144" s="320">
        <v>2.8752531032660937</v>
      </c>
      <c r="DI144" s="471">
        <v>1</v>
      </c>
      <c r="DJ144" s="483">
        <f t="shared" si="17"/>
        <v>1.2157621219909232E-2</v>
      </c>
      <c r="DK144" s="320">
        <v>0.74533333333333329</v>
      </c>
      <c r="DL144" s="471">
        <v>1</v>
      </c>
      <c r="DM144" s="320">
        <v>0.90400000000000003</v>
      </c>
    </row>
    <row r="145" spans="1:117" ht="15.75" customHeight="1">
      <c r="A145" s="76">
        <v>190</v>
      </c>
      <c r="B145" s="168" t="s">
        <v>1442</v>
      </c>
      <c r="C145" s="46">
        <v>2744455</v>
      </c>
      <c r="D145" s="46">
        <v>1</v>
      </c>
      <c r="E145" s="149">
        <v>21128</v>
      </c>
      <c r="F145" s="44">
        <f t="shared" si="13"/>
        <v>63</v>
      </c>
      <c r="G145" s="78">
        <v>1</v>
      </c>
      <c r="H145" s="46">
        <v>36.299999999999997</v>
      </c>
      <c r="I145" s="79">
        <v>92</v>
      </c>
      <c r="J145" s="80">
        <v>0</v>
      </c>
      <c r="K145" s="80">
        <v>0</v>
      </c>
      <c r="L145" s="80">
        <v>0</v>
      </c>
      <c r="M145" s="80">
        <v>0</v>
      </c>
      <c r="N145" s="80">
        <v>0</v>
      </c>
      <c r="O145" s="80">
        <v>0</v>
      </c>
      <c r="P145" s="80">
        <v>0</v>
      </c>
      <c r="Q145" s="80">
        <v>0</v>
      </c>
      <c r="R145" s="80">
        <v>0</v>
      </c>
      <c r="S145" s="80">
        <v>0</v>
      </c>
      <c r="T145" s="80">
        <v>0</v>
      </c>
      <c r="U145" s="80">
        <v>0</v>
      </c>
      <c r="V145" s="80">
        <v>0</v>
      </c>
      <c r="W145" s="80">
        <v>0</v>
      </c>
      <c r="X145" s="80">
        <v>0</v>
      </c>
      <c r="Y145" s="80">
        <v>0</v>
      </c>
      <c r="Z145" s="80">
        <v>0</v>
      </c>
      <c r="AA145" s="80">
        <v>1</v>
      </c>
      <c r="AB145" s="80">
        <v>1</v>
      </c>
      <c r="AC145" s="81"/>
      <c r="AD145" s="82"/>
      <c r="AE145" s="83"/>
      <c r="AF145" s="150">
        <v>44175</v>
      </c>
      <c r="AG145" s="58">
        <v>0</v>
      </c>
      <c r="AH145" s="58">
        <v>0</v>
      </c>
      <c r="AI145" s="58">
        <v>0</v>
      </c>
      <c r="AJ145" s="84">
        <v>0</v>
      </c>
      <c r="AK145" s="84">
        <v>0</v>
      </c>
      <c r="AL145" s="60">
        <v>44179</v>
      </c>
      <c r="AM145" s="58">
        <f t="shared" si="2"/>
        <v>4</v>
      </c>
      <c r="AN145" s="123">
        <v>1</v>
      </c>
      <c r="AO145" s="61"/>
      <c r="AP145" s="62"/>
      <c r="AQ145" s="63">
        <v>1</v>
      </c>
      <c r="AR145" s="64">
        <v>1</v>
      </c>
      <c r="AS145" s="63">
        <v>1</v>
      </c>
      <c r="AT145" s="63">
        <v>1</v>
      </c>
      <c r="AU145" s="63">
        <v>1</v>
      </c>
      <c r="AV145" s="63">
        <v>1</v>
      </c>
      <c r="AW145" s="63">
        <v>0</v>
      </c>
      <c r="AX145" s="64">
        <v>0</v>
      </c>
      <c r="AY145" s="152">
        <v>44175</v>
      </c>
      <c r="AZ145" s="133">
        <v>0.45</v>
      </c>
      <c r="BA145" s="143"/>
      <c r="BB145" s="143"/>
      <c r="BC145" s="144"/>
      <c r="BD145" s="135">
        <v>13.3</v>
      </c>
      <c r="BE145" s="135">
        <v>7.13</v>
      </c>
      <c r="BF145" s="135">
        <v>86.7</v>
      </c>
      <c r="BG145" s="135">
        <v>9.6999999999999993</v>
      </c>
      <c r="BH145" s="135">
        <v>137</v>
      </c>
      <c r="BI145" s="86"/>
      <c r="BJ145" s="64">
        <v>0</v>
      </c>
      <c r="BK145" s="64">
        <v>0</v>
      </c>
      <c r="BL145" s="64">
        <v>0</v>
      </c>
      <c r="BM145" s="64">
        <v>0</v>
      </c>
      <c r="BN145" s="70">
        <v>0</v>
      </c>
      <c r="BO145" s="64">
        <v>0</v>
      </c>
      <c r="BP145" s="71"/>
      <c r="BR145" s="331">
        <v>5.52508</v>
      </c>
      <c r="BS145" s="320">
        <v>5.64</v>
      </c>
      <c r="BT145" s="320">
        <v>0.11491999999999969</v>
      </c>
      <c r="BU145" s="320">
        <v>2.0799698827890221</v>
      </c>
      <c r="BV145" s="320">
        <v>23</v>
      </c>
      <c r="BW145" s="320">
        <v>37509</v>
      </c>
      <c r="BX145" s="320">
        <v>12075</v>
      </c>
      <c r="BY145" s="320">
        <v>717.13554987212274</v>
      </c>
      <c r="BZ145" s="320">
        <v>1.7225423459950494E-4</v>
      </c>
      <c r="CA145" s="320">
        <v>13.302500000000004</v>
      </c>
      <c r="CB145" s="320">
        <v>17.391333333333325</v>
      </c>
      <c r="CC145" s="320">
        <v>-4.0888333333333327</v>
      </c>
      <c r="CD145" s="320">
        <v>192.34691926770793</v>
      </c>
      <c r="CE145" s="320">
        <v>251.14586959007363</v>
      </c>
      <c r="CF145" s="320">
        <v>-58.798950322365705</v>
      </c>
      <c r="CG145" s="320">
        <v>193.15579128474718</v>
      </c>
      <c r="CH145" s="320">
        <v>252.15476643267144</v>
      </c>
      <c r="CI145" s="320">
        <v>-58.998975147924206</v>
      </c>
      <c r="CJ145" s="320">
        <v>0.18961358088841165</v>
      </c>
      <c r="CK145" s="320">
        <v>3561</v>
      </c>
      <c r="CL145" s="320">
        <v>8.1999999999999993</v>
      </c>
      <c r="CM145" s="320">
        <v>8.1300000000000008</v>
      </c>
      <c r="CN145" s="320">
        <v>7.99</v>
      </c>
      <c r="CO145" s="316">
        <f t="shared" si="14"/>
        <v>8.1066666666666674</v>
      </c>
      <c r="CP145" s="333">
        <v>0.63800000000000001</v>
      </c>
      <c r="CQ145" s="320">
        <v>0.63600000000000001</v>
      </c>
      <c r="CR145" s="320">
        <v>0.63100000000000001</v>
      </c>
      <c r="CS145" s="316">
        <f t="shared" si="15"/>
        <v>0.63500000000000001</v>
      </c>
      <c r="CT145" s="320">
        <v>0.79100000000000004</v>
      </c>
      <c r="CU145" s="320">
        <v>0.79</v>
      </c>
      <c r="CV145" s="320">
        <v>0.79300000000000004</v>
      </c>
      <c r="CW145" s="316">
        <f t="shared" si="16"/>
        <v>0.79133333333333333</v>
      </c>
      <c r="CX145" s="329">
        <v>2.0833333333333333E-3</v>
      </c>
      <c r="CY145" s="318">
        <v>7.6388888888888886E-3</v>
      </c>
      <c r="CZ145" s="318">
        <v>3.472222222222222E-3</v>
      </c>
      <c r="DA145" s="319" t="s">
        <v>758</v>
      </c>
      <c r="DB145" s="319" t="s">
        <v>1443</v>
      </c>
      <c r="DC145" s="319" t="s">
        <v>1444</v>
      </c>
      <c r="DD145" s="319" t="s">
        <v>1445</v>
      </c>
      <c r="DE145" s="319" t="s">
        <v>1446</v>
      </c>
      <c r="DF145" s="319" t="s">
        <v>1447</v>
      </c>
      <c r="DG145" s="310"/>
      <c r="DH145" s="320">
        <v>2.0799698827890221</v>
      </c>
      <c r="DI145" s="471">
        <v>1</v>
      </c>
      <c r="DJ145" s="483">
        <f t="shared" si="17"/>
        <v>5.8409713080287057E-2</v>
      </c>
      <c r="DK145" s="320">
        <v>0.63500000000000001</v>
      </c>
      <c r="DL145" s="471">
        <v>0</v>
      </c>
      <c r="DM145" s="320">
        <v>0.79133333333333333</v>
      </c>
    </row>
    <row r="146" spans="1:117" ht="15.75" customHeight="1">
      <c r="A146" s="76">
        <v>191</v>
      </c>
      <c r="B146" s="168" t="s">
        <v>1448</v>
      </c>
      <c r="C146" s="46">
        <v>2745646</v>
      </c>
      <c r="D146" s="46">
        <v>1</v>
      </c>
      <c r="E146" s="149">
        <v>21392</v>
      </c>
      <c r="F146" s="44">
        <f t="shared" si="13"/>
        <v>62</v>
      </c>
      <c r="G146" s="78">
        <v>1</v>
      </c>
      <c r="H146" s="46">
        <v>36.200000000000003</v>
      </c>
      <c r="I146" s="79">
        <v>94</v>
      </c>
      <c r="J146" s="80">
        <v>0</v>
      </c>
      <c r="K146" s="80">
        <v>1</v>
      </c>
      <c r="L146" s="80">
        <v>0</v>
      </c>
      <c r="M146" s="80">
        <v>0</v>
      </c>
      <c r="N146" s="80">
        <v>1</v>
      </c>
      <c r="O146" s="80">
        <v>0</v>
      </c>
      <c r="P146" s="80">
        <v>0</v>
      </c>
      <c r="Q146" s="80">
        <v>0</v>
      </c>
      <c r="R146" s="80">
        <v>0</v>
      </c>
      <c r="S146" s="80">
        <v>0</v>
      </c>
      <c r="T146" s="80">
        <v>0</v>
      </c>
      <c r="U146" s="80">
        <v>0</v>
      </c>
      <c r="V146" s="80">
        <v>0</v>
      </c>
      <c r="W146" s="80">
        <v>0</v>
      </c>
      <c r="X146" s="80">
        <v>1</v>
      </c>
      <c r="Y146" s="80">
        <v>0</v>
      </c>
      <c r="Z146" s="80">
        <v>1</v>
      </c>
      <c r="AA146" s="80">
        <v>0</v>
      </c>
      <c r="AB146" s="80">
        <v>0</v>
      </c>
      <c r="AC146" s="81">
        <v>75</v>
      </c>
      <c r="AD146" s="82">
        <v>1.6</v>
      </c>
      <c r="AE146" s="83">
        <f t="shared" si="8"/>
        <v>29.296874999999993</v>
      </c>
      <c r="AF146" s="150">
        <v>44176</v>
      </c>
      <c r="AG146" s="58">
        <v>1</v>
      </c>
      <c r="AH146" s="58">
        <v>0</v>
      </c>
      <c r="AI146" s="58">
        <v>19</v>
      </c>
      <c r="AJ146" s="84">
        <v>0</v>
      </c>
      <c r="AK146" s="84">
        <v>1</v>
      </c>
      <c r="AL146" s="60">
        <v>44200</v>
      </c>
      <c r="AM146" s="58">
        <f t="shared" si="2"/>
        <v>24</v>
      </c>
      <c r="AN146" s="123">
        <v>1</v>
      </c>
      <c r="AO146" s="61"/>
      <c r="AP146" s="62"/>
      <c r="AQ146" s="63">
        <v>1</v>
      </c>
      <c r="AR146" s="64">
        <v>1</v>
      </c>
      <c r="AS146" s="63">
        <v>1</v>
      </c>
      <c r="AT146" s="63">
        <v>0</v>
      </c>
      <c r="AU146" s="63">
        <v>1</v>
      </c>
      <c r="AV146" s="63">
        <v>1</v>
      </c>
      <c r="AW146" s="63">
        <v>0</v>
      </c>
      <c r="AX146" s="64">
        <v>1</v>
      </c>
      <c r="AY146" s="152">
        <v>44176</v>
      </c>
      <c r="AZ146" s="133">
        <v>1.54</v>
      </c>
      <c r="BA146" s="133">
        <v>5184</v>
      </c>
      <c r="BB146" s="133">
        <v>108.2</v>
      </c>
      <c r="BC146" s="139">
        <v>1.4999999999999999E-2</v>
      </c>
      <c r="BD146" s="135">
        <v>9.6999999999999993</v>
      </c>
      <c r="BE146" s="135">
        <v>5.42</v>
      </c>
      <c r="BF146" s="135">
        <v>71.900000000000006</v>
      </c>
      <c r="BG146" s="135">
        <v>14.8</v>
      </c>
      <c r="BH146" s="135">
        <v>214</v>
      </c>
      <c r="BI146" s="86"/>
      <c r="BJ146" s="64">
        <v>0</v>
      </c>
      <c r="BK146" s="64">
        <v>0</v>
      </c>
      <c r="BL146" s="64">
        <v>0</v>
      </c>
      <c r="BM146" s="64">
        <v>0</v>
      </c>
      <c r="BN146" s="70">
        <v>0</v>
      </c>
      <c r="BO146" s="64">
        <v>0</v>
      </c>
      <c r="BP146" s="71"/>
      <c r="BR146" s="331">
        <v>4.5955333333333339</v>
      </c>
      <c r="BS146" s="320">
        <v>4.8470000000000004</v>
      </c>
      <c r="BT146" s="320">
        <v>0.25146666666666651</v>
      </c>
      <c r="BU146" s="320">
        <v>5.4719800385881898</v>
      </c>
      <c r="BV146" s="320">
        <v>169</v>
      </c>
      <c r="BW146" s="320">
        <v>20190</v>
      </c>
      <c r="BX146" s="320">
        <v>20056</v>
      </c>
      <c r="BY146" s="320">
        <v>466.09424083769636</v>
      </c>
      <c r="BZ146" s="320">
        <v>2.7283506375090698E-4</v>
      </c>
      <c r="CA146" s="320">
        <v>-3.415</v>
      </c>
      <c r="CB146" s="320">
        <v>15.906333333333331</v>
      </c>
      <c r="CC146" s="320">
        <v>-19.321333333333335</v>
      </c>
      <c r="CD146" s="320">
        <v>-33.716749367878506</v>
      </c>
      <c r="CE146" s="320">
        <v>158.46116836623847</v>
      </c>
      <c r="CF146" s="320">
        <v>-192.17791773411696</v>
      </c>
      <c r="CG146" s="320">
        <v>-59.684809470034459</v>
      </c>
      <c r="CH146" s="320">
        <v>276.7696287691017</v>
      </c>
      <c r="CI146" s="320">
        <v>-336.45443823913627</v>
      </c>
      <c r="CJ146" s="320">
        <v>0.5486647643831245</v>
      </c>
      <c r="CK146" s="320">
        <v>5774.8</v>
      </c>
      <c r="CL146" s="320">
        <v>8.0399999999999991</v>
      </c>
      <c r="CM146" s="320">
        <v>7.91</v>
      </c>
      <c r="CN146" s="320">
        <v>7.87</v>
      </c>
      <c r="CO146" s="316">
        <f t="shared" si="14"/>
        <v>7.94</v>
      </c>
      <c r="CP146" s="333">
        <v>0.98699999999999999</v>
      </c>
      <c r="CQ146" s="320">
        <v>0.92500000000000004</v>
      </c>
      <c r="CR146" s="320">
        <v>0.92500000000000004</v>
      </c>
      <c r="CS146" s="316">
        <f t="shared" si="15"/>
        <v>0.94566666666666654</v>
      </c>
      <c r="CT146" s="320">
        <v>1.07</v>
      </c>
      <c r="CU146" s="320">
        <v>1.018</v>
      </c>
      <c r="CV146" s="320">
        <v>1.1160000000000001</v>
      </c>
      <c r="CW146" s="316">
        <f t="shared" si="16"/>
        <v>1.0680000000000001</v>
      </c>
      <c r="CX146" s="329">
        <v>6.9444444444444447E-4</v>
      </c>
      <c r="CY146" s="318">
        <v>4.1666666666666666E-3</v>
      </c>
      <c r="CZ146" s="318">
        <v>6.9444444444444441E-3</v>
      </c>
      <c r="DA146" s="319" t="s">
        <v>1449</v>
      </c>
      <c r="DB146" s="319" t="s">
        <v>1450</v>
      </c>
      <c r="DC146" s="319" t="s">
        <v>1451</v>
      </c>
      <c r="DD146" s="319" t="s">
        <v>1452</v>
      </c>
      <c r="DE146" s="319" t="s">
        <v>1453</v>
      </c>
      <c r="DF146" s="319" t="s">
        <v>1454</v>
      </c>
      <c r="DG146" s="310"/>
      <c r="DH146" s="320">
        <v>5.4719800385881898</v>
      </c>
      <c r="DI146" s="471">
        <v>0</v>
      </c>
      <c r="DJ146" s="483">
        <f t="shared" si="17"/>
        <v>9.4756182700495073E-2</v>
      </c>
      <c r="DK146" s="320">
        <v>0.94566666666666654</v>
      </c>
      <c r="DL146" s="471">
        <v>1</v>
      </c>
      <c r="DM146" s="320">
        <v>1.0680000000000001</v>
      </c>
    </row>
    <row r="147" spans="1:117" ht="15.75" customHeight="1">
      <c r="A147" s="76">
        <v>192</v>
      </c>
      <c r="B147" s="168" t="s">
        <v>1455</v>
      </c>
      <c r="C147" s="46">
        <v>2746628</v>
      </c>
      <c r="D147" s="46">
        <v>2</v>
      </c>
      <c r="E147" s="149">
        <v>29031</v>
      </c>
      <c r="F147" s="44">
        <f t="shared" si="13"/>
        <v>41</v>
      </c>
      <c r="G147" s="78">
        <v>1</v>
      </c>
      <c r="H147" s="46">
        <v>35</v>
      </c>
      <c r="I147" s="79">
        <v>96</v>
      </c>
      <c r="J147" s="80">
        <v>0</v>
      </c>
      <c r="K147" s="80">
        <v>0</v>
      </c>
      <c r="L147" s="80">
        <v>0</v>
      </c>
      <c r="M147" s="80">
        <v>0</v>
      </c>
      <c r="N147" s="80">
        <v>0</v>
      </c>
      <c r="O147" s="80">
        <v>0</v>
      </c>
      <c r="P147" s="80">
        <v>0</v>
      </c>
      <c r="Q147" s="80">
        <v>0</v>
      </c>
      <c r="R147" s="80">
        <v>0</v>
      </c>
      <c r="S147" s="80">
        <v>0</v>
      </c>
      <c r="T147" s="80">
        <v>0</v>
      </c>
      <c r="U147" s="80">
        <v>0</v>
      </c>
      <c r="V147" s="80">
        <v>0</v>
      </c>
      <c r="W147" s="80">
        <v>0</v>
      </c>
      <c r="X147" s="80">
        <v>1</v>
      </c>
      <c r="Y147" s="80">
        <v>0</v>
      </c>
      <c r="Z147" s="80">
        <v>1</v>
      </c>
      <c r="AA147" s="80">
        <v>0</v>
      </c>
      <c r="AB147" s="80">
        <v>0</v>
      </c>
      <c r="AC147" s="81">
        <v>102</v>
      </c>
      <c r="AD147" s="82">
        <v>1.5</v>
      </c>
      <c r="AE147" s="83">
        <f t="shared" si="8"/>
        <v>45.333333333333336</v>
      </c>
      <c r="AF147" s="150">
        <v>44176</v>
      </c>
      <c r="AG147" s="58">
        <v>0</v>
      </c>
      <c r="AH147" s="58">
        <v>0</v>
      </c>
      <c r="AI147" s="58">
        <v>0</v>
      </c>
      <c r="AJ147" s="84">
        <v>0</v>
      </c>
      <c r="AK147" s="84">
        <v>0</v>
      </c>
      <c r="AL147" s="60">
        <v>44187</v>
      </c>
      <c r="AM147" s="58">
        <f t="shared" si="2"/>
        <v>11</v>
      </c>
      <c r="AN147" s="123">
        <v>1</v>
      </c>
      <c r="AO147" s="61"/>
      <c r="AP147" s="62"/>
      <c r="AQ147" s="63">
        <v>1</v>
      </c>
      <c r="AR147" s="64">
        <v>1</v>
      </c>
      <c r="AS147" s="63">
        <v>1</v>
      </c>
      <c r="AT147" s="63">
        <v>0</v>
      </c>
      <c r="AU147" s="63">
        <v>0</v>
      </c>
      <c r="AV147" s="63">
        <v>1</v>
      </c>
      <c r="AW147" s="63">
        <v>0</v>
      </c>
      <c r="AX147" s="64">
        <v>1</v>
      </c>
      <c r="AY147" s="152">
        <v>44176</v>
      </c>
      <c r="AZ147" s="133">
        <v>0.74</v>
      </c>
      <c r="BA147" s="133">
        <v>731</v>
      </c>
      <c r="BB147" s="133">
        <v>187.9</v>
      </c>
      <c r="BC147" s="139">
        <v>6.0000000000000001E-3</v>
      </c>
      <c r="BD147" s="135">
        <v>12.4</v>
      </c>
      <c r="BE147" s="135">
        <v>3.77</v>
      </c>
      <c r="BF147" s="135">
        <v>71.900000000000006</v>
      </c>
      <c r="BG147" s="135">
        <v>23.6</v>
      </c>
      <c r="BH147" s="135">
        <v>194</v>
      </c>
      <c r="BI147" s="86"/>
      <c r="BJ147" s="64">
        <v>0</v>
      </c>
      <c r="BK147" s="64">
        <v>0</v>
      </c>
      <c r="BL147" s="64">
        <v>0</v>
      </c>
      <c r="BM147" s="64">
        <v>0</v>
      </c>
      <c r="BN147" s="70">
        <v>0</v>
      </c>
      <c r="BO147" s="64">
        <v>0</v>
      </c>
      <c r="BP147" s="71"/>
      <c r="BR147" s="331">
        <v>3.0592909090909095</v>
      </c>
      <c r="BS147" s="320">
        <v>3.3809999999999998</v>
      </c>
      <c r="BT147" s="320">
        <v>0.32170909090909028</v>
      </c>
      <c r="BU147" s="320">
        <v>10.515805801700907</v>
      </c>
      <c r="BV147" s="320">
        <v>61</v>
      </c>
      <c r="BW147" s="320">
        <v>183541</v>
      </c>
      <c r="BX147" s="320">
        <v>100139</v>
      </c>
      <c r="BY147" s="320">
        <v>2634.1013824884799</v>
      </c>
      <c r="BZ147" s="320">
        <v>1.0501209121022685E-4</v>
      </c>
      <c r="CA147" s="320">
        <v>19.430333333333337</v>
      </c>
      <c r="CB147" s="320">
        <v>25.346000000000004</v>
      </c>
      <c r="CC147" s="320">
        <v>-5.9156666666666684</v>
      </c>
      <c r="CD147" s="320">
        <v>86.373318579337536</v>
      </c>
      <c r="CE147" s="320">
        <v>112.56483564508305</v>
      </c>
      <c r="CF147" s="320">
        <v>-26.191517065745522</v>
      </c>
      <c r="CG147" s="320">
        <v>506.25675604178383</v>
      </c>
      <c r="CH147" s="320">
        <v>660.7046322249646</v>
      </c>
      <c r="CI147" s="320">
        <v>-154.44787618318071</v>
      </c>
      <c r="CJ147" s="320">
        <v>0.18947114140002003</v>
      </c>
      <c r="CK147" s="320">
        <v>34782.6</v>
      </c>
      <c r="CL147" s="320">
        <v>5.59</v>
      </c>
      <c r="CM147" s="320">
        <v>5.89</v>
      </c>
      <c r="CN147" s="320">
        <v>5.8</v>
      </c>
      <c r="CO147" s="316">
        <f t="shared" si="14"/>
        <v>5.7600000000000007</v>
      </c>
      <c r="CP147" s="333">
        <v>0.46100000000000002</v>
      </c>
      <c r="CQ147" s="320">
        <v>0.47599999999999998</v>
      </c>
      <c r="CR147" s="320">
        <v>0.47099999999999997</v>
      </c>
      <c r="CS147" s="316">
        <f t="shared" si="15"/>
        <v>0.46933333333333332</v>
      </c>
      <c r="CT147" s="320">
        <v>0.56299999999999994</v>
      </c>
      <c r="CU147" s="320">
        <v>0.61</v>
      </c>
      <c r="CV147" s="320">
        <v>0.61699999999999999</v>
      </c>
      <c r="CW147" s="316">
        <f t="shared" si="16"/>
        <v>0.59666666666666668</v>
      </c>
      <c r="CX147" s="329">
        <v>3.472222222222222E-3</v>
      </c>
      <c r="CY147" s="318">
        <v>4.8611111111111112E-3</v>
      </c>
      <c r="CZ147" s="318">
        <v>8.3333333333333332E-3</v>
      </c>
      <c r="DA147" s="319" t="s">
        <v>1456</v>
      </c>
      <c r="DB147" s="319" t="s">
        <v>1457</v>
      </c>
      <c r="DC147" s="319" t="s">
        <v>1458</v>
      </c>
      <c r="DD147" s="319" t="s">
        <v>1459</v>
      </c>
      <c r="DE147" s="319" t="s">
        <v>1460</v>
      </c>
      <c r="DF147" s="319" t="s">
        <v>1387</v>
      </c>
      <c r="DG147" s="310"/>
      <c r="DH147" s="320">
        <v>10.515805801700907</v>
      </c>
      <c r="DI147" s="471">
        <v>0</v>
      </c>
      <c r="DJ147" s="483">
        <f t="shared" si="17"/>
        <v>3.0232949238127419E-2</v>
      </c>
      <c r="DK147" s="320">
        <v>0.46933333333333332</v>
      </c>
      <c r="DL147" s="471">
        <v>0</v>
      </c>
      <c r="DM147" s="320">
        <v>0.59666666666666668</v>
      </c>
    </row>
    <row r="148" spans="1:117" ht="15.75" customHeight="1">
      <c r="A148" s="76">
        <v>193</v>
      </c>
      <c r="B148" s="168" t="s">
        <v>1461</v>
      </c>
      <c r="C148" s="46">
        <v>2747758</v>
      </c>
      <c r="D148" s="46">
        <v>2</v>
      </c>
      <c r="E148" s="149">
        <v>27685</v>
      </c>
      <c r="F148" s="44">
        <f t="shared" si="13"/>
        <v>45</v>
      </c>
      <c r="G148" s="78">
        <v>1</v>
      </c>
      <c r="H148" s="46">
        <v>37</v>
      </c>
      <c r="I148" s="79">
        <v>97</v>
      </c>
      <c r="J148" s="80">
        <v>0</v>
      </c>
      <c r="K148" s="80">
        <v>0</v>
      </c>
      <c r="L148" s="80">
        <v>0</v>
      </c>
      <c r="M148" s="80">
        <v>0</v>
      </c>
      <c r="N148" s="80">
        <v>0</v>
      </c>
      <c r="O148" s="80">
        <v>0</v>
      </c>
      <c r="P148" s="80">
        <v>0</v>
      </c>
      <c r="Q148" s="80">
        <v>0</v>
      </c>
      <c r="R148" s="80">
        <v>0</v>
      </c>
      <c r="S148" s="80">
        <v>0</v>
      </c>
      <c r="T148" s="80">
        <v>0</v>
      </c>
      <c r="U148" s="80">
        <v>0</v>
      </c>
      <c r="V148" s="98">
        <v>1</v>
      </c>
      <c r="W148" s="80">
        <v>0</v>
      </c>
      <c r="X148" s="80">
        <v>1</v>
      </c>
      <c r="Y148" s="80">
        <v>1</v>
      </c>
      <c r="Z148" s="80">
        <v>1</v>
      </c>
      <c r="AA148" s="80">
        <v>0</v>
      </c>
      <c r="AB148" s="80">
        <v>0</v>
      </c>
      <c r="AC148" s="81">
        <v>115</v>
      </c>
      <c r="AD148" s="82">
        <v>1.6</v>
      </c>
      <c r="AE148" s="83">
        <f t="shared" si="8"/>
        <v>44.921874999999993</v>
      </c>
      <c r="AF148" s="150">
        <v>44179</v>
      </c>
      <c r="AG148" s="58">
        <v>1</v>
      </c>
      <c r="AH148" s="58">
        <v>0</v>
      </c>
      <c r="AI148" s="58">
        <v>5</v>
      </c>
      <c r="AJ148" s="84">
        <v>0</v>
      </c>
      <c r="AK148" s="84">
        <v>1</v>
      </c>
      <c r="AL148" s="60">
        <v>44189</v>
      </c>
      <c r="AM148" s="58">
        <f t="shared" si="2"/>
        <v>10</v>
      </c>
      <c r="AN148" s="123">
        <v>1</v>
      </c>
      <c r="AO148" s="61"/>
      <c r="AP148" s="62"/>
      <c r="AQ148" s="63">
        <v>1</v>
      </c>
      <c r="AR148" s="64">
        <v>1</v>
      </c>
      <c r="AS148" s="63">
        <v>1</v>
      </c>
      <c r="AT148" s="63">
        <v>0</v>
      </c>
      <c r="AU148" s="63">
        <v>0</v>
      </c>
      <c r="AV148" s="63">
        <v>1</v>
      </c>
      <c r="AW148" s="63">
        <v>0</v>
      </c>
      <c r="AX148" s="64">
        <v>1</v>
      </c>
      <c r="AY148" s="152">
        <v>44179</v>
      </c>
      <c r="AZ148" s="133">
        <v>0.73</v>
      </c>
      <c r="BA148" s="133">
        <v>356</v>
      </c>
      <c r="BB148" s="133">
        <v>2.6</v>
      </c>
      <c r="BC148" s="139">
        <v>7.0000000000000001E-3</v>
      </c>
      <c r="BD148" s="135">
        <v>12.9</v>
      </c>
      <c r="BE148" s="135">
        <v>8.73</v>
      </c>
      <c r="BF148" s="135">
        <v>86.1</v>
      </c>
      <c r="BG148" s="135">
        <v>8.1</v>
      </c>
      <c r="BH148" s="135">
        <v>276</v>
      </c>
      <c r="BI148" s="86"/>
      <c r="BJ148" s="64">
        <v>0</v>
      </c>
      <c r="BK148" s="64">
        <v>0</v>
      </c>
      <c r="BL148" s="64">
        <v>0</v>
      </c>
      <c r="BM148" s="64">
        <v>0</v>
      </c>
      <c r="BN148" s="70">
        <v>0</v>
      </c>
      <c r="BO148" s="64">
        <v>0</v>
      </c>
      <c r="BP148" s="71"/>
      <c r="BR148" s="331">
        <v>4.0623333333333322</v>
      </c>
      <c r="BS148" s="320">
        <v>4.5010000000000003</v>
      </c>
      <c r="BT148" s="320">
        <v>0.43866666666666809</v>
      </c>
      <c r="BU148" s="320">
        <v>10.798391728891479</v>
      </c>
      <c r="BV148" s="320">
        <v>81</v>
      </c>
      <c r="BW148" s="320">
        <v>123514</v>
      </c>
      <c r="BX148" s="320">
        <v>77372</v>
      </c>
      <c r="BY148" s="320">
        <v>1906.0442260442262</v>
      </c>
      <c r="BZ148" s="320">
        <v>1.3956459350787727E-4</v>
      </c>
      <c r="CA148" s="320">
        <v>6.4196666666666689</v>
      </c>
      <c r="CB148" s="320">
        <v>17.892499999999998</v>
      </c>
      <c r="CC148" s="320">
        <v>-11.472833333333337</v>
      </c>
      <c r="CD148" s="320">
        <v>48.684693276129757</v>
      </c>
      <c r="CE148" s="320">
        <v>137.85843575239511</v>
      </c>
      <c r="CF148" s="320">
        <v>-89.173742476265332</v>
      </c>
      <c r="CG148" s="320">
        <v>123.31062172909704</v>
      </c>
      <c r="CH148" s="320">
        <v>349.28539990011319</v>
      </c>
      <c r="CI148" s="320">
        <v>-225.97477817101623</v>
      </c>
      <c r="CJ148" s="320">
        <v>0.39282186875635783</v>
      </c>
      <c r="CK148" s="320">
        <v>32925.599999999999</v>
      </c>
      <c r="CL148" s="320"/>
      <c r="CM148" s="320"/>
      <c r="CN148" s="320"/>
      <c r="CO148" s="316"/>
      <c r="CP148" s="333"/>
      <c r="CQ148" s="320"/>
      <c r="CR148" s="320"/>
      <c r="CS148" s="316"/>
      <c r="CT148" s="320"/>
      <c r="CU148" s="320"/>
      <c r="CV148" s="320"/>
      <c r="CW148" s="316"/>
      <c r="CX148" s="329"/>
      <c r="CY148" s="318"/>
      <c r="CZ148" s="318"/>
      <c r="DA148" s="319"/>
      <c r="DB148" s="319"/>
      <c r="DC148" s="319"/>
      <c r="DD148" s="319"/>
      <c r="DE148" s="319"/>
      <c r="DF148" s="319"/>
      <c r="DG148" s="310"/>
      <c r="DH148" s="320">
        <v>10.798391728891479</v>
      </c>
      <c r="DI148" s="471">
        <v>0</v>
      </c>
      <c r="DJ148" s="483">
        <f t="shared" si="17"/>
        <v>3.2796340017771826E-2</v>
      </c>
      <c r="DK148" s="320"/>
      <c r="DL148" s="471"/>
      <c r="DM148" s="320"/>
    </row>
    <row r="149" spans="1:117" ht="15.75" customHeight="1">
      <c r="A149" s="76">
        <v>194</v>
      </c>
      <c r="B149" s="168" t="s">
        <v>1462</v>
      </c>
      <c r="C149" s="46">
        <v>2747757</v>
      </c>
      <c r="D149" s="46">
        <v>2</v>
      </c>
      <c r="E149" s="149">
        <v>32327</v>
      </c>
      <c r="F149" s="44">
        <f t="shared" si="13"/>
        <v>32</v>
      </c>
      <c r="G149" s="78">
        <v>1</v>
      </c>
      <c r="H149" s="46">
        <v>36</v>
      </c>
      <c r="I149" s="79">
        <v>96</v>
      </c>
      <c r="J149" s="80">
        <v>0</v>
      </c>
      <c r="K149" s="80">
        <v>0</v>
      </c>
      <c r="L149" s="80">
        <v>0</v>
      </c>
      <c r="M149" s="80">
        <v>0</v>
      </c>
      <c r="N149" s="80">
        <v>0</v>
      </c>
      <c r="O149" s="80">
        <v>0</v>
      </c>
      <c r="P149" s="80">
        <v>0</v>
      </c>
      <c r="Q149" s="80">
        <v>0</v>
      </c>
      <c r="R149" s="80">
        <v>0</v>
      </c>
      <c r="S149" s="80">
        <v>0</v>
      </c>
      <c r="T149" s="80">
        <v>0</v>
      </c>
      <c r="U149" s="80">
        <v>0</v>
      </c>
      <c r="V149" s="80">
        <v>0</v>
      </c>
      <c r="W149" s="80">
        <v>0</v>
      </c>
      <c r="X149" s="80">
        <v>0</v>
      </c>
      <c r="Y149" s="80">
        <v>1</v>
      </c>
      <c r="Z149" s="80">
        <v>0</v>
      </c>
      <c r="AA149" s="80">
        <v>0</v>
      </c>
      <c r="AB149" s="80">
        <v>1</v>
      </c>
      <c r="AC149" s="81">
        <v>103</v>
      </c>
      <c r="AD149" s="82">
        <v>1.59</v>
      </c>
      <c r="AE149" s="83">
        <f t="shared" si="8"/>
        <v>40.742059253985204</v>
      </c>
      <c r="AF149" s="150">
        <v>44179</v>
      </c>
      <c r="AG149" s="58">
        <v>0</v>
      </c>
      <c r="AH149" s="58">
        <v>0</v>
      </c>
      <c r="AI149" s="58">
        <v>0</v>
      </c>
      <c r="AJ149" s="84">
        <v>0</v>
      </c>
      <c r="AK149" s="84">
        <v>0</v>
      </c>
      <c r="AL149" s="60">
        <v>44189</v>
      </c>
      <c r="AM149" s="58">
        <f t="shared" si="2"/>
        <v>10</v>
      </c>
      <c r="AN149" s="123">
        <v>1</v>
      </c>
      <c r="AO149" s="61"/>
      <c r="AP149" s="62"/>
      <c r="AQ149" s="63">
        <v>1</v>
      </c>
      <c r="AR149" s="64">
        <v>1</v>
      </c>
      <c r="AS149" s="63">
        <v>1</v>
      </c>
      <c r="AT149" s="63">
        <v>0</v>
      </c>
      <c r="AU149" s="63">
        <v>0</v>
      </c>
      <c r="AV149" s="63">
        <v>1</v>
      </c>
      <c r="AW149" s="63">
        <v>0</v>
      </c>
      <c r="AX149" s="64">
        <v>1</v>
      </c>
      <c r="AY149" s="152">
        <v>44179</v>
      </c>
      <c r="AZ149" s="133">
        <v>0.51</v>
      </c>
      <c r="BA149" s="133">
        <v>622</v>
      </c>
      <c r="BB149" s="133">
        <v>5.2</v>
      </c>
      <c r="BC149" s="144"/>
      <c r="BD149" s="135">
        <v>12.1</v>
      </c>
      <c r="BE149" s="135">
        <v>5.21</v>
      </c>
      <c r="BF149" s="135">
        <v>83.9</v>
      </c>
      <c r="BG149" s="135">
        <v>10.9</v>
      </c>
      <c r="BH149" s="135">
        <v>217</v>
      </c>
      <c r="BI149" s="86"/>
      <c r="BJ149" s="64">
        <v>0</v>
      </c>
      <c r="BK149" s="64">
        <v>0</v>
      </c>
      <c r="BL149" s="64">
        <v>0</v>
      </c>
      <c r="BM149" s="64">
        <v>0</v>
      </c>
      <c r="BN149" s="70">
        <v>0</v>
      </c>
      <c r="BO149" s="64">
        <v>0</v>
      </c>
      <c r="BP149" s="71"/>
      <c r="BR149" s="331">
        <v>3.7879464285714293</v>
      </c>
      <c r="BS149" s="320">
        <v>4.0519999999999996</v>
      </c>
      <c r="BT149" s="320">
        <v>0.26405357142857033</v>
      </c>
      <c r="BU149" s="320">
        <v>6.9708898055391568</v>
      </c>
      <c r="BV149" s="320">
        <v>70</v>
      </c>
      <c r="BW149" s="320">
        <v>39063</v>
      </c>
      <c r="BX149" s="320">
        <v>26098</v>
      </c>
      <c r="BY149" s="320">
        <v>1338.8545307878462</v>
      </c>
      <c r="BZ149" s="320">
        <v>2.6710436836306064E-4</v>
      </c>
      <c r="CA149" s="320">
        <v>-5.0528333333333348</v>
      </c>
      <c r="CB149" s="320">
        <v>14.532000000000002</v>
      </c>
      <c r="CC149" s="320">
        <v>-19.584833333333336</v>
      </c>
      <c r="CD149" s="320">
        <v>-33.931313326894667</v>
      </c>
      <c r="CE149" s="320">
        <v>98.412825622621497</v>
      </c>
      <c r="CF149" s="320">
        <v>-132.34413894951618</v>
      </c>
      <c r="CG149" s="320">
        <v>-106.36338181345248</v>
      </c>
      <c r="CH149" s="320">
        <v>307.29783743926504</v>
      </c>
      <c r="CI149" s="320">
        <v>-413.66121925271727</v>
      </c>
      <c r="CJ149" s="320">
        <v>0.57376520263264696</v>
      </c>
      <c r="CK149" s="320">
        <v>17091.2</v>
      </c>
      <c r="CL149" s="320">
        <v>7.31</v>
      </c>
      <c r="CM149" s="320">
        <v>7.58</v>
      </c>
      <c r="CN149" s="320">
        <v>7.09</v>
      </c>
      <c r="CO149" s="316">
        <f t="shared" si="14"/>
        <v>7.3266666666666671</v>
      </c>
      <c r="CP149" s="333">
        <v>0.59799999999999998</v>
      </c>
      <c r="CQ149" s="320">
        <v>0.61499999999999999</v>
      </c>
      <c r="CR149" s="320">
        <v>0.57699999999999996</v>
      </c>
      <c r="CS149" s="316">
        <f t="shared" si="15"/>
        <v>0.59666666666666668</v>
      </c>
      <c r="CT149" s="320">
        <v>0.73299999999999998</v>
      </c>
      <c r="CU149" s="320">
        <v>0.75600000000000001</v>
      </c>
      <c r="CV149" s="320">
        <v>0.73399999999999999</v>
      </c>
      <c r="CW149" s="316">
        <f t="shared" si="16"/>
        <v>0.74099999999999999</v>
      </c>
      <c r="CX149" s="329">
        <v>3.472222222222222E-3</v>
      </c>
      <c r="CY149" s="318">
        <v>5.5555555555555558E-3</v>
      </c>
      <c r="CZ149" s="318">
        <v>8.3333333333333332E-3</v>
      </c>
      <c r="DA149" s="319" t="s">
        <v>1463</v>
      </c>
      <c r="DB149" s="319" t="s">
        <v>1464</v>
      </c>
      <c r="DC149" s="319" t="s">
        <v>1465</v>
      </c>
      <c r="DD149" s="319" t="s">
        <v>1466</v>
      </c>
      <c r="DE149" s="319" t="s">
        <v>1467</v>
      </c>
      <c r="DF149" s="319" t="s">
        <v>1468</v>
      </c>
      <c r="DG149" s="310"/>
      <c r="DH149" s="320">
        <v>6.9708898055391568</v>
      </c>
      <c r="DI149" s="471">
        <v>0</v>
      </c>
      <c r="DJ149" s="483">
        <f t="shared" si="17"/>
        <v>4.0786426965567994E-2</v>
      </c>
      <c r="DK149" s="320">
        <v>0.59666666666666668</v>
      </c>
      <c r="DL149" s="471">
        <v>1</v>
      </c>
      <c r="DM149" s="320">
        <v>0.74099999999999999</v>
      </c>
    </row>
    <row r="150" spans="1:117" ht="15.75" customHeight="1">
      <c r="A150" s="76">
        <v>195</v>
      </c>
      <c r="B150" s="168" t="s">
        <v>1469</v>
      </c>
      <c r="C150" s="46">
        <v>2749457</v>
      </c>
      <c r="D150" s="46">
        <v>1</v>
      </c>
      <c r="E150" s="149">
        <v>26203</v>
      </c>
      <c r="F150" s="44">
        <f t="shared" si="13"/>
        <v>49</v>
      </c>
      <c r="G150" s="78">
        <v>1</v>
      </c>
      <c r="H150" s="46">
        <v>36.299999999999997</v>
      </c>
      <c r="I150" s="79">
        <v>94</v>
      </c>
      <c r="J150" s="80">
        <v>0</v>
      </c>
      <c r="K150" s="80">
        <v>0</v>
      </c>
      <c r="L150" s="80">
        <v>0</v>
      </c>
      <c r="M150" s="80">
        <v>0</v>
      </c>
      <c r="N150" s="80">
        <v>0</v>
      </c>
      <c r="O150" s="80">
        <v>0</v>
      </c>
      <c r="P150" s="80">
        <v>0</v>
      </c>
      <c r="Q150" s="80">
        <v>0</v>
      </c>
      <c r="R150" s="80">
        <v>0</v>
      </c>
      <c r="S150" s="80">
        <v>0</v>
      </c>
      <c r="T150" s="80">
        <v>0</v>
      </c>
      <c r="U150" s="80">
        <v>0</v>
      </c>
      <c r="V150" s="80">
        <v>0</v>
      </c>
      <c r="W150" s="80">
        <v>0</v>
      </c>
      <c r="X150" s="80">
        <v>0</v>
      </c>
      <c r="Y150" s="80">
        <v>0</v>
      </c>
      <c r="Z150" s="80">
        <v>0</v>
      </c>
      <c r="AA150" s="80">
        <v>0</v>
      </c>
      <c r="AB150" s="80">
        <v>0</v>
      </c>
      <c r="AC150" s="81">
        <v>80</v>
      </c>
      <c r="AD150" s="82">
        <v>1.77</v>
      </c>
      <c r="AE150" s="83">
        <f t="shared" si="8"/>
        <v>25.535446391522228</v>
      </c>
      <c r="AF150" s="150">
        <v>44179</v>
      </c>
      <c r="AG150" s="58">
        <v>0</v>
      </c>
      <c r="AH150" s="58">
        <v>0</v>
      </c>
      <c r="AI150" s="58">
        <v>0</v>
      </c>
      <c r="AJ150" s="84">
        <v>0</v>
      </c>
      <c r="AK150" s="84">
        <v>0</v>
      </c>
      <c r="AL150" s="60">
        <v>44188</v>
      </c>
      <c r="AM150" s="58">
        <f t="shared" si="2"/>
        <v>9</v>
      </c>
      <c r="AN150" s="123">
        <v>1</v>
      </c>
      <c r="AO150" s="61"/>
      <c r="AP150" s="62"/>
      <c r="AQ150" s="63">
        <v>1</v>
      </c>
      <c r="AR150" s="64">
        <v>1</v>
      </c>
      <c r="AS150" s="63">
        <v>1</v>
      </c>
      <c r="AT150" s="63">
        <v>1</v>
      </c>
      <c r="AU150" s="63">
        <v>1</v>
      </c>
      <c r="AV150" s="63">
        <v>1</v>
      </c>
      <c r="AW150" s="63">
        <v>0</v>
      </c>
      <c r="AX150" s="64">
        <v>1</v>
      </c>
      <c r="AY150" s="152">
        <v>44179</v>
      </c>
      <c r="AZ150" s="133">
        <v>0.96</v>
      </c>
      <c r="BA150" s="133">
        <v>1019</v>
      </c>
      <c r="BB150" s="133">
        <v>17.399999999999999</v>
      </c>
      <c r="BC150" s="144"/>
      <c r="BD150" s="135">
        <v>13.8</v>
      </c>
      <c r="BE150" s="135">
        <v>14.13</v>
      </c>
      <c r="BF150" s="135">
        <v>95.2</v>
      </c>
      <c r="BG150" s="135">
        <v>3.8</v>
      </c>
      <c r="BH150" s="135">
        <v>263</v>
      </c>
      <c r="BI150" s="86"/>
      <c r="BJ150" s="90">
        <v>0</v>
      </c>
      <c r="BK150" s="90">
        <v>0</v>
      </c>
      <c r="BL150" s="90">
        <v>0</v>
      </c>
      <c r="BM150" s="90">
        <v>0</v>
      </c>
      <c r="BN150" s="91">
        <v>0</v>
      </c>
      <c r="BO150" s="90">
        <v>1</v>
      </c>
      <c r="BP150" s="92" t="s">
        <v>131</v>
      </c>
      <c r="BR150" s="331">
        <v>5.1415666666666651</v>
      </c>
      <c r="BS150" s="320">
        <v>5.5190000000000001</v>
      </c>
      <c r="BT150" s="320">
        <v>0.37743333333333506</v>
      </c>
      <c r="BU150" s="320">
        <v>7.340823484411402</v>
      </c>
      <c r="BV150" s="320">
        <v>26</v>
      </c>
      <c r="BW150" s="320">
        <v>9287</v>
      </c>
      <c r="BX150" s="320">
        <v>6869</v>
      </c>
      <c r="BY150" s="320">
        <v>483.0874006810443</v>
      </c>
      <c r="BZ150" s="320">
        <v>1.0686888170638232E-3</v>
      </c>
      <c r="CA150" s="320">
        <v>2.2374999999999998</v>
      </c>
      <c r="CB150" s="320">
        <v>20.971</v>
      </c>
      <c r="CC150" s="320">
        <v>-18.733499999999999</v>
      </c>
      <c r="CD150" s="320">
        <v>27.742130161214991</v>
      </c>
      <c r="CE150" s="320">
        <v>260.88462881688349</v>
      </c>
      <c r="CF150" s="320">
        <v>-233.14249865566848</v>
      </c>
      <c r="CG150" s="320">
        <v>34.891674674930954</v>
      </c>
      <c r="CH150" s="320">
        <v>326.48622723332716</v>
      </c>
      <c r="CI150" s="320">
        <v>-291.59455255839623</v>
      </c>
      <c r="CJ150" s="320">
        <v>0.47177417918844805</v>
      </c>
      <c r="CK150" s="320">
        <v>1824.5</v>
      </c>
      <c r="CL150" s="320">
        <v>7.87</v>
      </c>
      <c r="CM150" s="320">
        <v>8.19</v>
      </c>
      <c r="CN150" s="320">
        <v>7.79</v>
      </c>
      <c r="CO150" s="316">
        <f t="shared" si="14"/>
        <v>7.9499999999999993</v>
      </c>
      <c r="CP150" s="333">
        <v>0.52200000000000002</v>
      </c>
      <c r="CQ150" s="320">
        <v>0.52900000000000003</v>
      </c>
      <c r="CR150" s="320">
        <v>0.504</v>
      </c>
      <c r="CS150" s="316">
        <f t="shared" si="15"/>
        <v>0.51833333333333342</v>
      </c>
      <c r="CT150" s="320">
        <v>0.67</v>
      </c>
      <c r="CU150" s="320">
        <v>0.73199999999999998</v>
      </c>
      <c r="CV150" s="320">
        <v>0.72799999999999998</v>
      </c>
      <c r="CW150" s="316">
        <f t="shared" si="16"/>
        <v>0.71</v>
      </c>
      <c r="CX150" s="329">
        <v>2.0833333333333333E-3</v>
      </c>
      <c r="CY150" s="318">
        <v>4.1666666666666666E-3</v>
      </c>
      <c r="CZ150" s="318">
        <v>4.8611111111111112E-3</v>
      </c>
      <c r="DA150" s="319" t="s">
        <v>1470</v>
      </c>
      <c r="DB150" s="319" t="s">
        <v>1471</v>
      </c>
      <c r="DC150" s="319" t="s">
        <v>1472</v>
      </c>
      <c r="DD150" s="319" t="s">
        <v>1473</v>
      </c>
      <c r="DE150" s="319" t="s">
        <v>1474</v>
      </c>
      <c r="DF150" s="319" t="s">
        <v>1475</v>
      </c>
      <c r="DG150" s="310"/>
      <c r="DH150" s="320">
        <v>7.340823484411402</v>
      </c>
      <c r="DI150" s="471">
        <v>0</v>
      </c>
      <c r="DJ150" s="483">
        <f t="shared" si="17"/>
        <v>0.40234713534729527</v>
      </c>
      <c r="DK150" s="320">
        <v>0.51833333333333342</v>
      </c>
      <c r="DL150" s="471">
        <v>0</v>
      </c>
      <c r="DM150" s="320">
        <v>0.71</v>
      </c>
    </row>
    <row r="151" spans="1:117" ht="15.75" customHeight="1">
      <c r="A151" s="76">
        <v>196</v>
      </c>
      <c r="B151" s="168" t="s">
        <v>1476</v>
      </c>
      <c r="C151" s="46">
        <v>2749759</v>
      </c>
      <c r="D151" s="46">
        <v>1</v>
      </c>
      <c r="E151" s="149">
        <v>18319</v>
      </c>
      <c r="F151" s="44">
        <f t="shared" si="13"/>
        <v>70</v>
      </c>
      <c r="G151" s="78">
        <v>1</v>
      </c>
      <c r="H151" s="46">
        <v>34.5</v>
      </c>
      <c r="I151" s="79">
        <v>88</v>
      </c>
      <c r="J151" s="80">
        <v>0</v>
      </c>
      <c r="K151" s="80">
        <v>0</v>
      </c>
      <c r="L151" s="80">
        <v>0</v>
      </c>
      <c r="M151" s="80">
        <v>0</v>
      </c>
      <c r="N151" s="80">
        <v>1</v>
      </c>
      <c r="O151" s="80">
        <v>0</v>
      </c>
      <c r="P151" s="80">
        <v>0</v>
      </c>
      <c r="Q151" s="80">
        <v>0</v>
      </c>
      <c r="R151" s="80">
        <v>0</v>
      </c>
      <c r="S151" s="80">
        <v>0</v>
      </c>
      <c r="T151" s="80">
        <v>0</v>
      </c>
      <c r="U151" s="80">
        <v>0</v>
      </c>
      <c r="V151" s="80">
        <v>0</v>
      </c>
      <c r="W151" s="80">
        <v>0</v>
      </c>
      <c r="X151" s="80">
        <v>0</v>
      </c>
      <c r="Y151" s="80">
        <v>0</v>
      </c>
      <c r="Z151" s="80">
        <v>0</v>
      </c>
      <c r="AA151" s="80">
        <v>0</v>
      </c>
      <c r="AB151" s="80">
        <v>0</v>
      </c>
      <c r="AC151" s="81">
        <v>52</v>
      </c>
      <c r="AD151" s="82">
        <v>1.67</v>
      </c>
      <c r="AE151" s="83">
        <f t="shared" si="8"/>
        <v>18.645344042454013</v>
      </c>
      <c r="AF151" s="150">
        <v>44180</v>
      </c>
      <c r="AG151" s="58">
        <v>0</v>
      </c>
      <c r="AH151" s="58">
        <v>0</v>
      </c>
      <c r="AI151" s="58">
        <v>0</v>
      </c>
      <c r="AJ151" s="84">
        <v>1</v>
      </c>
      <c r="AK151" s="84">
        <v>1</v>
      </c>
      <c r="AL151" s="60">
        <v>44196</v>
      </c>
      <c r="AM151" s="58">
        <f t="shared" si="2"/>
        <v>16</v>
      </c>
      <c r="AN151" s="123">
        <v>1</v>
      </c>
      <c r="AO151" s="61"/>
      <c r="AP151" s="89" t="s">
        <v>1477</v>
      </c>
      <c r="AQ151" s="76">
        <v>1</v>
      </c>
      <c r="AR151" s="64">
        <v>1</v>
      </c>
      <c r="AS151" s="63">
        <v>1</v>
      </c>
      <c r="AT151" s="63">
        <v>0</v>
      </c>
      <c r="AU151" s="63">
        <v>0</v>
      </c>
      <c r="AV151" s="63">
        <v>0</v>
      </c>
      <c r="AW151" s="63">
        <v>0</v>
      </c>
      <c r="AX151" s="64">
        <v>1</v>
      </c>
      <c r="AY151" s="152">
        <v>44180</v>
      </c>
      <c r="AZ151" s="133">
        <v>1.32</v>
      </c>
      <c r="BA151" s="129"/>
      <c r="BB151" s="133">
        <v>239.8</v>
      </c>
      <c r="BC151" s="144"/>
      <c r="BD151" s="135">
        <v>8.9</v>
      </c>
      <c r="BE151" s="135">
        <v>13.32</v>
      </c>
      <c r="BF151" s="135">
        <v>89.9</v>
      </c>
      <c r="BG151" s="135">
        <v>4.8</v>
      </c>
      <c r="BH151" s="135">
        <v>319</v>
      </c>
      <c r="BI151" s="86"/>
      <c r="BJ151" s="90">
        <v>1</v>
      </c>
      <c r="BK151" s="90">
        <v>0</v>
      </c>
      <c r="BL151" s="90">
        <v>0</v>
      </c>
      <c r="BM151" s="90">
        <v>0</v>
      </c>
      <c r="BN151" s="91">
        <v>0</v>
      </c>
      <c r="BO151" s="90">
        <v>1</v>
      </c>
      <c r="BP151" s="92" t="s">
        <v>131</v>
      </c>
      <c r="BR151" s="331">
        <v>4.9068653846153829</v>
      </c>
      <c r="BS151" s="320">
        <v>5.3419999999999996</v>
      </c>
      <c r="BT151" s="320">
        <v>0.43513461538461673</v>
      </c>
      <c r="BU151" s="320">
        <v>8.8678735053320406</v>
      </c>
      <c r="BV151" s="320">
        <v>102</v>
      </c>
      <c r="BW151" s="320">
        <v>50174</v>
      </c>
      <c r="BX151" s="320">
        <v>32823</v>
      </c>
      <c r="BY151" s="320">
        <v>519.19271863870199</v>
      </c>
      <c r="BZ151" s="320">
        <v>2.7017254685226947E-4</v>
      </c>
      <c r="CA151" s="320">
        <v>15.854999999999999</v>
      </c>
      <c r="CB151" s="320">
        <v>15.855666666666666</v>
      </c>
      <c r="CC151" s="320">
        <v>-6.6666666666666664E-4</v>
      </c>
      <c r="CD151" s="320">
        <v>178.1359044820399</v>
      </c>
      <c r="CE151" s="320">
        <v>178.14288470312204</v>
      </c>
      <c r="CF151" s="320">
        <v>-6.9802210821468917E-3</v>
      </c>
      <c r="CG151" s="320">
        <v>260.15451083207375</v>
      </c>
      <c r="CH151" s="320">
        <v>260.16611320897789</v>
      </c>
      <c r="CI151" s="320">
        <v>-1.1602376904145405E-2</v>
      </c>
      <c r="CJ151" s="320">
        <v>4.4594045566195226E-5</v>
      </c>
      <c r="CK151" s="320">
        <v>182002.6</v>
      </c>
      <c r="CL151" s="320">
        <v>7.43</v>
      </c>
      <c r="CM151" s="320">
        <v>7.5</v>
      </c>
      <c r="CN151" s="320">
        <v>7.29</v>
      </c>
      <c r="CO151" s="316">
        <f t="shared" si="14"/>
        <v>7.4066666666666663</v>
      </c>
      <c r="CP151" s="333">
        <v>0.72599999999999998</v>
      </c>
      <c r="CQ151" s="320">
        <v>0.73099999999999998</v>
      </c>
      <c r="CR151" s="320">
        <v>0.63800000000000001</v>
      </c>
      <c r="CS151" s="316">
        <f t="shared" si="15"/>
        <v>0.69833333333333325</v>
      </c>
      <c r="CT151" s="320">
        <v>0.89800000000000002</v>
      </c>
      <c r="CU151" s="320">
        <v>0.88200000000000001</v>
      </c>
      <c r="CV151" s="320">
        <v>0.85299999999999998</v>
      </c>
      <c r="CW151" s="316">
        <f t="shared" si="16"/>
        <v>0.87766666666666671</v>
      </c>
      <c r="CX151" s="329">
        <v>6.9444444444444447E-4</v>
      </c>
      <c r="CY151" s="318">
        <v>2.7777777777777779E-3</v>
      </c>
      <c r="CZ151" s="318">
        <v>4.1666666666666666E-3</v>
      </c>
      <c r="DA151" s="319" t="s">
        <v>1478</v>
      </c>
      <c r="DB151" s="319" t="s">
        <v>1479</v>
      </c>
      <c r="DC151" s="319" t="s">
        <v>1480</v>
      </c>
      <c r="DD151" s="319" t="s">
        <v>1481</v>
      </c>
      <c r="DE151" s="319" t="s">
        <v>1482</v>
      </c>
      <c r="DF151" s="319" t="s">
        <v>1481</v>
      </c>
      <c r="DG151" s="310"/>
      <c r="DH151" s="320">
        <v>8.8678735053320406</v>
      </c>
      <c r="DI151" s="471">
        <v>0</v>
      </c>
      <c r="DJ151" s="483">
        <f t="shared" si="17"/>
        <v>4.8723883644145967E-3</v>
      </c>
      <c r="DK151" s="320">
        <v>0.69833333333333325</v>
      </c>
      <c r="DL151" s="471">
        <v>0</v>
      </c>
      <c r="DM151" s="320">
        <v>0.87766666666666671</v>
      </c>
    </row>
    <row r="152" spans="1:117" ht="15.75" customHeight="1">
      <c r="A152" s="76">
        <v>197</v>
      </c>
      <c r="B152" s="168" t="s">
        <v>1483</v>
      </c>
      <c r="C152" s="46">
        <v>2751665</v>
      </c>
      <c r="D152" s="46">
        <v>2</v>
      </c>
      <c r="E152" s="149">
        <v>21386</v>
      </c>
      <c r="F152" s="44">
        <f t="shared" si="13"/>
        <v>62</v>
      </c>
      <c r="G152" s="78">
        <v>1</v>
      </c>
      <c r="H152" s="46">
        <v>35.799999999999997</v>
      </c>
      <c r="I152" s="79">
        <v>90</v>
      </c>
      <c r="J152" s="80">
        <v>0</v>
      </c>
      <c r="K152" s="80">
        <v>1</v>
      </c>
      <c r="L152" s="80">
        <v>1</v>
      </c>
      <c r="M152" s="80">
        <v>0</v>
      </c>
      <c r="N152" s="80">
        <v>0</v>
      </c>
      <c r="O152" s="80">
        <v>0</v>
      </c>
      <c r="P152" s="80">
        <v>0</v>
      </c>
      <c r="Q152" s="80">
        <v>0</v>
      </c>
      <c r="R152" s="80">
        <v>0</v>
      </c>
      <c r="S152" s="80">
        <v>0</v>
      </c>
      <c r="T152" s="80">
        <v>0</v>
      </c>
      <c r="U152" s="80">
        <v>1</v>
      </c>
      <c r="V152" s="80">
        <v>0</v>
      </c>
      <c r="W152" s="80">
        <v>0</v>
      </c>
      <c r="X152" s="80">
        <v>1</v>
      </c>
      <c r="Y152" s="80">
        <v>1</v>
      </c>
      <c r="Z152" s="80">
        <v>1</v>
      </c>
      <c r="AA152" s="80">
        <v>0</v>
      </c>
      <c r="AB152" s="80">
        <v>0</v>
      </c>
      <c r="AC152" s="81">
        <v>77</v>
      </c>
      <c r="AD152" s="82">
        <v>1.46</v>
      </c>
      <c r="AE152" s="83">
        <f t="shared" si="8"/>
        <v>36.12310001876525</v>
      </c>
      <c r="AF152" s="150">
        <v>44180</v>
      </c>
      <c r="AG152" s="58">
        <v>1</v>
      </c>
      <c r="AH152" s="58">
        <v>1</v>
      </c>
      <c r="AI152" s="58">
        <v>11</v>
      </c>
      <c r="AJ152" s="84">
        <v>0</v>
      </c>
      <c r="AK152" s="84">
        <v>1</v>
      </c>
      <c r="AL152" s="60">
        <v>44201</v>
      </c>
      <c r="AM152" s="58">
        <f t="shared" si="2"/>
        <v>21</v>
      </c>
      <c r="AN152" s="123">
        <v>1</v>
      </c>
      <c r="AO152" s="61"/>
      <c r="AP152" s="62"/>
      <c r="AQ152" s="63">
        <v>1</v>
      </c>
      <c r="AR152" s="64">
        <v>1</v>
      </c>
      <c r="AS152" s="63">
        <v>1</v>
      </c>
      <c r="AT152" s="63">
        <v>0</v>
      </c>
      <c r="AU152" s="63">
        <v>0</v>
      </c>
      <c r="AV152" s="63">
        <v>1</v>
      </c>
      <c r="AW152" s="63">
        <v>0</v>
      </c>
      <c r="AX152" s="64">
        <v>1</v>
      </c>
      <c r="AY152" s="152">
        <v>44180</v>
      </c>
      <c r="AZ152" s="133">
        <v>1.7</v>
      </c>
      <c r="BA152" s="133">
        <v>1357</v>
      </c>
      <c r="BB152" s="133">
        <v>287</v>
      </c>
      <c r="BC152" s="139">
        <v>2.4E-2</v>
      </c>
      <c r="BD152" s="135">
        <v>11</v>
      </c>
      <c r="BE152" s="135">
        <v>6.6</v>
      </c>
      <c r="BF152" s="135">
        <v>77.099999999999994</v>
      </c>
      <c r="BG152" s="135">
        <v>18.2</v>
      </c>
      <c r="BH152" s="135">
        <v>204</v>
      </c>
      <c r="BI152" s="86"/>
      <c r="BJ152" s="64">
        <v>0</v>
      </c>
      <c r="BK152" s="64">
        <v>0</v>
      </c>
      <c r="BL152" s="64">
        <v>0</v>
      </c>
      <c r="BM152" s="64">
        <v>0</v>
      </c>
      <c r="BN152" s="70">
        <v>0</v>
      </c>
      <c r="BO152" s="64">
        <v>0</v>
      </c>
      <c r="BP152" s="71"/>
      <c r="BR152" s="331">
        <v>4.6252962962962956</v>
      </c>
      <c r="BS152" s="320">
        <v>5.0529999999999999</v>
      </c>
      <c r="BT152" s="320">
        <v>0.42770370370370436</v>
      </c>
      <c r="BU152" s="320">
        <v>9.247055243708127</v>
      </c>
      <c r="BV152" s="320">
        <v>45</v>
      </c>
      <c r="BW152" s="320">
        <v>72755</v>
      </c>
      <c r="BX152" s="320">
        <v>31090</v>
      </c>
      <c r="BY152" s="320">
        <v>1195.4684095860569</v>
      </c>
      <c r="BZ152" s="320">
        <v>2.9742860224213981E-4</v>
      </c>
      <c r="CA152" s="320">
        <v>14.286999999999995</v>
      </c>
      <c r="CB152" s="320">
        <v>17.309500000000003</v>
      </c>
      <c r="CC152" s="320">
        <v>-3.0224999999999991</v>
      </c>
      <c r="CD152" s="320">
        <v>144.73500235355169</v>
      </c>
      <c r="CE152" s="320">
        <v>175.13098038612864</v>
      </c>
      <c r="CF152" s="320">
        <v>-30.395978032577002</v>
      </c>
      <c r="CG152" s="320">
        <v>246.69241667269893</v>
      </c>
      <c r="CH152" s="320">
        <v>299.06359594064719</v>
      </c>
      <c r="CI152" s="320">
        <v>-52.371179267948214</v>
      </c>
      <c r="CJ152" s="320">
        <v>0.14902105017030004</v>
      </c>
      <c r="CK152" s="320">
        <v>9407</v>
      </c>
      <c r="CL152" s="320">
        <v>9.8000000000000007</v>
      </c>
      <c r="CM152" s="320">
        <v>9.75</v>
      </c>
      <c r="CN152" s="320">
        <v>9.59</v>
      </c>
      <c r="CO152" s="316">
        <f t="shared" ref="CO152:CO190" si="18">AVERAGE(CL152:CN152)</f>
        <v>9.7133333333333329</v>
      </c>
      <c r="CP152" s="333">
        <v>0.82599999999999996</v>
      </c>
      <c r="CQ152" s="320">
        <v>0.82799999999999996</v>
      </c>
      <c r="CR152" s="320">
        <v>0.871</v>
      </c>
      <c r="CS152" s="316">
        <f t="shared" ref="CS152:CS190" si="19">AVERAGE(CP152:CR152)</f>
        <v>0.84166666666666667</v>
      </c>
      <c r="CT152" s="320">
        <v>1.018</v>
      </c>
      <c r="CU152" s="320">
        <v>1.0840000000000001</v>
      </c>
      <c r="CV152" s="320">
        <v>1.1439999999999999</v>
      </c>
      <c r="CW152" s="316">
        <f t="shared" ref="CW152:CW190" si="20">AVERAGE(CT152:CV152)</f>
        <v>1.0820000000000001</v>
      </c>
      <c r="CX152" s="329">
        <v>6.9444444444444447E-4</v>
      </c>
      <c r="CY152" s="318">
        <v>4.1666666666666666E-3</v>
      </c>
      <c r="CZ152" s="318">
        <v>9.0277777777777787E-3</v>
      </c>
      <c r="DA152" s="319" t="s">
        <v>1484</v>
      </c>
      <c r="DB152" s="319" t="s">
        <v>1485</v>
      </c>
      <c r="DC152" s="319" t="s">
        <v>1486</v>
      </c>
      <c r="DD152" s="319" t="s">
        <v>1487</v>
      </c>
      <c r="DE152" s="319" t="s">
        <v>1488</v>
      </c>
      <c r="DF152" s="319" t="s">
        <v>1489</v>
      </c>
      <c r="DG152" s="310"/>
      <c r="DH152" s="320">
        <v>9.247055243708127</v>
      </c>
      <c r="DI152" s="471">
        <v>0</v>
      </c>
      <c r="DJ152" s="483">
        <f t="shared" si="17"/>
        <v>9.8299726200788001E-2</v>
      </c>
      <c r="DK152" s="320">
        <v>0.84166666666666667</v>
      </c>
      <c r="DL152" s="471">
        <v>1</v>
      </c>
      <c r="DM152" s="320">
        <v>1.0820000000000001</v>
      </c>
    </row>
    <row r="153" spans="1:117" ht="15.75" customHeight="1">
      <c r="A153" s="76">
        <v>198</v>
      </c>
      <c r="B153" s="168" t="s">
        <v>1490</v>
      </c>
      <c r="C153" s="46">
        <v>2753756</v>
      </c>
      <c r="D153" s="46">
        <v>2</v>
      </c>
      <c r="E153" s="149">
        <v>30607</v>
      </c>
      <c r="F153" s="44">
        <f t="shared" si="13"/>
        <v>37</v>
      </c>
      <c r="G153" s="78">
        <v>1</v>
      </c>
      <c r="H153" s="46">
        <v>3.4</v>
      </c>
      <c r="I153" s="79">
        <v>95</v>
      </c>
      <c r="J153" s="80">
        <v>0</v>
      </c>
      <c r="K153" s="80">
        <v>0</v>
      </c>
      <c r="L153" s="80">
        <v>0</v>
      </c>
      <c r="M153" s="80">
        <v>0</v>
      </c>
      <c r="N153" s="80">
        <v>0</v>
      </c>
      <c r="O153" s="80">
        <v>0</v>
      </c>
      <c r="P153" s="80">
        <v>0</v>
      </c>
      <c r="Q153" s="80">
        <v>0</v>
      </c>
      <c r="R153" s="80">
        <v>0</v>
      </c>
      <c r="S153" s="80">
        <v>0</v>
      </c>
      <c r="T153" s="80">
        <v>0</v>
      </c>
      <c r="U153" s="80">
        <v>0</v>
      </c>
      <c r="V153" s="80">
        <v>0</v>
      </c>
      <c r="W153" s="80">
        <v>0</v>
      </c>
      <c r="X153" s="80">
        <v>0</v>
      </c>
      <c r="Y153" s="80">
        <v>1</v>
      </c>
      <c r="Z153" s="80">
        <v>0</v>
      </c>
      <c r="AA153" s="80">
        <v>0</v>
      </c>
      <c r="AB153" s="80">
        <v>0</v>
      </c>
      <c r="AC153" s="81"/>
      <c r="AD153" s="82"/>
      <c r="AE153" s="83"/>
      <c r="AF153" s="150">
        <v>44181</v>
      </c>
      <c r="AG153" s="58">
        <v>0</v>
      </c>
      <c r="AH153" s="58">
        <v>0</v>
      </c>
      <c r="AI153" s="58">
        <v>0</v>
      </c>
      <c r="AJ153" s="84">
        <v>0</v>
      </c>
      <c r="AK153" s="84">
        <v>0</v>
      </c>
      <c r="AL153" s="60">
        <v>44187</v>
      </c>
      <c r="AM153" s="58">
        <f t="shared" si="2"/>
        <v>6</v>
      </c>
      <c r="AN153" s="123">
        <v>1</v>
      </c>
      <c r="AO153" s="61"/>
      <c r="AP153" s="62"/>
      <c r="AQ153" s="63">
        <v>1</v>
      </c>
      <c r="AR153" s="64">
        <v>1</v>
      </c>
      <c r="AS153" s="63">
        <v>1</v>
      </c>
      <c r="AT153" s="63">
        <v>0</v>
      </c>
      <c r="AU153" s="63">
        <v>0</v>
      </c>
      <c r="AV153" s="63">
        <v>1</v>
      </c>
      <c r="AW153" s="63">
        <v>0</v>
      </c>
      <c r="AX153" s="64">
        <v>1</v>
      </c>
      <c r="AY153" s="152">
        <v>44181</v>
      </c>
      <c r="AZ153" s="133">
        <v>0.61</v>
      </c>
      <c r="BA153" s="133">
        <v>329</v>
      </c>
      <c r="BB153" s="133">
        <v>127</v>
      </c>
      <c r="BC153" s="144"/>
      <c r="BD153" s="135">
        <v>11.5</v>
      </c>
      <c r="BE153" s="135">
        <v>3.42</v>
      </c>
      <c r="BF153" s="135">
        <v>66.400000000000006</v>
      </c>
      <c r="BG153" s="135">
        <v>28.8</v>
      </c>
      <c r="BH153" s="135">
        <v>252</v>
      </c>
      <c r="BI153" s="86"/>
      <c r="BJ153" s="64">
        <v>0</v>
      </c>
      <c r="BK153" s="64">
        <v>0</v>
      </c>
      <c r="BL153" s="64">
        <v>0</v>
      </c>
      <c r="BM153" s="64">
        <v>0</v>
      </c>
      <c r="BN153" s="70">
        <v>0</v>
      </c>
      <c r="BO153" s="64">
        <v>0</v>
      </c>
      <c r="BP153" s="71"/>
      <c r="BR153" s="331">
        <v>3.9347551020408167</v>
      </c>
      <c r="BS153" s="320">
        <v>4.2779999999999996</v>
      </c>
      <c r="BT153" s="320">
        <v>0.34324489795918289</v>
      </c>
      <c r="BU153" s="320">
        <v>8.7234119801040233</v>
      </c>
      <c r="BV153" s="320">
        <v>66</v>
      </c>
      <c r="BW153" s="320">
        <v>148344</v>
      </c>
      <c r="BX153" s="320">
        <v>77499</v>
      </c>
      <c r="BY153" s="320">
        <v>1880.0104248110501</v>
      </c>
      <c r="BZ153" s="320">
        <v>1.1256160698981953E-4</v>
      </c>
      <c r="CA153" s="320">
        <v>26.245333333333338</v>
      </c>
      <c r="CB153" s="320">
        <v>26.993333333333329</v>
      </c>
      <c r="CC153" s="320">
        <v>-0.74799999999999967</v>
      </c>
      <c r="CD153" s="320">
        <v>191.89609320891205</v>
      </c>
      <c r="CE153" s="320">
        <v>197.28818767661849</v>
      </c>
      <c r="CF153" s="320">
        <v>-5.3920944677063876</v>
      </c>
      <c r="CG153" s="320">
        <v>533.05105643375543</v>
      </c>
      <c r="CH153" s="320">
        <v>548.34948116237308</v>
      </c>
      <c r="CI153" s="320">
        <v>-15.298424728617704</v>
      </c>
      <c r="CJ153" s="320">
        <v>2.7141810638743703E-2</v>
      </c>
      <c r="CK153" s="320">
        <v>21392.2</v>
      </c>
      <c r="CL153" s="320">
        <v>5.96</v>
      </c>
      <c r="CM153" s="320">
        <v>5.99</v>
      </c>
      <c r="CN153" s="320">
        <v>5.76</v>
      </c>
      <c r="CO153" s="316">
        <f t="shared" si="18"/>
        <v>5.9033333333333333</v>
      </c>
      <c r="CP153" s="333">
        <v>0.47899999999999998</v>
      </c>
      <c r="CQ153" s="320">
        <v>0.47199999999999998</v>
      </c>
      <c r="CR153" s="320">
        <v>0.46</v>
      </c>
      <c r="CS153" s="316">
        <f t="shared" si="19"/>
        <v>0.47033333333333333</v>
      </c>
      <c r="CT153" s="320">
        <v>0.56799999999999995</v>
      </c>
      <c r="CU153" s="320">
        <v>0.621</v>
      </c>
      <c r="CV153" s="320">
        <v>0.62</v>
      </c>
      <c r="CW153" s="316">
        <f t="shared" si="20"/>
        <v>0.60300000000000009</v>
      </c>
      <c r="CX153" s="329">
        <v>2.7777777777777779E-3</v>
      </c>
      <c r="CY153" s="318">
        <v>6.9444444444444441E-3</v>
      </c>
      <c r="CZ153" s="318">
        <v>9.0277777777777787E-3</v>
      </c>
      <c r="DA153" s="319" t="s">
        <v>1491</v>
      </c>
      <c r="DB153" s="319" t="s">
        <v>1492</v>
      </c>
      <c r="DC153" s="319" t="s">
        <v>1493</v>
      </c>
      <c r="DD153" s="319" t="s">
        <v>1494</v>
      </c>
      <c r="DE153" s="319" t="s">
        <v>1495</v>
      </c>
      <c r="DF153" s="319" t="s">
        <v>1496</v>
      </c>
      <c r="DG153" s="310"/>
      <c r="DH153" s="320">
        <v>8.7234119801040233</v>
      </c>
      <c r="DI153" s="471">
        <v>0</v>
      </c>
      <c r="DJ153" s="483">
        <f t="shared" si="17"/>
        <v>4.0778470564523626E-2</v>
      </c>
      <c r="DK153" s="320">
        <v>0.47033333333333333</v>
      </c>
      <c r="DL153" s="471">
        <v>0</v>
      </c>
      <c r="DM153" s="320">
        <v>0.60300000000000009</v>
      </c>
    </row>
    <row r="154" spans="1:117" ht="15.75" customHeight="1">
      <c r="A154" s="76">
        <v>200</v>
      </c>
      <c r="B154" s="168" t="s">
        <v>1504</v>
      </c>
      <c r="C154" s="46">
        <v>2757670</v>
      </c>
      <c r="D154" s="46">
        <v>2</v>
      </c>
      <c r="E154" s="149">
        <v>14951</v>
      </c>
      <c r="F154" s="44">
        <f t="shared" si="13"/>
        <v>80</v>
      </c>
      <c r="G154" s="78">
        <v>1</v>
      </c>
      <c r="H154" s="46">
        <v>35</v>
      </c>
      <c r="I154" s="79">
        <v>100</v>
      </c>
      <c r="J154" s="80">
        <v>1</v>
      </c>
      <c r="K154" s="80">
        <v>1</v>
      </c>
      <c r="L154" s="80">
        <v>0</v>
      </c>
      <c r="M154" s="80">
        <v>0</v>
      </c>
      <c r="N154" s="80">
        <v>0</v>
      </c>
      <c r="O154" s="80">
        <v>0</v>
      </c>
      <c r="P154" s="80">
        <v>0</v>
      </c>
      <c r="Q154" s="80">
        <v>0</v>
      </c>
      <c r="R154" s="80">
        <v>0</v>
      </c>
      <c r="S154" s="80">
        <v>0</v>
      </c>
      <c r="T154" s="80">
        <v>0</v>
      </c>
      <c r="U154" s="80">
        <v>0</v>
      </c>
      <c r="V154" s="80">
        <v>0</v>
      </c>
      <c r="W154" s="80">
        <v>0</v>
      </c>
      <c r="X154" s="80">
        <v>1</v>
      </c>
      <c r="Y154" s="80">
        <v>0</v>
      </c>
      <c r="Z154" s="80">
        <v>1</v>
      </c>
      <c r="AA154" s="80">
        <v>0</v>
      </c>
      <c r="AB154" s="80">
        <v>0</v>
      </c>
      <c r="AC154" s="81">
        <v>54</v>
      </c>
      <c r="AD154" s="82">
        <v>1.58</v>
      </c>
      <c r="AE154" s="83">
        <f t="shared" si="8"/>
        <v>21.631148854350261</v>
      </c>
      <c r="AF154" s="150">
        <v>44186</v>
      </c>
      <c r="AG154" s="58">
        <v>0</v>
      </c>
      <c r="AH154" s="58">
        <v>0</v>
      </c>
      <c r="AI154" s="58">
        <v>0</v>
      </c>
      <c r="AJ154" s="84">
        <v>0</v>
      </c>
      <c r="AK154" s="84">
        <v>0</v>
      </c>
      <c r="AL154" s="60">
        <v>44208</v>
      </c>
      <c r="AM154" s="58">
        <f t="shared" si="2"/>
        <v>22</v>
      </c>
      <c r="AN154" s="123">
        <v>1</v>
      </c>
      <c r="AO154" s="61"/>
      <c r="AP154" s="62"/>
      <c r="AQ154" s="63">
        <v>1</v>
      </c>
      <c r="AR154" s="64">
        <v>1</v>
      </c>
      <c r="AS154" s="63">
        <v>1</v>
      </c>
      <c r="AT154" s="63">
        <v>0</v>
      </c>
      <c r="AU154" s="63">
        <v>0</v>
      </c>
      <c r="AV154" s="63">
        <v>1</v>
      </c>
      <c r="AW154" s="63">
        <v>0</v>
      </c>
      <c r="AX154" s="64">
        <v>1</v>
      </c>
      <c r="AY154" s="152">
        <v>44186</v>
      </c>
      <c r="AZ154" s="133">
        <v>0.68</v>
      </c>
      <c r="BA154" s="133">
        <v>5805</v>
      </c>
      <c r="BB154" s="133">
        <v>127.8</v>
      </c>
      <c r="BC154" s="144"/>
      <c r="BD154" s="135">
        <v>6.4</v>
      </c>
      <c r="BE154" s="135">
        <v>3.38</v>
      </c>
      <c r="BF154" s="135">
        <v>76.400000000000006</v>
      </c>
      <c r="BG154" s="135">
        <v>19.5</v>
      </c>
      <c r="BH154" s="135">
        <v>124</v>
      </c>
      <c r="BI154" s="86"/>
      <c r="BJ154" s="64">
        <v>0</v>
      </c>
      <c r="BK154" s="64">
        <v>0</v>
      </c>
      <c r="BL154" s="64">
        <v>0</v>
      </c>
      <c r="BM154" s="64">
        <v>0</v>
      </c>
      <c r="BN154" s="70">
        <v>0</v>
      </c>
      <c r="BO154" s="64">
        <v>0</v>
      </c>
      <c r="BP154" s="71"/>
      <c r="BR154" s="331"/>
      <c r="BS154" s="320"/>
      <c r="BT154" s="320"/>
      <c r="BU154" s="320"/>
      <c r="BV154" s="320"/>
      <c r="BW154" s="320"/>
      <c r="BX154" s="320"/>
      <c r="BY154" s="320"/>
      <c r="BZ154" s="320"/>
      <c r="CA154" s="320"/>
      <c r="CB154" s="320"/>
      <c r="CC154" s="320"/>
      <c r="CD154" s="320"/>
      <c r="CE154" s="320"/>
      <c r="CF154" s="320"/>
      <c r="CG154" s="320"/>
      <c r="CH154" s="320"/>
      <c r="CI154" s="320"/>
      <c r="CJ154" s="320"/>
      <c r="CK154" s="320"/>
      <c r="CL154" s="320">
        <v>7.03</v>
      </c>
      <c r="CM154" s="320">
        <v>7.08</v>
      </c>
      <c r="CN154" s="320">
        <v>7.17</v>
      </c>
      <c r="CO154" s="316">
        <f t="shared" si="18"/>
        <v>7.0933333333333337</v>
      </c>
      <c r="CP154" s="333">
        <v>0.67</v>
      </c>
      <c r="CQ154" s="320">
        <v>0.67100000000000004</v>
      </c>
      <c r="CR154" s="320">
        <v>0.66100000000000003</v>
      </c>
      <c r="CS154" s="316">
        <f t="shared" si="19"/>
        <v>0.66733333333333344</v>
      </c>
      <c r="CT154" s="320">
        <v>0.85</v>
      </c>
      <c r="CU154" s="320">
        <v>0.90700000000000003</v>
      </c>
      <c r="CV154" s="320">
        <v>0.90600000000000003</v>
      </c>
      <c r="CW154" s="316">
        <f t="shared" si="20"/>
        <v>0.88766666666666671</v>
      </c>
      <c r="CX154" s="329">
        <v>1.3888888888888889E-3</v>
      </c>
      <c r="CY154" s="318">
        <v>6.2499999999999995E-3</v>
      </c>
      <c r="CZ154" s="318">
        <v>9.0277777777777787E-3</v>
      </c>
      <c r="DA154" s="319" t="s">
        <v>1505</v>
      </c>
      <c r="DB154" s="319" t="s">
        <v>1506</v>
      </c>
      <c r="DC154" s="319" t="s">
        <v>1507</v>
      </c>
      <c r="DD154" s="319" t="s">
        <v>1508</v>
      </c>
      <c r="DE154" s="319" t="s">
        <v>1509</v>
      </c>
      <c r="DF154" s="319" t="s">
        <v>1510</v>
      </c>
      <c r="DG154" s="310"/>
      <c r="DH154" s="320"/>
      <c r="DI154" s="471"/>
      <c r="DJ154" s="483"/>
      <c r="DK154" s="320">
        <v>0.66733333333333344</v>
      </c>
      <c r="DL154" s="471">
        <v>0</v>
      </c>
      <c r="DM154" s="320">
        <v>0.88766666666666671</v>
      </c>
    </row>
    <row r="155" spans="1:117" ht="15.75" customHeight="1">
      <c r="A155" s="76">
        <v>201</v>
      </c>
      <c r="B155" s="168" t="s">
        <v>1511</v>
      </c>
      <c r="C155" s="46">
        <v>2757246</v>
      </c>
      <c r="D155" s="46">
        <v>2</v>
      </c>
      <c r="E155" s="149">
        <v>10162</v>
      </c>
      <c r="F155" s="44">
        <f t="shared" si="13"/>
        <v>93</v>
      </c>
      <c r="G155" s="78">
        <v>1</v>
      </c>
      <c r="H155" s="46">
        <v>35.6</v>
      </c>
      <c r="I155" s="79">
        <v>93</v>
      </c>
      <c r="J155" s="80">
        <v>0</v>
      </c>
      <c r="K155" s="80">
        <v>0</v>
      </c>
      <c r="L155" s="80">
        <v>0</v>
      </c>
      <c r="M155" s="80">
        <v>0</v>
      </c>
      <c r="N155" s="80">
        <v>0</v>
      </c>
      <c r="O155" s="80">
        <v>0</v>
      </c>
      <c r="P155" s="80">
        <v>0</v>
      </c>
      <c r="Q155" s="80">
        <v>0</v>
      </c>
      <c r="R155" s="80">
        <v>0</v>
      </c>
      <c r="S155" s="80">
        <v>0</v>
      </c>
      <c r="T155" s="80">
        <v>0</v>
      </c>
      <c r="U155" s="80">
        <v>0</v>
      </c>
      <c r="V155" s="80">
        <v>0</v>
      </c>
      <c r="W155" s="80">
        <v>0</v>
      </c>
      <c r="X155" s="80">
        <v>0</v>
      </c>
      <c r="Y155" s="80">
        <v>0</v>
      </c>
      <c r="Z155" s="80">
        <v>0</v>
      </c>
      <c r="AA155" s="80">
        <v>0</v>
      </c>
      <c r="AB155" s="80">
        <v>0</v>
      </c>
      <c r="AC155" s="81">
        <v>59.8</v>
      </c>
      <c r="AD155" s="82">
        <v>1.49</v>
      </c>
      <c r="AE155" s="83">
        <f t="shared" si="8"/>
        <v>26.93572361605333</v>
      </c>
      <c r="AF155" s="150">
        <v>44183</v>
      </c>
      <c r="AG155" s="58">
        <v>0</v>
      </c>
      <c r="AH155" s="58">
        <v>0</v>
      </c>
      <c r="AI155" s="58">
        <v>0</v>
      </c>
      <c r="AJ155" s="84">
        <v>0</v>
      </c>
      <c r="AK155" s="84">
        <v>0</v>
      </c>
      <c r="AL155" s="60">
        <v>44188</v>
      </c>
      <c r="AM155" s="58">
        <f t="shared" si="2"/>
        <v>5</v>
      </c>
      <c r="AN155" s="123">
        <v>1</v>
      </c>
      <c r="AO155" s="61"/>
      <c r="AP155" s="62"/>
      <c r="AQ155" s="63">
        <v>1</v>
      </c>
      <c r="AR155" s="64">
        <v>1</v>
      </c>
      <c r="AS155" s="63">
        <v>1</v>
      </c>
      <c r="AT155" s="63">
        <v>0</v>
      </c>
      <c r="AU155" s="63">
        <v>0</v>
      </c>
      <c r="AV155" s="63">
        <v>1</v>
      </c>
      <c r="AW155" s="63">
        <v>0</v>
      </c>
      <c r="AX155" s="64">
        <v>0</v>
      </c>
      <c r="AY155" s="152">
        <v>44183</v>
      </c>
      <c r="AZ155" s="129">
        <v>0.83</v>
      </c>
      <c r="BA155" s="143"/>
      <c r="BB155" s="133">
        <v>9.1999999999999993</v>
      </c>
      <c r="BC155" s="144"/>
      <c r="BD155" s="135">
        <v>14.1</v>
      </c>
      <c r="BE155" s="98">
        <v>9.0399999999999991</v>
      </c>
      <c r="BF155" s="98">
        <v>78.2</v>
      </c>
      <c r="BG155" s="98">
        <v>13.4</v>
      </c>
      <c r="BH155" s="98">
        <v>146</v>
      </c>
      <c r="BI155" s="86"/>
      <c r="BJ155" s="90">
        <v>1</v>
      </c>
      <c r="BK155" s="90">
        <v>0</v>
      </c>
      <c r="BL155" s="90">
        <v>0</v>
      </c>
      <c r="BM155" s="90">
        <v>0</v>
      </c>
      <c r="BN155" s="91">
        <v>1</v>
      </c>
      <c r="BO155" s="90">
        <v>0</v>
      </c>
      <c r="BP155" s="71"/>
      <c r="BR155" s="331"/>
      <c r="BS155" s="320"/>
      <c r="BT155" s="320"/>
      <c r="BU155" s="320"/>
      <c r="BV155" s="320"/>
      <c r="BW155" s="320"/>
      <c r="BX155" s="320"/>
      <c r="BY155" s="320"/>
      <c r="BZ155" s="320"/>
      <c r="CA155" s="320"/>
      <c r="CB155" s="320"/>
      <c r="CC155" s="320"/>
      <c r="CD155" s="320"/>
      <c r="CE155" s="320"/>
      <c r="CF155" s="320"/>
      <c r="CG155" s="320"/>
      <c r="CH155" s="320"/>
      <c r="CI155" s="320"/>
      <c r="CJ155" s="320"/>
      <c r="CK155" s="320"/>
      <c r="CL155" s="320">
        <v>7.68</v>
      </c>
      <c r="CM155" s="320">
        <v>7.78</v>
      </c>
      <c r="CN155" s="320">
        <v>7.67</v>
      </c>
      <c r="CO155" s="316">
        <f t="shared" si="18"/>
        <v>7.7100000000000009</v>
      </c>
      <c r="CP155" s="333">
        <v>1.53</v>
      </c>
      <c r="CQ155" s="320">
        <v>1.42</v>
      </c>
      <c r="CR155" s="320">
        <v>1.4119999999999999</v>
      </c>
      <c r="CS155" s="316">
        <f t="shared" si="19"/>
        <v>1.454</v>
      </c>
      <c r="CT155" s="320">
        <v>1.8049999999999999</v>
      </c>
      <c r="CU155" s="320">
        <v>1.744</v>
      </c>
      <c r="CV155" s="320">
        <v>1.7470000000000001</v>
      </c>
      <c r="CW155" s="316">
        <f t="shared" si="20"/>
        <v>1.7653333333333334</v>
      </c>
      <c r="CX155" s="329">
        <v>6.9444444444444447E-4</v>
      </c>
      <c r="CY155" s="318">
        <v>2.7777777777777779E-3</v>
      </c>
      <c r="CZ155" s="318">
        <v>5.5555555555555558E-3</v>
      </c>
      <c r="DA155" s="319" t="s">
        <v>1512</v>
      </c>
      <c r="DB155" s="319" t="s">
        <v>1513</v>
      </c>
      <c r="DC155" s="319" t="s">
        <v>1514</v>
      </c>
      <c r="DD155" s="319" t="s">
        <v>1515</v>
      </c>
      <c r="DE155" s="319" t="s">
        <v>1516</v>
      </c>
      <c r="DF155" s="319" t="s">
        <v>1517</v>
      </c>
      <c r="DG155" s="310"/>
      <c r="DH155" s="320"/>
      <c r="DI155" s="471"/>
      <c r="DJ155" s="483"/>
      <c r="DK155" s="320">
        <v>1.454</v>
      </c>
      <c r="DL155" s="471">
        <v>1</v>
      </c>
      <c r="DM155" s="320">
        <v>1.7653333333333334</v>
      </c>
    </row>
    <row r="156" spans="1:117" ht="15.75" customHeight="1">
      <c r="A156" s="76">
        <v>202</v>
      </c>
      <c r="B156" s="168" t="s">
        <v>1518</v>
      </c>
      <c r="C156" s="46">
        <v>2757482</v>
      </c>
      <c r="D156" s="46">
        <v>1</v>
      </c>
      <c r="E156" s="149">
        <v>23181</v>
      </c>
      <c r="F156" s="44">
        <f t="shared" si="13"/>
        <v>57</v>
      </c>
      <c r="G156" s="78">
        <v>1</v>
      </c>
      <c r="H156" s="46">
        <v>36.6</v>
      </c>
      <c r="I156" s="79">
        <v>91</v>
      </c>
      <c r="J156" s="80">
        <v>0</v>
      </c>
      <c r="K156" s="80">
        <v>0</v>
      </c>
      <c r="L156" s="80">
        <v>0</v>
      </c>
      <c r="M156" s="80">
        <v>0</v>
      </c>
      <c r="N156" s="80">
        <v>0</v>
      </c>
      <c r="O156" s="80">
        <v>0</v>
      </c>
      <c r="P156" s="80">
        <v>0</v>
      </c>
      <c r="Q156" s="80">
        <v>0</v>
      </c>
      <c r="R156" s="80">
        <v>0</v>
      </c>
      <c r="S156" s="80">
        <v>0</v>
      </c>
      <c r="T156" s="80">
        <v>0</v>
      </c>
      <c r="U156" s="80">
        <v>1</v>
      </c>
      <c r="V156" s="80">
        <v>0</v>
      </c>
      <c r="W156" s="80">
        <v>0</v>
      </c>
      <c r="X156" s="80">
        <v>1</v>
      </c>
      <c r="Y156" s="80">
        <v>1</v>
      </c>
      <c r="Z156" s="80">
        <v>1</v>
      </c>
      <c r="AA156" s="80">
        <v>0</v>
      </c>
      <c r="AB156" s="80">
        <v>0</v>
      </c>
      <c r="AC156" s="81"/>
      <c r="AD156" s="82"/>
      <c r="AE156" s="83"/>
      <c r="AF156" s="150">
        <v>44185</v>
      </c>
      <c r="AG156" s="58">
        <v>0</v>
      </c>
      <c r="AH156" s="58">
        <v>0</v>
      </c>
      <c r="AI156" s="58">
        <v>0</v>
      </c>
      <c r="AJ156" s="84">
        <v>0</v>
      </c>
      <c r="AK156" s="84">
        <v>0</v>
      </c>
      <c r="AL156" s="60">
        <v>44187</v>
      </c>
      <c r="AM156" s="58">
        <f t="shared" si="2"/>
        <v>2</v>
      </c>
      <c r="AN156" s="123">
        <v>1</v>
      </c>
      <c r="AO156" s="61"/>
      <c r="AP156" s="62"/>
      <c r="AQ156" s="63">
        <v>1</v>
      </c>
      <c r="AR156" s="64">
        <v>1</v>
      </c>
      <c r="AS156" s="63">
        <v>1</v>
      </c>
      <c r="AT156" s="63">
        <v>1</v>
      </c>
      <c r="AU156" s="63">
        <v>1</v>
      </c>
      <c r="AV156" s="63">
        <v>1</v>
      </c>
      <c r="AW156" s="63">
        <v>1</v>
      </c>
      <c r="AX156" s="64">
        <v>1</v>
      </c>
      <c r="AY156" s="152">
        <v>44185</v>
      </c>
      <c r="AZ156" s="133">
        <v>1.1499999999999999</v>
      </c>
      <c r="BA156" s="133">
        <v>1128</v>
      </c>
      <c r="BB156" s="143"/>
      <c r="BC156" s="139">
        <v>8.9999999999999998E-4</v>
      </c>
      <c r="BD156" s="135">
        <v>14.2</v>
      </c>
      <c r="BE156" s="135">
        <v>19.100000000000001</v>
      </c>
      <c r="BF156" s="135">
        <v>91.8</v>
      </c>
      <c r="BG156" s="135">
        <v>3.3</v>
      </c>
      <c r="BH156" s="135">
        <v>304</v>
      </c>
      <c r="BI156" s="86"/>
      <c r="BJ156" s="64">
        <v>0</v>
      </c>
      <c r="BK156" s="64">
        <v>0</v>
      </c>
      <c r="BL156" s="64">
        <v>0</v>
      </c>
      <c r="BM156" s="64">
        <v>0</v>
      </c>
      <c r="BN156" s="70">
        <v>0</v>
      </c>
      <c r="BO156" s="64">
        <v>0</v>
      </c>
      <c r="BP156" s="71"/>
      <c r="BR156" s="331">
        <v>5.7739454545454567</v>
      </c>
      <c r="BS156" s="320">
        <v>5.8570000000000002</v>
      </c>
      <c r="BT156" s="320">
        <v>8.3054545454543494E-2</v>
      </c>
      <c r="BU156" s="320">
        <v>1.4384366133760405</v>
      </c>
      <c r="BV156" s="320">
        <v>42</v>
      </c>
      <c r="BW156" s="320">
        <v>14615</v>
      </c>
      <c r="BX156" s="320">
        <v>6670</v>
      </c>
      <c r="BY156" s="320">
        <v>364.61916461916468</v>
      </c>
      <c r="BZ156" s="320">
        <v>2.1565766317481865E-4</v>
      </c>
      <c r="CA156" s="320">
        <v>1.727833333333334</v>
      </c>
      <c r="CB156" s="320">
        <v>21.612500000000004</v>
      </c>
      <c r="CC156" s="320">
        <v>-19.884666666666664</v>
      </c>
      <c r="CD156" s="320">
        <v>27.491380157039789</v>
      </c>
      <c r="CE156" s="320">
        <v>339.00697357822355</v>
      </c>
      <c r="CF156" s="320">
        <v>-311.51559342118367</v>
      </c>
      <c r="CG156" s="320">
        <v>23.780365569722587</v>
      </c>
      <c r="CH156" s="320">
        <v>299.63950552479065</v>
      </c>
      <c r="CI156" s="320">
        <v>-275.85913995506803</v>
      </c>
      <c r="CJ156" s="320">
        <v>0.4793393383663882</v>
      </c>
      <c r="CK156" s="320">
        <v>2777.6</v>
      </c>
      <c r="CL156" s="320">
        <v>7.64</v>
      </c>
      <c r="CM156" s="320">
        <v>7.61</v>
      </c>
      <c r="CN156" s="320">
        <v>7.5</v>
      </c>
      <c r="CO156" s="316">
        <f t="shared" si="18"/>
        <v>7.583333333333333</v>
      </c>
      <c r="CP156" s="333">
        <v>0.54300000000000004</v>
      </c>
      <c r="CQ156" s="320">
        <v>0.55400000000000005</v>
      </c>
      <c r="CR156" s="320">
        <v>0.54500000000000004</v>
      </c>
      <c r="CS156" s="316">
        <f t="shared" si="19"/>
        <v>0.54733333333333334</v>
      </c>
      <c r="CT156" s="320">
        <v>0.624</v>
      </c>
      <c r="CU156" s="320">
        <v>0.68100000000000005</v>
      </c>
      <c r="CV156" s="320">
        <v>0.73699999999999999</v>
      </c>
      <c r="CW156" s="316">
        <f t="shared" si="20"/>
        <v>0.68066666666666675</v>
      </c>
      <c r="CX156" s="329">
        <v>2.0833333333333333E-3</v>
      </c>
      <c r="CY156" s="318">
        <v>9.7222222222222224E-3</v>
      </c>
      <c r="CZ156" s="318">
        <v>1.1111111111111112E-2</v>
      </c>
      <c r="DA156" s="319" t="s">
        <v>1519</v>
      </c>
      <c r="DB156" s="319" t="s">
        <v>1520</v>
      </c>
      <c r="DC156" s="319" t="s">
        <v>1521</v>
      </c>
      <c r="DD156" s="319" t="s">
        <v>1522</v>
      </c>
      <c r="DE156" s="319" t="s">
        <v>1523</v>
      </c>
      <c r="DF156" s="319" t="s">
        <v>1524</v>
      </c>
      <c r="DG156" s="310"/>
      <c r="DH156" s="320">
        <v>1.4384366133760405</v>
      </c>
      <c r="DI156" s="471">
        <v>1</v>
      </c>
      <c r="DJ156" s="483">
        <f t="shared" si="17"/>
        <v>5.1787032451614361E-2</v>
      </c>
      <c r="DK156" s="320">
        <v>0.54733333333333334</v>
      </c>
      <c r="DL156" s="471">
        <v>0</v>
      </c>
      <c r="DM156" s="320">
        <v>0.68066666666666675</v>
      </c>
    </row>
    <row r="157" spans="1:117" ht="15.75" customHeight="1">
      <c r="A157" s="76">
        <v>204</v>
      </c>
      <c r="B157" s="168" t="s">
        <v>1532</v>
      </c>
      <c r="C157" s="46">
        <v>2759187</v>
      </c>
      <c r="D157" s="46">
        <v>2</v>
      </c>
      <c r="E157" s="149">
        <v>18908</v>
      </c>
      <c r="F157" s="44">
        <f t="shared" si="13"/>
        <v>69</v>
      </c>
      <c r="G157" s="78">
        <v>1</v>
      </c>
      <c r="H157" s="46">
        <v>36.5</v>
      </c>
      <c r="I157" s="79">
        <v>99</v>
      </c>
      <c r="J157" s="80">
        <v>0</v>
      </c>
      <c r="K157" s="80">
        <v>1</v>
      </c>
      <c r="L157" s="80">
        <v>0</v>
      </c>
      <c r="M157" s="80">
        <v>0</v>
      </c>
      <c r="N157" s="80">
        <v>0</v>
      </c>
      <c r="O157" s="80">
        <v>0</v>
      </c>
      <c r="P157" s="80">
        <v>0</v>
      </c>
      <c r="Q157" s="80">
        <v>0</v>
      </c>
      <c r="R157" s="80">
        <v>0</v>
      </c>
      <c r="S157" s="80">
        <v>0</v>
      </c>
      <c r="T157" s="80">
        <v>0</v>
      </c>
      <c r="U157" s="80">
        <v>0</v>
      </c>
      <c r="V157" s="80">
        <v>0</v>
      </c>
      <c r="W157" s="80">
        <v>0</v>
      </c>
      <c r="X157" s="80">
        <v>1</v>
      </c>
      <c r="Y157" s="80">
        <v>0</v>
      </c>
      <c r="Z157" s="80">
        <v>1</v>
      </c>
      <c r="AA157" s="80">
        <v>0</v>
      </c>
      <c r="AB157" s="80">
        <v>0</v>
      </c>
      <c r="AC157" s="81">
        <v>66</v>
      </c>
      <c r="AD157" s="82">
        <v>1.48</v>
      </c>
      <c r="AE157" s="83">
        <f t="shared" si="8"/>
        <v>30.131482834185537</v>
      </c>
      <c r="AF157" s="150">
        <v>44186</v>
      </c>
      <c r="AG157" s="58">
        <v>0</v>
      </c>
      <c r="AH157" s="58">
        <v>0</v>
      </c>
      <c r="AI157" s="58">
        <v>0</v>
      </c>
      <c r="AJ157" s="84">
        <v>0</v>
      </c>
      <c r="AK157" s="84">
        <v>0</v>
      </c>
      <c r="AL157" s="60">
        <v>44191</v>
      </c>
      <c r="AM157" s="58">
        <f t="shared" si="2"/>
        <v>5</v>
      </c>
      <c r="AN157" s="123">
        <v>1</v>
      </c>
      <c r="AO157" s="61"/>
      <c r="AP157" s="62"/>
      <c r="AQ157" s="63">
        <v>1</v>
      </c>
      <c r="AR157" s="64">
        <v>0</v>
      </c>
      <c r="AS157" s="63">
        <v>0</v>
      </c>
      <c r="AT157" s="63">
        <v>0</v>
      </c>
      <c r="AU157" s="63">
        <v>0</v>
      </c>
      <c r="AV157" s="63">
        <v>1</v>
      </c>
      <c r="AW157" s="63">
        <v>0</v>
      </c>
      <c r="AX157" s="64">
        <v>1</v>
      </c>
      <c r="AY157" s="152">
        <v>44186</v>
      </c>
      <c r="AZ157" s="133">
        <v>0.72</v>
      </c>
      <c r="BA157" s="133">
        <v>900</v>
      </c>
      <c r="BB157" s="133">
        <v>20.5</v>
      </c>
      <c r="BC157" s="144"/>
      <c r="BD157" s="135">
        <v>12.8</v>
      </c>
      <c r="BE157" s="135">
        <v>9.33</v>
      </c>
      <c r="BF157" s="135">
        <v>80.400000000000006</v>
      </c>
      <c r="BG157" s="135">
        <v>14.5</v>
      </c>
      <c r="BH157" s="135">
        <v>274</v>
      </c>
      <c r="BI157" s="86"/>
      <c r="BJ157" s="64">
        <v>0</v>
      </c>
      <c r="BK157" s="64">
        <v>0</v>
      </c>
      <c r="BL157" s="64">
        <v>0</v>
      </c>
      <c r="BM157" s="64">
        <v>0</v>
      </c>
      <c r="BN157" s="70">
        <v>0</v>
      </c>
      <c r="BO157" s="64">
        <v>0</v>
      </c>
      <c r="BP157" s="71"/>
      <c r="BR157" s="331">
        <v>4.3122142857142851</v>
      </c>
      <c r="BS157" s="320">
        <v>4.5010000000000003</v>
      </c>
      <c r="BT157" s="320">
        <v>0.18878571428571522</v>
      </c>
      <c r="BU157" s="320">
        <v>4.3779298007321614</v>
      </c>
      <c r="BV157" s="320">
        <v>27</v>
      </c>
      <c r="BW157" s="320">
        <v>36800</v>
      </c>
      <c r="BX157" s="320">
        <v>9592</v>
      </c>
      <c r="BY157" s="320">
        <v>521.12806287563569</v>
      </c>
      <c r="BZ157" s="320">
        <v>4.564146998261219E-4</v>
      </c>
      <c r="CA157" s="320">
        <v>12.229500000000003</v>
      </c>
      <c r="CB157" s="320">
        <v>29.308833333333329</v>
      </c>
      <c r="CC157" s="320">
        <v>-17.079333333333331</v>
      </c>
      <c r="CD157" s="320">
        <v>107.01816741863864</v>
      </c>
      <c r="CE157" s="320">
        <v>256.47642679617707</v>
      </c>
      <c r="CF157" s="320">
        <v>-149.45825937753844</v>
      </c>
      <c r="CG157" s="320">
        <v>226.98906667073692</v>
      </c>
      <c r="CH157" s="320">
        <v>543.99481883290036</v>
      </c>
      <c r="CI157" s="320">
        <v>-317.00575216216316</v>
      </c>
      <c r="CJ157" s="320">
        <v>0.36818297553019935</v>
      </c>
      <c r="CK157" s="320">
        <v>2040.4</v>
      </c>
      <c r="CL157" s="320">
        <v>7.21</v>
      </c>
      <c r="CM157" s="320">
        <v>7.19</v>
      </c>
      <c r="CN157" s="320">
        <v>7.07</v>
      </c>
      <c r="CO157" s="316">
        <f t="shared" si="18"/>
        <v>7.1566666666666663</v>
      </c>
      <c r="CP157" s="333">
        <v>0.77900000000000003</v>
      </c>
      <c r="CQ157" s="320">
        <v>0.77600000000000002</v>
      </c>
      <c r="CR157" s="320">
        <v>0.77700000000000002</v>
      </c>
      <c r="CS157" s="316">
        <f t="shared" si="19"/>
        <v>0.77733333333333343</v>
      </c>
      <c r="CT157" s="320">
        <v>0.89700000000000002</v>
      </c>
      <c r="CU157" s="320">
        <v>0.89700000000000002</v>
      </c>
      <c r="CV157" s="320">
        <v>0.89400000000000002</v>
      </c>
      <c r="CW157" s="316">
        <f t="shared" si="20"/>
        <v>0.89600000000000002</v>
      </c>
      <c r="CX157" s="329">
        <v>2.0833333333333333E-3</v>
      </c>
      <c r="CY157" s="318">
        <v>4.1666666666666666E-3</v>
      </c>
      <c r="CZ157" s="318">
        <v>1.0416666666666666E-2</v>
      </c>
      <c r="DA157" s="319" t="s">
        <v>1533</v>
      </c>
      <c r="DB157" s="319" t="s">
        <v>1534</v>
      </c>
      <c r="DC157" s="319" t="s">
        <v>1535</v>
      </c>
      <c r="DD157" s="319" t="s">
        <v>1536</v>
      </c>
      <c r="DE157" s="319" t="s">
        <v>1537</v>
      </c>
      <c r="DF157" s="319" t="s">
        <v>1538</v>
      </c>
      <c r="DG157" s="310"/>
      <c r="DH157" s="320">
        <v>4.3779298007321614</v>
      </c>
      <c r="DI157" s="471">
        <v>0</v>
      </c>
      <c r="DJ157" s="483">
        <f t="shared" si="17"/>
        <v>0.21456233095138999</v>
      </c>
      <c r="DK157" s="320">
        <v>0.77733333333333343</v>
      </c>
      <c r="DL157" s="471">
        <v>0</v>
      </c>
      <c r="DM157" s="320">
        <v>0.89600000000000002</v>
      </c>
    </row>
    <row r="158" spans="1:117" ht="15.75" customHeight="1">
      <c r="A158" s="76">
        <v>206</v>
      </c>
      <c r="B158" s="168" t="s">
        <v>1548</v>
      </c>
      <c r="C158" s="46">
        <v>2762499</v>
      </c>
      <c r="D158" s="46">
        <v>2</v>
      </c>
      <c r="E158" s="149">
        <v>34907</v>
      </c>
      <c r="F158" s="44">
        <f t="shared" si="13"/>
        <v>25</v>
      </c>
      <c r="G158" s="78">
        <v>1</v>
      </c>
      <c r="H158" s="46">
        <v>35.200000000000003</v>
      </c>
      <c r="I158" s="79">
        <v>90</v>
      </c>
      <c r="J158" s="80">
        <v>0</v>
      </c>
      <c r="K158" s="80">
        <v>0</v>
      </c>
      <c r="L158" s="80">
        <v>0</v>
      </c>
      <c r="M158" s="80">
        <v>0</v>
      </c>
      <c r="N158" s="80">
        <v>0</v>
      </c>
      <c r="O158" s="80">
        <v>0</v>
      </c>
      <c r="P158" s="80">
        <v>0</v>
      </c>
      <c r="Q158" s="80">
        <v>0</v>
      </c>
      <c r="R158" s="80">
        <v>0</v>
      </c>
      <c r="S158" s="80">
        <v>0</v>
      </c>
      <c r="T158" s="80">
        <v>0</v>
      </c>
      <c r="U158" s="80">
        <v>0</v>
      </c>
      <c r="V158" s="80">
        <v>0</v>
      </c>
      <c r="W158" s="80">
        <v>0</v>
      </c>
      <c r="X158" s="80">
        <v>0</v>
      </c>
      <c r="Y158" s="80">
        <v>1</v>
      </c>
      <c r="Z158" s="80">
        <v>0</v>
      </c>
      <c r="AA158" s="80">
        <v>0</v>
      </c>
      <c r="AB158" s="80">
        <v>0</v>
      </c>
      <c r="AC158" s="81"/>
      <c r="AD158" s="82"/>
      <c r="AE158" s="83"/>
      <c r="AF158" s="150">
        <v>44190</v>
      </c>
      <c r="AG158" s="58">
        <v>1</v>
      </c>
      <c r="AH158" s="58">
        <v>0</v>
      </c>
      <c r="AI158" s="58">
        <v>6</v>
      </c>
      <c r="AJ158" s="84">
        <v>0</v>
      </c>
      <c r="AK158" s="84">
        <v>1</v>
      </c>
      <c r="AL158" s="60">
        <v>44200</v>
      </c>
      <c r="AM158" s="58">
        <f t="shared" si="2"/>
        <v>10</v>
      </c>
      <c r="AN158" s="123">
        <v>1</v>
      </c>
      <c r="AO158" s="61"/>
      <c r="AP158" s="62"/>
      <c r="AQ158" s="63">
        <v>1</v>
      </c>
      <c r="AR158" s="64">
        <v>1</v>
      </c>
      <c r="AS158" s="63">
        <v>1</v>
      </c>
      <c r="AT158" s="63">
        <v>0</v>
      </c>
      <c r="AU158" s="63">
        <v>0</v>
      </c>
      <c r="AV158" s="63">
        <v>1</v>
      </c>
      <c r="AW158" s="63">
        <v>0</v>
      </c>
      <c r="AX158" s="64">
        <v>1</v>
      </c>
      <c r="AY158" s="152">
        <v>44190</v>
      </c>
      <c r="AZ158" s="133">
        <v>0.68</v>
      </c>
      <c r="BA158" s="133">
        <v>271</v>
      </c>
      <c r="BB158" s="133">
        <v>246</v>
      </c>
      <c r="BC158" s="144"/>
      <c r="BD158" s="135">
        <v>14.6</v>
      </c>
      <c r="BE158" s="135">
        <v>10.58</v>
      </c>
      <c r="BF158" s="135">
        <v>89.8</v>
      </c>
      <c r="BG158" s="135">
        <v>7.8</v>
      </c>
      <c r="BH158" s="135">
        <v>368</v>
      </c>
      <c r="BI158" s="86"/>
      <c r="BJ158" s="64">
        <v>0</v>
      </c>
      <c r="BK158" s="64">
        <v>0</v>
      </c>
      <c r="BL158" s="64">
        <v>0</v>
      </c>
      <c r="BM158" s="64">
        <v>0</v>
      </c>
      <c r="BN158" s="70">
        <v>0</v>
      </c>
      <c r="BO158" s="64">
        <v>0</v>
      </c>
      <c r="BP158" s="71"/>
      <c r="BR158" s="331">
        <v>4.1167333333333334</v>
      </c>
      <c r="BS158" s="320">
        <v>4.4180000000000001</v>
      </c>
      <c r="BT158" s="320">
        <v>0.30126666666666679</v>
      </c>
      <c r="BU158" s="320">
        <v>7.318100111739084</v>
      </c>
      <c r="BV158" s="320">
        <v>62</v>
      </c>
      <c r="BW158" s="320">
        <v>48004</v>
      </c>
      <c r="BX158" s="320">
        <v>31893</v>
      </c>
      <c r="BY158" s="320">
        <v>1090.9654104284975</v>
      </c>
      <c r="BZ158" s="320">
        <v>2.2945787827231945E-4</v>
      </c>
      <c r="CA158" s="320">
        <v>11.7315</v>
      </c>
      <c r="CB158" s="320">
        <v>27.642666666666663</v>
      </c>
      <c r="CC158" s="320">
        <v>-15.911166666666656</v>
      </c>
      <c r="CD158" s="320">
        <v>93.64650284798104</v>
      </c>
      <c r="CE158" s="320">
        <v>220.66066409157298</v>
      </c>
      <c r="CF158" s="320">
        <v>-127.014161243592</v>
      </c>
      <c r="CG158" s="320">
        <v>227.99270522928938</v>
      </c>
      <c r="CH158" s="320">
        <v>537.20994824319473</v>
      </c>
      <c r="CI158" s="320">
        <v>-309.21724301390543</v>
      </c>
      <c r="CJ158" s="320">
        <v>0.36532054523751878</v>
      </c>
      <c r="CK158" s="320">
        <v>9485.4</v>
      </c>
      <c r="CL158" s="320">
        <v>6.55</v>
      </c>
      <c r="CM158" s="320">
        <v>6.48</v>
      </c>
      <c r="CN158" s="320">
        <v>6.64</v>
      </c>
      <c r="CO158" s="316">
        <f t="shared" si="18"/>
        <v>6.5566666666666675</v>
      </c>
      <c r="CP158" s="333">
        <v>0.58299999999999996</v>
      </c>
      <c r="CQ158" s="320">
        <v>0.55500000000000005</v>
      </c>
      <c r="CR158" s="320">
        <v>0.57399999999999995</v>
      </c>
      <c r="CS158" s="316">
        <f t="shared" si="19"/>
        <v>0.57066666666666654</v>
      </c>
      <c r="CT158" s="320">
        <v>0.74</v>
      </c>
      <c r="CU158" s="320">
        <v>0.73599999999999999</v>
      </c>
      <c r="CV158" s="320">
        <v>0.72799999999999998</v>
      </c>
      <c r="CW158" s="316">
        <f t="shared" si="20"/>
        <v>0.73466666666666658</v>
      </c>
      <c r="CX158" s="329">
        <v>2.0833333333333333E-3</v>
      </c>
      <c r="CY158" s="318">
        <v>5.5555555555555558E-3</v>
      </c>
      <c r="CZ158" s="318">
        <v>7.6388888888888886E-3</v>
      </c>
      <c r="DA158" s="319" t="s">
        <v>1549</v>
      </c>
      <c r="DB158" s="319" t="s">
        <v>1550</v>
      </c>
      <c r="DC158" s="319" t="s">
        <v>1551</v>
      </c>
      <c r="DD158" s="319" t="s">
        <v>1552</v>
      </c>
      <c r="DE158" s="319" t="s">
        <v>1553</v>
      </c>
      <c r="DF158" s="319" t="s">
        <v>1554</v>
      </c>
      <c r="DG158" s="310"/>
      <c r="DH158" s="320">
        <v>7.318100111739084</v>
      </c>
      <c r="DI158" s="471">
        <v>0</v>
      </c>
      <c r="DJ158" s="483">
        <f t="shared" si="17"/>
        <v>7.7151201970808658E-2</v>
      </c>
      <c r="DK158" s="320">
        <v>0.57066666666666654</v>
      </c>
      <c r="DL158" s="471">
        <v>1</v>
      </c>
      <c r="DM158" s="320">
        <v>0.73466666666666658</v>
      </c>
    </row>
    <row r="159" spans="1:117" ht="15.75" customHeight="1">
      <c r="A159" s="76">
        <v>207</v>
      </c>
      <c r="B159" s="168" t="s">
        <v>1555</v>
      </c>
      <c r="C159" s="46">
        <v>2762351</v>
      </c>
      <c r="D159" s="46">
        <v>2</v>
      </c>
      <c r="E159" s="149">
        <v>26287</v>
      </c>
      <c r="F159" s="44">
        <f t="shared" si="13"/>
        <v>49</v>
      </c>
      <c r="G159" s="78">
        <v>1</v>
      </c>
      <c r="H159" s="46">
        <v>36.799999999999997</v>
      </c>
      <c r="I159" s="79">
        <v>96</v>
      </c>
      <c r="J159" s="80">
        <v>0</v>
      </c>
      <c r="K159" s="80">
        <v>0</v>
      </c>
      <c r="L159" s="80">
        <v>0</v>
      </c>
      <c r="M159" s="80">
        <v>0</v>
      </c>
      <c r="N159" s="80">
        <v>0</v>
      </c>
      <c r="O159" s="80">
        <v>0</v>
      </c>
      <c r="P159" s="80">
        <v>0</v>
      </c>
      <c r="Q159" s="80">
        <v>0</v>
      </c>
      <c r="R159" s="80">
        <v>0</v>
      </c>
      <c r="S159" s="80">
        <v>0</v>
      </c>
      <c r="T159" s="80">
        <v>0</v>
      </c>
      <c r="U159" s="80">
        <v>0</v>
      </c>
      <c r="V159" s="80">
        <v>0</v>
      </c>
      <c r="W159" s="80">
        <v>0</v>
      </c>
      <c r="X159" s="80">
        <v>1</v>
      </c>
      <c r="Y159" s="80">
        <v>0</v>
      </c>
      <c r="Z159" s="80">
        <v>1</v>
      </c>
      <c r="AA159" s="80">
        <v>0</v>
      </c>
      <c r="AB159" s="80">
        <v>0</v>
      </c>
      <c r="AC159" s="81"/>
      <c r="AD159" s="82"/>
      <c r="AE159" s="83"/>
      <c r="AF159" s="150">
        <v>44192</v>
      </c>
      <c r="AG159" s="58">
        <v>0</v>
      </c>
      <c r="AH159" s="58">
        <v>0</v>
      </c>
      <c r="AI159" s="58">
        <v>0</v>
      </c>
      <c r="AJ159" s="84">
        <v>0</v>
      </c>
      <c r="AK159" s="84">
        <v>0</v>
      </c>
      <c r="AL159" s="60">
        <v>44202</v>
      </c>
      <c r="AM159" s="58">
        <f t="shared" si="2"/>
        <v>10</v>
      </c>
      <c r="AN159" s="123">
        <v>1</v>
      </c>
      <c r="AO159" s="61"/>
      <c r="AP159" s="62"/>
      <c r="AQ159" s="63">
        <v>1</v>
      </c>
      <c r="AR159" s="64">
        <v>1</v>
      </c>
      <c r="AS159" s="63">
        <v>1</v>
      </c>
      <c r="AT159" s="63">
        <v>1</v>
      </c>
      <c r="AU159" s="63">
        <v>1</v>
      </c>
      <c r="AV159" s="63">
        <v>1</v>
      </c>
      <c r="AW159" s="63">
        <v>0</v>
      </c>
      <c r="AX159" s="64">
        <v>0</v>
      </c>
      <c r="AY159" s="152">
        <v>44192</v>
      </c>
      <c r="AZ159" s="133">
        <v>0.6</v>
      </c>
      <c r="BA159" s="133">
        <v>1100</v>
      </c>
      <c r="BB159" s="133">
        <v>67.400000000000006</v>
      </c>
      <c r="BC159" s="144"/>
      <c r="BD159" s="135">
        <v>13.4</v>
      </c>
      <c r="BE159" s="135">
        <v>13.34</v>
      </c>
      <c r="BF159" s="135">
        <v>78.5</v>
      </c>
      <c r="BG159" s="135">
        <v>11.2</v>
      </c>
      <c r="BH159" s="135">
        <v>176</v>
      </c>
      <c r="BI159" s="86"/>
      <c r="BJ159" s="64">
        <v>0</v>
      </c>
      <c r="BK159" s="64">
        <v>0</v>
      </c>
      <c r="BL159" s="64">
        <v>0</v>
      </c>
      <c r="BM159" s="64">
        <v>0</v>
      </c>
      <c r="BN159" s="70">
        <v>0</v>
      </c>
      <c r="BO159" s="64">
        <v>0</v>
      </c>
      <c r="BP159" s="71"/>
      <c r="BR159" s="331"/>
      <c r="BS159" s="320"/>
      <c r="BT159" s="320"/>
      <c r="BU159" s="320"/>
      <c r="BV159" s="320"/>
      <c r="BW159" s="320"/>
      <c r="BX159" s="320"/>
      <c r="BY159" s="320"/>
      <c r="BZ159" s="320"/>
      <c r="CA159" s="320"/>
      <c r="CB159" s="320"/>
      <c r="CC159" s="320"/>
      <c r="CD159" s="320"/>
      <c r="CE159" s="320"/>
      <c r="CF159" s="320"/>
      <c r="CG159" s="320"/>
      <c r="CH159" s="320"/>
      <c r="CI159" s="320"/>
      <c r="CJ159" s="320"/>
      <c r="CK159" s="320"/>
      <c r="CL159" s="320">
        <v>6.5</v>
      </c>
      <c r="CM159" s="320">
        <v>6.88</v>
      </c>
      <c r="CN159" s="320">
        <v>6.76</v>
      </c>
      <c r="CO159" s="316">
        <f t="shared" si="18"/>
        <v>6.7133333333333338</v>
      </c>
      <c r="CP159" s="333">
        <v>0.57999999999999996</v>
      </c>
      <c r="CQ159" s="320">
        <v>0.59599999999999997</v>
      </c>
      <c r="CR159" s="320">
        <v>0.57899999999999996</v>
      </c>
      <c r="CS159" s="316">
        <f t="shared" si="19"/>
        <v>0.58499999999999996</v>
      </c>
      <c r="CT159" s="320">
        <v>0.76500000000000001</v>
      </c>
      <c r="CU159" s="320">
        <v>0.77900000000000003</v>
      </c>
      <c r="CV159" s="320">
        <v>0.72299999999999998</v>
      </c>
      <c r="CW159" s="316">
        <f t="shared" si="20"/>
        <v>0.7556666666666666</v>
      </c>
      <c r="CX159" s="329">
        <v>1.3888888888888889E-3</v>
      </c>
      <c r="CY159" s="318">
        <v>4.1666666666666666E-3</v>
      </c>
      <c r="CZ159" s="318">
        <v>1.0416666666666666E-2</v>
      </c>
      <c r="DA159" s="319" t="s">
        <v>1556</v>
      </c>
      <c r="DB159" s="319" t="s">
        <v>1557</v>
      </c>
      <c r="DC159" s="319" t="s">
        <v>1558</v>
      </c>
      <c r="DD159" s="319" t="s">
        <v>1559</v>
      </c>
      <c r="DE159" s="319" t="s">
        <v>1560</v>
      </c>
      <c r="DF159" s="319" t="s">
        <v>1561</v>
      </c>
      <c r="DG159" s="310"/>
      <c r="DH159" s="320"/>
      <c r="DI159" s="471"/>
      <c r="DJ159" s="483"/>
      <c r="DK159" s="320">
        <v>0.58499999999999996</v>
      </c>
      <c r="DL159" s="471">
        <v>1</v>
      </c>
      <c r="DM159" s="320">
        <v>0.7556666666666666</v>
      </c>
    </row>
    <row r="160" spans="1:117" ht="15.75" customHeight="1">
      <c r="A160" s="76">
        <v>208</v>
      </c>
      <c r="B160" s="168" t="s">
        <v>1562</v>
      </c>
      <c r="C160" s="46">
        <v>2763189</v>
      </c>
      <c r="D160" s="46">
        <v>1</v>
      </c>
      <c r="E160" s="149">
        <v>30997</v>
      </c>
      <c r="F160" s="44">
        <f t="shared" si="13"/>
        <v>36</v>
      </c>
      <c r="G160" s="78">
        <v>2</v>
      </c>
      <c r="H160" s="46">
        <v>36.299999999999997</v>
      </c>
      <c r="I160" s="79">
        <v>92</v>
      </c>
      <c r="J160" s="80">
        <v>0</v>
      </c>
      <c r="K160" s="80">
        <v>1</v>
      </c>
      <c r="L160" s="80">
        <v>0</v>
      </c>
      <c r="M160" s="80">
        <v>0</v>
      </c>
      <c r="N160" s="80">
        <v>0</v>
      </c>
      <c r="O160" s="80">
        <v>0</v>
      </c>
      <c r="P160" s="80">
        <v>0</v>
      </c>
      <c r="Q160" s="80">
        <v>0</v>
      </c>
      <c r="R160" s="80">
        <v>0</v>
      </c>
      <c r="S160" s="80">
        <v>0</v>
      </c>
      <c r="T160" s="80">
        <v>0</v>
      </c>
      <c r="U160" s="80">
        <v>0</v>
      </c>
      <c r="V160" s="80">
        <v>0</v>
      </c>
      <c r="W160" s="80">
        <v>0</v>
      </c>
      <c r="X160" s="80">
        <v>1</v>
      </c>
      <c r="Y160" s="98">
        <v>1</v>
      </c>
      <c r="Z160" s="80">
        <v>1</v>
      </c>
      <c r="AA160" s="80">
        <v>0</v>
      </c>
      <c r="AB160" s="80">
        <v>0</v>
      </c>
      <c r="AC160" s="81">
        <v>115</v>
      </c>
      <c r="AD160" s="82">
        <v>1.75</v>
      </c>
      <c r="AE160" s="83">
        <f t="shared" si="8"/>
        <v>37.551020408163268</v>
      </c>
      <c r="AF160" s="150">
        <v>44193</v>
      </c>
      <c r="AG160" s="58">
        <v>1</v>
      </c>
      <c r="AH160" s="58">
        <v>1</v>
      </c>
      <c r="AI160" s="58">
        <v>3</v>
      </c>
      <c r="AJ160" s="84">
        <v>1</v>
      </c>
      <c r="AK160" s="84">
        <v>1</v>
      </c>
      <c r="AL160" s="60">
        <v>44200</v>
      </c>
      <c r="AM160" s="58">
        <f t="shared" si="2"/>
        <v>7</v>
      </c>
      <c r="AN160" s="123">
        <v>1</v>
      </c>
      <c r="AO160" s="61"/>
      <c r="AP160" s="89"/>
      <c r="AQ160" s="76">
        <v>1</v>
      </c>
      <c r="AR160" s="64">
        <v>1</v>
      </c>
      <c r="AS160" s="63">
        <v>1</v>
      </c>
      <c r="AT160" s="63">
        <v>0</v>
      </c>
      <c r="AU160" s="63">
        <v>0</v>
      </c>
      <c r="AV160" s="63">
        <v>1</v>
      </c>
      <c r="AW160" s="63">
        <v>0</v>
      </c>
      <c r="AX160" s="64">
        <v>1</v>
      </c>
      <c r="AY160" s="152">
        <v>44193</v>
      </c>
      <c r="AZ160" s="129">
        <v>1.1200000000000001</v>
      </c>
      <c r="BA160" s="129">
        <v>239</v>
      </c>
      <c r="BB160" s="129"/>
      <c r="BC160" s="144"/>
      <c r="BD160" s="98">
        <v>14.2</v>
      </c>
      <c r="BE160" s="98">
        <v>7.52</v>
      </c>
      <c r="BF160" s="98">
        <v>66.3</v>
      </c>
      <c r="BG160" s="98">
        <v>24.7</v>
      </c>
      <c r="BH160" s="98">
        <v>192</v>
      </c>
      <c r="BI160" s="86"/>
      <c r="BJ160" s="90">
        <v>1</v>
      </c>
      <c r="BK160" s="90">
        <v>0</v>
      </c>
      <c r="BL160" s="90">
        <v>0</v>
      </c>
      <c r="BM160" s="90">
        <v>0</v>
      </c>
      <c r="BN160" s="91">
        <v>1</v>
      </c>
      <c r="BO160" s="90">
        <v>0</v>
      </c>
      <c r="BP160" s="92"/>
      <c r="BR160" s="331">
        <v>4.9433500000000006</v>
      </c>
      <c r="BS160" s="320">
        <v>5.165</v>
      </c>
      <c r="BT160" s="320">
        <v>0.22164999999999946</v>
      </c>
      <c r="BU160" s="320">
        <v>4.4838014706625966</v>
      </c>
      <c r="BV160" s="320">
        <v>40</v>
      </c>
      <c r="BW160" s="320">
        <v>73179</v>
      </c>
      <c r="BX160" s="320">
        <v>32043</v>
      </c>
      <c r="BY160" s="320">
        <v>1342.6016260162603</v>
      </c>
      <c r="BZ160" s="320">
        <v>1.399307639940891E-4</v>
      </c>
      <c r="CA160" s="320">
        <v>14.371833333333331</v>
      </c>
      <c r="CB160" s="320">
        <v>27.060000000000006</v>
      </c>
      <c r="CC160" s="320">
        <v>-12.688166666666667</v>
      </c>
      <c r="CD160" s="320">
        <v>164.76495918382849</v>
      </c>
      <c r="CE160" s="320">
        <v>310.90047890760889</v>
      </c>
      <c r="CF160" s="320">
        <v>-146.13551972378053</v>
      </c>
      <c r="CG160" s="320">
        <v>233.17281756508908</v>
      </c>
      <c r="CH160" s="320">
        <v>438.53609262680919</v>
      </c>
      <c r="CI160" s="320">
        <v>-205.36327506172009</v>
      </c>
      <c r="CJ160" s="320">
        <v>0.31893691059044427</v>
      </c>
      <c r="CK160" s="320">
        <v>11095.7</v>
      </c>
      <c r="CL160" s="320">
        <v>6.22</v>
      </c>
      <c r="CM160" s="320">
        <v>6.07</v>
      </c>
      <c r="CN160" s="320">
        <v>6.8</v>
      </c>
      <c r="CO160" s="316">
        <f t="shared" si="18"/>
        <v>6.3633333333333333</v>
      </c>
      <c r="CP160" s="333">
        <v>1.1180000000000001</v>
      </c>
      <c r="CQ160" s="320">
        <v>1.036</v>
      </c>
      <c r="CR160" s="320">
        <v>1.0049999999999999</v>
      </c>
      <c r="CS160" s="316">
        <f t="shared" si="19"/>
        <v>1.0529999999999999</v>
      </c>
      <c r="CT160" s="320">
        <v>1.4350000000000001</v>
      </c>
      <c r="CU160" s="320">
        <v>1.1919999999999999</v>
      </c>
      <c r="CV160" s="320">
        <v>1.169</v>
      </c>
      <c r="CW160" s="316">
        <f t="shared" si="20"/>
        <v>1.2653333333333332</v>
      </c>
      <c r="CX160" s="329">
        <v>1.3888888888888889E-3</v>
      </c>
      <c r="CY160" s="318">
        <v>4.8611111111111112E-3</v>
      </c>
      <c r="CZ160" s="318">
        <v>6.9444444444444441E-3</v>
      </c>
      <c r="DA160" s="319" t="s">
        <v>1563</v>
      </c>
      <c r="DB160" s="319" t="s">
        <v>1564</v>
      </c>
      <c r="DC160" s="319" t="s">
        <v>1565</v>
      </c>
      <c r="DD160" s="319" t="s">
        <v>1566</v>
      </c>
      <c r="DE160" s="319" t="s">
        <v>1567</v>
      </c>
      <c r="DF160" s="319" t="s">
        <v>1568</v>
      </c>
      <c r="DG160" s="310"/>
      <c r="DH160" s="320">
        <v>4.4838014706625966</v>
      </c>
      <c r="DI160" s="471">
        <v>0</v>
      </c>
      <c r="DJ160" s="483">
        <f t="shared" si="17"/>
        <v>4.0410262269731489E-2</v>
      </c>
      <c r="DK160" s="320">
        <v>1.0529999999999999</v>
      </c>
      <c r="DL160" s="471">
        <v>1</v>
      </c>
      <c r="DM160" s="320">
        <v>1.2653333333333332</v>
      </c>
    </row>
    <row r="161" spans="1:117" ht="15.75" customHeight="1">
      <c r="A161" s="76">
        <v>209</v>
      </c>
      <c r="B161" s="168" t="s">
        <v>1569</v>
      </c>
      <c r="C161" s="46">
        <v>2762240</v>
      </c>
      <c r="D161" s="46">
        <v>1</v>
      </c>
      <c r="E161" s="149">
        <v>13377</v>
      </c>
      <c r="F161" s="44">
        <f t="shared" si="13"/>
        <v>84</v>
      </c>
      <c r="G161" s="78">
        <v>1</v>
      </c>
      <c r="H161" s="46">
        <v>37.799999999999997</v>
      </c>
      <c r="I161" s="79">
        <v>99</v>
      </c>
      <c r="J161" s="80">
        <v>0</v>
      </c>
      <c r="K161" s="98">
        <v>1</v>
      </c>
      <c r="L161" s="80">
        <v>0</v>
      </c>
      <c r="M161" s="80">
        <v>0</v>
      </c>
      <c r="N161" s="80">
        <v>0</v>
      </c>
      <c r="O161" s="80">
        <v>0</v>
      </c>
      <c r="P161" s="80">
        <v>0</v>
      </c>
      <c r="Q161" s="80">
        <v>0</v>
      </c>
      <c r="R161" s="80">
        <v>0</v>
      </c>
      <c r="S161" s="80">
        <v>0</v>
      </c>
      <c r="T161" s="80">
        <v>0</v>
      </c>
      <c r="U161" s="80">
        <v>0</v>
      </c>
      <c r="V161" s="80">
        <v>0</v>
      </c>
      <c r="W161" s="80">
        <v>0</v>
      </c>
      <c r="X161" s="80">
        <v>0</v>
      </c>
      <c r="Y161" s="80">
        <v>0</v>
      </c>
      <c r="Z161" s="98">
        <v>1</v>
      </c>
      <c r="AA161" s="80">
        <v>0</v>
      </c>
      <c r="AB161" s="80">
        <v>0</v>
      </c>
      <c r="AC161" s="81"/>
      <c r="AD161" s="82"/>
      <c r="AE161" s="83"/>
      <c r="AF161" s="150">
        <v>44192</v>
      </c>
      <c r="AG161" s="58">
        <v>1</v>
      </c>
      <c r="AH161" s="58">
        <v>0</v>
      </c>
      <c r="AI161" s="58">
        <v>18</v>
      </c>
      <c r="AJ161" s="84">
        <v>0</v>
      </c>
      <c r="AK161" s="84">
        <v>1</v>
      </c>
      <c r="AL161" s="60">
        <v>44211</v>
      </c>
      <c r="AM161" s="58">
        <f t="shared" si="2"/>
        <v>19</v>
      </c>
      <c r="AN161" s="123">
        <v>1</v>
      </c>
      <c r="AO161" s="61"/>
      <c r="AP161" s="62"/>
      <c r="AQ161" s="63">
        <v>1</v>
      </c>
      <c r="AR161" s="64">
        <v>1</v>
      </c>
      <c r="AS161" s="63">
        <v>1</v>
      </c>
      <c r="AT161" s="63">
        <v>0</v>
      </c>
      <c r="AU161" s="63">
        <v>0</v>
      </c>
      <c r="AV161" s="63">
        <v>1</v>
      </c>
      <c r="AW161" s="63">
        <v>0</v>
      </c>
      <c r="AX161" s="64">
        <v>1</v>
      </c>
      <c r="AY161" s="152">
        <v>44192</v>
      </c>
      <c r="AZ161" s="133">
        <v>1.18</v>
      </c>
      <c r="BA161" s="133">
        <v>793</v>
      </c>
      <c r="BB161" s="133">
        <v>471.2</v>
      </c>
      <c r="BC161" s="139">
        <v>3.2000000000000001E-2</v>
      </c>
      <c r="BD161" s="135">
        <v>13.6</v>
      </c>
      <c r="BE161" s="135">
        <v>14.49</v>
      </c>
      <c r="BF161" s="135">
        <v>94.9</v>
      </c>
      <c r="BG161" s="135">
        <v>2.5</v>
      </c>
      <c r="BH161" s="135">
        <v>150</v>
      </c>
      <c r="BI161" s="86"/>
      <c r="BJ161" s="64">
        <v>0</v>
      </c>
      <c r="BK161" s="64">
        <v>0</v>
      </c>
      <c r="BL161" s="64">
        <v>0</v>
      </c>
      <c r="BM161" s="64">
        <v>0</v>
      </c>
      <c r="BN161" s="70">
        <v>0</v>
      </c>
      <c r="BO161" s="64">
        <v>0</v>
      </c>
      <c r="BP161" s="71"/>
      <c r="BR161" s="331">
        <v>5.3956101694915235</v>
      </c>
      <c r="BS161" s="320">
        <v>5.8079999999999998</v>
      </c>
      <c r="BT161" s="320">
        <v>0.41238983050847633</v>
      </c>
      <c r="BU161" s="320">
        <v>7.6430619995539724</v>
      </c>
      <c r="BV161" s="320">
        <v>47</v>
      </c>
      <c r="BW161" s="320">
        <v>12439</v>
      </c>
      <c r="BX161" s="320">
        <v>4513</v>
      </c>
      <c r="BY161" s="320">
        <v>249.40668824163964</v>
      </c>
      <c r="BZ161" s="320">
        <v>1.6935656989926816E-3</v>
      </c>
      <c r="CA161" s="320">
        <v>5.6081666666666665</v>
      </c>
      <c r="CB161" s="320">
        <v>7.7688333333333341</v>
      </c>
      <c r="CC161" s="320">
        <v>-2.1606666666666663</v>
      </c>
      <c r="CD161" s="320">
        <v>77.893095489940677</v>
      </c>
      <c r="CE161" s="320">
        <v>107.28660033096152</v>
      </c>
      <c r="CF161" s="320">
        <v>-29.393504841020849</v>
      </c>
      <c r="CG161" s="320">
        <v>84.188556752551662</v>
      </c>
      <c r="CH161" s="320">
        <v>115.97846890231837</v>
      </c>
      <c r="CI161" s="320">
        <v>-31.789912149766732</v>
      </c>
      <c r="CJ161" s="320">
        <v>0.21513338593431222</v>
      </c>
      <c r="CK161" s="320">
        <v>831</v>
      </c>
      <c r="CL161" s="320">
        <v>8.08</v>
      </c>
      <c r="CM161" s="320">
        <v>8.19</v>
      </c>
      <c r="CN161" s="320">
        <v>8.11</v>
      </c>
      <c r="CO161" s="316">
        <f t="shared" si="18"/>
        <v>8.1266666666666669</v>
      </c>
      <c r="CP161" s="333">
        <v>0.69399999999999995</v>
      </c>
      <c r="CQ161" s="320">
        <v>0.77800000000000002</v>
      </c>
      <c r="CR161" s="320">
        <v>0.878</v>
      </c>
      <c r="CS161" s="316">
        <f t="shared" si="19"/>
        <v>0.78333333333333333</v>
      </c>
      <c r="CT161" s="320">
        <v>0.77500000000000002</v>
      </c>
      <c r="CU161" s="320">
        <v>0.998</v>
      </c>
      <c r="CV161" s="320">
        <v>1.2070000000000001</v>
      </c>
      <c r="CW161" s="316">
        <f t="shared" si="20"/>
        <v>0.99333333333333351</v>
      </c>
      <c r="CX161" s="329">
        <v>1.3888888888888889E-3</v>
      </c>
      <c r="CY161" s="318">
        <v>4.1666666666666666E-3</v>
      </c>
      <c r="CZ161" s="318">
        <v>8.3333333333333332E-3</v>
      </c>
      <c r="DA161" s="319" t="s">
        <v>1570</v>
      </c>
      <c r="DB161" s="319" t="s">
        <v>1571</v>
      </c>
      <c r="DC161" s="319" t="s">
        <v>1572</v>
      </c>
      <c r="DD161" s="319" t="s">
        <v>1573</v>
      </c>
      <c r="DE161" s="319" t="s">
        <v>1574</v>
      </c>
      <c r="DF161" s="319" t="s">
        <v>1575</v>
      </c>
      <c r="DG161" s="310"/>
      <c r="DH161" s="320">
        <v>7.6430619995539724</v>
      </c>
      <c r="DI161" s="471">
        <v>0</v>
      </c>
      <c r="DJ161" s="483">
        <f t="shared" si="17"/>
        <v>0.9197427195612482</v>
      </c>
      <c r="DK161" s="320">
        <v>0.78333333333333333</v>
      </c>
      <c r="DL161" s="471">
        <v>0</v>
      </c>
      <c r="DM161" s="320">
        <v>0.99333333333333351</v>
      </c>
    </row>
    <row r="162" spans="1:117" ht="15.75" customHeight="1">
      <c r="A162" s="76">
        <v>210</v>
      </c>
      <c r="B162" s="168" t="s">
        <v>1576</v>
      </c>
      <c r="C162" s="46">
        <v>2763266</v>
      </c>
      <c r="D162" s="46">
        <v>2</v>
      </c>
      <c r="E162" s="149">
        <v>21527</v>
      </c>
      <c r="F162" s="44">
        <f t="shared" si="13"/>
        <v>62</v>
      </c>
      <c r="G162" s="78">
        <v>1</v>
      </c>
      <c r="H162" s="46">
        <v>37.200000000000003</v>
      </c>
      <c r="I162" s="79">
        <v>83</v>
      </c>
      <c r="J162" s="80">
        <v>0</v>
      </c>
      <c r="K162" s="80">
        <v>0</v>
      </c>
      <c r="L162" s="80">
        <v>0</v>
      </c>
      <c r="M162" s="80">
        <v>0</v>
      </c>
      <c r="N162" s="80">
        <v>0</v>
      </c>
      <c r="O162" s="80">
        <v>0</v>
      </c>
      <c r="P162" s="80">
        <v>0</v>
      </c>
      <c r="Q162" s="80">
        <v>0</v>
      </c>
      <c r="R162" s="80">
        <v>0</v>
      </c>
      <c r="S162" s="80">
        <v>0</v>
      </c>
      <c r="T162" s="80">
        <v>0</v>
      </c>
      <c r="U162" s="80">
        <v>0</v>
      </c>
      <c r="V162" s="80">
        <v>0</v>
      </c>
      <c r="W162" s="80">
        <v>0</v>
      </c>
      <c r="X162" s="80">
        <v>1</v>
      </c>
      <c r="Y162" s="80">
        <v>0</v>
      </c>
      <c r="Z162" s="80">
        <v>1</v>
      </c>
      <c r="AA162" s="80">
        <v>0</v>
      </c>
      <c r="AB162" s="80">
        <v>0</v>
      </c>
      <c r="AC162" s="81">
        <v>79</v>
      </c>
      <c r="AD162" s="82">
        <v>1.64</v>
      </c>
      <c r="AE162" s="83">
        <f t="shared" si="8"/>
        <v>29.372397382510414</v>
      </c>
      <c r="AF162" s="150">
        <v>44193</v>
      </c>
      <c r="AG162" s="58">
        <v>1</v>
      </c>
      <c r="AH162" s="58">
        <v>1</v>
      </c>
      <c r="AI162" s="58">
        <v>23</v>
      </c>
      <c r="AJ162" s="84">
        <v>0</v>
      </c>
      <c r="AK162" s="84">
        <v>1</v>
      </c>
      <c r="AL162" s="60">
        <v>44218</v>
      </c>
      <c r="AM162" s="58">
        <f t="shared" si="2"/>
        <v>25</v>
      </c>
      <c r="AN162" s="123">
        <v>1</v>
      </c>
      <c r="AO162" s="61"/>
      <c r="AP162" s="62"/>
      <c r="AQ162" s="63">
        <v>1</v>
      </c>
      <c r="AR162" s="64">
        <v>1</v>
      </c>
      <c r="AS162" s="63">
        <v>1</v>
      </c>
      <c r="AT162" s="63">
        <v>0</v>
      </c>
      <c r="AU162" s="63">
        <v>0</v>
      </c>
      <c r="AV162" s="63">
        <v>1</v>
      </c>
      <c r="AW162" s="63">
        <v>0</v>
      </c>
      <c r="AX162" s="64">
        <v>1</v>
      </c>
      <c r="AY162" s="152">
        <v>44193</v>
      </c>
      <c r="AZ162" s="133">
        <v>1.03</v>
      </c>
      <c r="BA162" s="133">
        <v>2559</v>
      </c>
      <c r="BB162" s="133">
        <v>92.1</v>
      </c>
      <c r="BC162" s="139">
        <v>0.01</v>
      </c>
      <c r="BD162" s="135">
        <v>11.9</v>
      </c>
      <c r="BE162" s="135">
        <v>11.42</v>
      </c>
      <c r="BF162" s="135">
        <v>90.8</v>
      </c>
      <c r="BG162" s="135">
        <v>4.4000000000000004</v>
      </c>
      <c r="BH162" s="135">
        <v>179</v>
      </c>
      <c r="BI162" s="86"/>
      <c r="BJ162" s="64">
        <v>0</v>
      </c>
      <c r="BK162" s="64">
        <v>0</v>
      </c>
      <c r="BL162" s="64">
        <v>0</v>
      </c>
      <c r="BM162" s="64">
        <v>0</v>
      </c>
      <c r="BN162" s="70">
        <v>0</v>
      </c>
      <c r="BO162" s="64">
        <v>0</v>
      </c>
      <c r="BP162" s="71"/>
      <c r="BR162" s="331">
        <v>4.5807543859649114</v>
      </c>
      <c r="BS162" s="320">
        <v>4.7910000000000004</v>
      </c>
      <c r="BT162" s="320">
        <v>0.21024561403508901</v>
      </c>
      <c r="BU162" s="320">
        <v>4.5897595967875038</v>
      </c>
      <c r="BV162" s="320">
        <v>54</v>
      </c>
      <c r="BW162" s="320">
        <v>44949</v>
      </c>
      <c r="BX162" s="320">
        <v>23631</v>
      </c>
      <c r="BY162" s="320">
        <v>952.26004158914293</v>
      </c>
      <c r="BZ162" s="320">
        <v>1.9422621119662747E-4</v>
      </c>
      <c r="CA162" s="320">
        <v>9.4649999999999999</v>
      </c>
      <c r="CB162" s="320">
        <v>15.132833333333332</v>
      </c>
      <c r="CC162" s="320">
        <v>-5.6678333333333324</v>
      </c>
      <c r="CD162" s="320">
        <v>94.929392983746709</v>
      </c>
      <c r="CE162" s="320">
        <v>151.37415855431081</v>
      </c>
      <c r="CF162" s="320">
        <v>-56.444765570564066</v>
      </c>
      <c r="CG162" s="320">
        <v>164.22143306976616</v>
      </c>
      <c r="CH162" s="320">
        <v>262.94201327720128</v>
      </c>
      <c r="CI162" s="320">
        <v>-98.72058020743512</v>
      </c>
      <c r="CJ162" s="320">
        <v>0.27296320378687106</v>
      </c>
      <c r="CK162" s="320">
        <v>8084.6</v>
      </c>
      <c r="CL162" s="320">
        <v>7.53</v>
      </c>
      <c r="CM162" s="320">
        <v>7.69</v>
      </c>
      <c r="CN162" s="320">
        <v>8.2799999999999994</v>
      </c>
      <c r="CO162" s="316">
        <f t="shared" si="18"/>
        <v>7.833333333333333</v>
      </c>
      <c r="CP162" s="333">
        <v>0.61199999999999999</v>
      </c>
      <c r="CQ162" s="320">
        <v>0.55200000000000005</v>
      </c>
      <c r="CR162" s="320">
        <v>0.87</v>
      </c>
      <c r="CS162" s="316">
        <f t="shared" si="19"/>
        <v>0.67800000000000005</v>
      </c>
      <c r="CT162" s="320">
        <v>0.78300000000000003</v>
      </c>
      <c r="CU162" s="320">
        <v>0.79200000000000004</v>
      </c>
      <c r="CV162" s="320">
        <v>1.008</v>
      </c>
      <c r="CW162" s="316">
        <f t="shared" si="20"/>
        <v>0.8610000000000001</v>
      </c>
      <c r="CX162" s="329">
        <v>2.7777777777777779E-3</v>
      </c>
      <c r="CY162" s="318">
        <v>5.5555555555555558E-3</v>
      </c>
      <c r="CZ162" s="318">
        <v>6.2499999999999995E-3</v>
      </c>
      <c r="DA162" s="319" t="s">
        <v>1577</v>
      </c>
      <c r="DB162" s="319" t="s">
        <v>1578</v>
      </c>
      <c r="DC162" s="319" t="s">
        <v>1579</v>
      </c>
      <c r="DD162" s="319" t="s">
        <v>1580</v>
      </c>
      <c r="DE162" s="319" t="s">
        <v>1581</v>
      </c>
      <c r="DF162" s="319" t="s">
        <v>1582</v>
      </c>
      <c r="DG162" s="310"/>
      <c r="DH162" s="320">
        <v>4.5897595967875038</v>
      </c>
      <c r="DI162" s="471">
        <v>0</v>
      </c>
      <c r="DJ162" s="483">
        <f t="shared" si="17"/>
        <v>5.677163492055888E-2</v>
      </c>
      <c r="DK162" s="320">
        <v>0.67800000000000005</v>
      </c>
      <c r="DL162" s="471">
        <v>0</v>
      </c>
      <c r="DM162" s="320">
        <v>0.8610000000000001</v>
      </c>
    </row>
    <row r="163" spans="1:117" ht="15.75" customHeight="1">
      <c r="A163" s="76">
        <v>211</v>
      </c>
      <c r="B163" s="168" t="s">
        <v>1583</v>
      </c>
      <c r="C163" s="46">
        <v>2764222</v>
      </c>
      <c r="D163" s="46">
        <v>1</v>
      </c>
      <c r="E163" s="149">
        <v>18222</v>
      </c>
      <c r="F163" s="44">
        <f t="shared" si="13"/>
        <v>71</v>
      </c>
      <c r="G163" s="78">
        <v>1</v>
      </c>
      <c r="H163" s="46">
        <v>36.5</v>
      </c>
      <c r="I163" s="79">
        <v>94</v>
      </c>
      <c r="J163" s="80">
        <v>0</v>
      </c>
      <c r="K163" s="80">
        <v>0</v>
      </c>
      <c r="L163" s="80">
        <v>0</v>
      </c>
      <c r="M163" s="80">
        <v>0</v>
      </c>
      <c r="N163" s="80">
        <v>0</v>
      </c>
      <c r="O163" s="80">
        <v>0</v>
      </c>
      <c r="P163" s="80">
        <v>0</v>
      </c>
      <c r="Q163" s="80">
        <v>0</v>
      </c>
      <c r="R163" s="80">
        <v>0</v>
      </c>
      <c r="S163" s="80">
        <v>0</v>
      </c>
      <c r="T163" s="80">
        <v>0</v>
      </c>
      <c r="U163" s="80">
        <v>0</v>
      </c>
      <c r="V163" s="80">
        <v>0</v>
      </c>
      <c r="W163" s="80">
        <v>0</v>
      </c>
      <c r="X163" s="80">
        <v>0</v>
      </c>
      <c r="Y163" s="80">
        <v>0</v>
      </c>
      <c r="Z163" s="80">
        <v>0</v>
      </c>
      <c r="AA163" s="80">
        <v>0</v>
      </c>
      <c r="AB163" s="80">
        <v>0</v>
      </c>
      <c r="AC163" s="81">
        <v>78</v>
      </c>
      <c r="AD163" s="82">
        <v>1.79</v>
      </c>
      <c r="AE163" s="83">
        <f t="shared" si="8"/>
        <v>24.343809494085704</v>
      </c>
      <c r="AF163" s="150">
        <v>44195</v>
      </c>
      <c r="AG163" s="58">
        <v>0</v>
      </c>
      <c r="AH163" s="58">
        <v>0</v>
      </c>
      <c r="AI163" s="58">
        <v>0</v>
      </c>
      <c r="AJ163" s="84">
        <v>0</v>
      </c>
      <c r="AK163" s="84">
        <v>0</v>
      </c>
      <c r="AL163" s="60">
        <v>44209</v>
      </c>
      <c r="AM163" s="58">
        <f t="shared" si="2"/>
        <v>14</v>
      </c>
      <c r="AN163" s="123">
        <v>1</v>
      </c>
      <c r="AO163" s="61"/>
      <c r="AP163" s="62"/>
      <c r="AQ163" s="63">
        <v>1</v>
      </c>
      <c r="AR163" s="64">
        <v>1</v>
      </c>
      <c r="AS163" s="63">
        <v>1</v>
      </c>
      <c r="AT163" s="63">
        <v>1</v>
      </c>
      <c r="AU163" s="63">
        <v>1</v>
      </c>
      <c r="AV163" s="63">
        <v>1</v>
      </c>
      <c r="AW163" s="63">
        <v>0</v>
      </c>
      <c r="AX163" s="64">
        <v>1</v>
      </c>
      <c r="AY163" s="152">
        <v>44195</v>
      </c>
      <c r="AZ163" s="133">
        <v>0.93</v>
      </c>
      <c r="BA163" s="133">
        <v>410</v>
      </c>
      <c r="BB163" s="133">
        <v>72.599999999999994</v>
      </c>
      <c r="BC163" s="144"/>
      <c r="BD163" s="135">
        <v>19.100000000000001</v>
      </c>
      <c r="BE163" s="135">
        <v>14.09</v>
      </c>
      <c r="BF163" s="135">
        <v>87</v>
      </c>
      <c r="BG163" s="135">
        <v>1</v>
      </c>
      <c r="BH163" s="135">
        <v>223</v>
      </c>
      <c r="BI163" s="86"/>
      <c r="BJ163" s="64">
        <v>0</v>
      </c>
      <c r="BK163" s="64">
        <v>0</v>
      </c>
      <c r="BL163" s="64">
        <v>0</v>
      </c>
      <c r="BM163" s="64">
        <v>0</v>
      </c>
      <c r="BN163" s="70">
        <v>0</v>
      </c>
      <c r="BO163" s="64">
        <v>0</v>
      </c>
      <c r="BP163" s="71"/>
      <c r="BR163" s="331">
        <v>5.1242666666666672</v>
      </c>
      <c r="BS163" s="320">
        <v>5.0380000000000003</v>
      </c>
      <c r="BT163" s="320">
        <v>-8.6266666666666936E-2</v>
      </c>
      <c r="BU163" s="320">
        <v>-1.6834929225645345</v>
      </c>
      <c r="BV163" s="320">
        <v>38</v>
      </c>
      <c r="BW163" s="320">
        <v>31217</v>
      </c>
      <c r="BX163" s="320">
        <v>6683</v>
      </c>
      <c r="BY163" s="320">
        <v>268.16608996539793</v>
      </c>
      <c r="BZ163" s="320">
        <v>-2.5190676680600545E-4</v>
      </c>
      <c r="CA163" s="320">
        <v>14.115500000000001</v>
      </c>
      <c r="CB163" s="320">
        <v>16.028666666666666</v>
      </c>
      <c r="CC163" s="320">
        <v>-1.9131666666666669</v>
      </c>
      <c r="CD163" s="320">
        <v>174.63516947296998</v>
      </c>
      <c r="CE163" s="320">
        <v>198.30219337795697</v>
      </c>
      <c r="CF163" s="320">
        <v>-23.667023904987005</v>
      </c>
      <c r="CG163" s="320">
        <v>220.4786565979289</v>
      </c>
      <c r="CH163" s="320">
        <v>250.36310700568148</v>
      </c>
      <c r="CI163" s="320">
        <v>-29.884450407752578</v>
      </c>
      <c r="CJ163" s="320">
        <v>0.10663589964377697</v>
      </c>
      <c r="CK163" s="481">
        <v>39.299999999999997</v>
      </c>
      <c r="CL163" s="320">
        <v>9.1199999999999992</v>
      </c>
      <c r="CM163" s="320">
        <v>8.93</v>
      </c>
      <c r="CN163" s="320">
        <v>9.2200000000000006</v>
      </c>
      <c r="CO163" s="316">
        <f t="shared" si="18"/>
        <v>9.0899999999999981</v>
      </c>
      <c r="CP163" s="333">
        <v>1.02</v>
      </c>
      <c r="CQ163" s="320">
        <v>1.048</v>
      </c>
      <c r="CR163" s="320">
        <v>1.014</v>
      </c>
      <c r="CS163" s="316">
        <f t="shared" si="19"/>
        <v>1.0273333333333332</v>
      </c>
      <c r="CT163" s="320">
        <v>1.278</v>
      </c>
      <c r="CU163" s="320">
        <v>1.2290000000000001</v>
      </c>
      <c r="CV163" s="320">
        <v>1.1919999999999999</v>
      </c>
      <c r="CW163" s="316">
        <f t="shared" si="20"/>
        <v>1.2329999999999999</v>
      </c>
      <c r="CX163" s="329">
        <v>6.9444444444444447E-4</v>
      </c>
      <c r="CY163" s="318">
        <v>5.5555555555555558E-3</v>
      </c>
      <c r="CZ163" s="318">
        <v>9.0277777777777787E-3</v>
      </c>
      <c r="DA163" s="319" t="s">
        <v>1584</v>
      </c>
      <c r="DB163" s="319" t="s">
        <v>1585</v>
      </c>
      <c r="DC163" s="319" t="s">
        <v>1586</v>
      </c>
      <c r="DD163" s="319" t="s">
        <v>1587</v>
      </c>
      <c r="DE163" s="319" t="s">
        <v>1588</v>
      </c>
      <c r="DF163" s="319" t="s">
        <v>1589</v>
      </c>
      <c r="DG163" s="310"/>
      <c r="DH163" s="320">
        <v>-1.6834929225645345</v>
      </c>
      <c r="DI163" s="471">
        <v>1</v>
      </c>
      <c r="DJ163" s="483">
        <f>(DH163/CK163)*100</f>
        <v>-4.2836970039810041</v>
      </c>
      <c r="DK163" s="320">
        <v>1.0273333333333332</v>
      </c>
      <c r="DL163" s="471">
        <v>1</v>
      </c>
      <c r="DM163" s="320">
        <v>1.2329999999999999</v>
      </c>
    </row>
    <row r="164" spans="1:117" ht="15.75" customHeight="1">
      <c r="A164" s="76">
        <v>212</v>
      </c>
      <c r="B164" s="168" t="s">
        <v>1590</v>
      </c>
      <c r="C164" s="46">
        <v>2763374</v>
      </c>
      <c r="D164" s="46">
        <v>1</v>
      </c>
      <c r="E164" s="149">
        <v>33057</v>
      </c>
      <c r="F164" s="44">
        <f t="shared" si="13"/>
        <v>30</v>
      </c>
      <c r="G164" s="78">
        <v>1</v>
      </c>
      <c r="H164" s="46">
        <v>36.799999999999997</v>
      </c>
      <c r="I164" s="79">
        <v>94</v>
      </c>
      <c r="J164" s="80">
        <v>0</v>
      </c>
      <c r="K164" s="80">
        <v>0</v>
      </c>
      <c r="L164" s="80">
        <v>0</v>
      </c>
      <c r="M164" s="80">
        <v>1</v>
      </c>
      <c r="N164" s="80">
        <v>0</v>
      </c>
      <c r="O164" s="80">
        <v>0</v>
      </c>
      <c r="P164" s="80">
        <v>1</v>
      </c>
      <c r="Q164" s="80">
        <v>0</v>
      </c>
      <c r="R164" s="80">
        <v>0</v>
      </c>
      <c r="S164" s="80">
        <v>0</v>
      </c>
      <c r="T164" s="80">
        <v>0</v>
      </c>
      <c r="U164" s="80">
        <v>0</v>
      </c>
      <c r="V164" s="80">
        <v>0</v>
      </c>
      <c r="W164" s="80">
        <v>0</v>
      </c>
      <c r="X164" s="80">
        <v>1</v>
      </c>
      <c r="Y164" s="80">
        <v>0</v>
      </c>
      <c r="Z164" s="98">
        <v>1</v>
      </c>
      <c r="AA164" s="80">
        <v>0</v>
      </c>
      <c r="AB164" s="80">
        <v>0</v>
      </c>
      <c r="AC164" s="81">
        <v>82.9</v>
      </c>
      <c r="AD164" s="82">
        <v>1.8</v>
      </c>
      <c r="AE164" s="83">
        <f t="shared" si="8"/>
        <v>25.586419753086421</v>
      </c>
      <c r="AF164" s="150">
        <v>44194</v>
      </c>
      <c r="AG164" s="58">
        <v>0</v>
      </c>
      <c r="AH164" s="58">
        <v>0</v>
      </c>
      <c r="AI164" s="58">
        <v>0</v>
      </c>
      <c r="AJ164" s="84">
        <v>0</v>
      </c>
      <c r="AK164" s="84">
        <v>0</v>
      </c>
      <c r="AL164" s="60">
        <v>44202</v>
      </c>
      <c r="AM164" s="58">
        <f t="shared" si="2"/>
        <v>8</v>
      </c>
      <c r="AN164" s="123">
        <v>1</v>
      </c>
      <c r="AO164" s="61"/>
      <c r="AP164" s="62"/>
      <c r="AQ164" s="63">
        <v>1</v>
      </c>
      <c r="AR164" s="64">
        <v>1</v>
      </c>
      <c r="AS164" s="63">
        <v>1</v>
      </c>
      <c r="AT164" s="63">
        <v>0</v>
      </c>
      <c r="AU164" s="63">
        <v>1</v>
      </c>
      <c r="AV164" s="63">
        <v>1</v>
      </c>
      <c r="AW164" s="63">
        <v>0</v>
      </c>
      <c r="AX164" s="64">
        <v>1</v>
      </c>
      <c r="AY164" s="152">
        <v>44194</v>
      </c>
      <c r="AZ164" s="133">
        <v>3.57</v>
      </c>
      <c r="BA164" s="133">
        <v>1178</v>
      </c>
      <c r="BB164" s="133">
        <v>15.1</v>
      </c>
      <c r="BC164" s="139">
        <v>1.2999999999999999E-2</v>
      </c>
      <c r="BD164" s="135">
        <v>12.4</v>
      </c>
      <c r="BE164" s="135">
        <v>2.81</v>
      </c>
      <c r="BF164" s="135">
        <v>52.2</v>
      </c>
      <c r="BG164" s="135">
        <v>22.1</v>
      </c>
      <c r="BH164" s="135">
        <v>159</v>
      </c>
      <c r="BI164" s="86"/>
      <c r="BJ164" s="64">
        <v>0</v>
      </c>
      <c r="BK164" s="64">
        <v>0</v>
      </c>
      <c r="BL164" s="64">
        <v>0</v>
      </c>
      <c r="BM164" s="64">
        <v>0</v>
      </c>
      <c r="BN164" s="70">
        <v>0</v>
      </c>
      <c r="BO164" s="64">
        <v>0</v>
      </c>
      <c r="BP164" s="71"/>
      <c r="BR164" s="331">
        <v>4.0777407407407393</v>
      </c>
      <c r="BS164" s="320">
        <v>4.4569999999999999</v>
      </c>
      <c r="BT164" s="320">
        <v>0.37925925925926052</v>
      </c>
      <c r="BU164" s="320">
        <v>9.3007202608561723</v>
      </c>
      <c r="BV164" s="320">
        <v>84</v>
      </c>
      <c r="BW164" s="320">
        <v>23970</v>
      </c>
      <c r="BX164" s="320">
        <v>11752</v>
      </c>
      <c r="BY164" s="320">
        <v>463.07729121799468</v>
      </c>
      <c r="BZ164" s="320">
        <v>7.9141595140028696E-4</v>
      </c>
      <c r="CA164" s="320">
        <v>-4.9876666666666676</v>
      </c>
      <c r="CB164" s="320">
        <v>10.370999999999999</v>
      </c>
      <c r="CC164" s="320">
        <v>-15.358666666666689</v>
      </c>
      <c r="CD164" s="320">
        <v>-39.03441121577378</v>
      </c>
      <c r="CE164" s="320">
        <v>81.17821692080912</v>
      </c>
      <c r="CF164" s="320">
        <v>-120.21262813658291</v>
      </c>
      <c r="CG164" s="320">
        <v>-97.907030256957412</v>
      </c>
      <c r="CH164" s="320">
        <v>203.56457675411002</v>
      </c>
      <c r="CI164" s="320">
        <v>-301.47160701106753</v>
      </c>
      <c r="CJ164" s="320">
        <v>0.59693070853560914</v>
      </c>
      <c r="CK164" s="320">
        <v>8083.5</v>
      </c>
      <c r="CL164" s="320">
        <v>6.38</v>
      </c>
      <c r="CM164" s="320">
        <v>6.06</v>
      </c>
      <c r="CN164" s="320">
        <v>6.37</v>
      </c>
      <c r="CO164" s="316">
        <f t="shared" si="18"/>
        <v>6.27</v>
      </c>
      <c r="CP164" s="333">
        <v>0.52400000000000002</v>
      </c>
      <c r="CQ164" s="320">
        <v>0.51800000000000002</v>
      </c>
      <c r="CR164" s="320">
        <v>0.58399999999999996</v>
      </c>
      <c r="CS164" s="316">
        <f t="shared" si="19"/>
        <v>0.54199999999999993</v>
      </c>
      <c r="CT164" s="320">
        <v>0.63200000000000001</v>
      </c>
      <c r="CU164" s="320">
        <v>0.626</v>
      </c>
      <c r="CV164" s="320">
        <v>0.624</v>
      </c>
      <c r="CW164" s="316">
        <f t="shared" si="20"/>
        <v>0.62733333333333341</v>
      </c>
      <c r="CX164" s="329">
        <v>6.9444444444444447E-4</v>
      </c>
      <c r="CY164" s="318">
        <v>3.472222222222222E-3</v>
      </c>
      <c r="CZ164" s="318">
        <v>4.1666666666666666E-3</v>
      </c>
      <c r="DA164" s="319" t="s">
        <v>1591</v>
      </c>
      <c r="DB164" s="319" t="s">
        <v>1592</v>
      </c>
      <c r="DC164" s="319" t="s">
        <v>1593</v>
      </c>
      <c r="DD164" s="319" t="s">
        <v>1594</v>
      </c>
      <c r="DE164" s="319" t="s">
        <v>1595</v>
      </c>
      <c r="DF164" s="319" t="s">
        <v>1596</v>
      </c>
      <c r="DG164" s="310"/>
      <c r="DH164" s="320">
        <v>9.3007202608561723</v>
      </c>
      <c r="DI164" s="471">
        <v>0</v>
      </c>
      <c r="DJ164" s="483">
        <f t="shared" si="17"/>
        <v>0.11505808450369484</v>
      </c>
      <c r="DK164" s="320">
        <v>0.54199999999999993</v>
      </c>
      <c r="DL164" s="471">
        <v>0</v>
      </c>
      <c r="DM164" s="320">
        <v>0.62733333333333341</v>
      </c>
    </row>
    <row r="165" spans="1:117" ht="15.75" customHeight="1">
      <c r="A165" s="76">
        <v>213</v>
      </c>
      <c r="B165" s="168" t="s">
        <v>1597</v>
      </c>
      <c r="C165" s="46">
        <v>2763002</v>
      </c>
      <c r="D165" s="46">
        <v>2</v>
      </c>
      <c r="E165" s="149">
        <v>22495</v>
      </c>
      <c r="F165" s="44">
        <f t="shared" ref="F165:F213" si="21">INT((AF165-E165)/365.25)</f>
        <v>59</v>
      </c>
      <c r="G165" s="78">
        <v>1</v>
      </c>
      <c r="H165" s="46">
        <v>36.200000000000003</v>
      </c>
      <c r="I165" s="79">
        <v>90</v>
      </c>
      <c r="J165" s="80">
        <v>0</v>
      </c>
      <c r="K165" s="80">
        <v>0</v>
      </c>
      <c r="L165" s="80">
        <v>0</v>
      </c>
      <c r="M165" s="80">
        <v>1</v>
      </c>
      <c r="N165" s="80">
        <v>0</v>
      </c>
      <c r="O165" s="80">
        <v>0</v>
      </c>
      <c r="P165" s="80">
        <v>0</v>
      </c>
      <c r="Q165" s="80">
        <v>0</v>
      </c>
      <c r="R165" s="80">
        <v>0</v>
      </c>
      <c r="S165" s="80">
        <v>1</v>
      </c>
      <c r="T165" s="80">
        <v>0</v>
      </c>
      <c r="U165" s="80">
        <v>0</v>
      </c>
      <c r="V165" s="80">
        <v>0</v>
      </c>
      <c r="W165" s="80">
        <v>0</v>
      </c>
      <c r="X165" s="80">
        <v>1</v>
      </c>
      <c r="Y165" s="80">
        <v>0</v>
      </c>
      <c r="Z165" s="80">
        <v>0</v>
      </c>
      <c r="AA165" s="80">
        <v>0</v>
      </c>
      <c r="AB165" s="80">
        <v>1</v>
      </c>
      <c r="AC165" s="81">
        <v>70</v>
      </c>
      <c r="AD165" s="82">
        <v>1.72</v>
      </c>
      <c r="AE165" s="83">
        <f t="shared" si="8"/>
        <v>23.661438615467823</v>
      </c>
      <c r="AF165" s="150">
        <v>44193</v>
      </c>
      <c r="AG165" s="58">
        <v>0</v>
      </c>
      <c r="AH165" s="58">
        <v>0</v>
      </c>
      <c r="AI165" s="58">
        <v>0</v>
      </c>
      <c r="AJ165" s="84">
        <v>0</v>
      </c>
      <c r="AK165" s="84">
        <v>0</v>
      </c>
      <c r="AL165" s="60">
        <v>44195</v>
      </c>
      <c r="AM165" s="58">
        <f t="shared" si="2"/>
        <v>2</v>
      </c>
      <c r="AN165" s="123">
        <v>1</v>
      </c>
      <c r="AO165" s="61"/>
      <c r="AP165" s="62"/>
      <c r="AQ165" s="63">
        <v>1</v>
      </c>
      <c r="AR165" s="64">
        <v>1</v>
      </c>
      <c r="AS165" s="63">
        <v>1</v>
      </c>
      <c r="AT165" s="63">
        <v>0</v>
      </c>
      <c r="AU165" s="63">
        <v>0</v>
      </c>
      <c r="AV165" s="63">
        <v>1</v>
      </c>
      <c r="AW165" s="63">
        <v>0</v>
      </c>
      <c r="AX165" s="64">
        <v>1</v>
      </c>
      <c r="AY165" s="152">
        <v>44193</v>
      </c>
      <c r="AZ165" s="133">
        <v>7.9</v>
      </c>
      <c r="BA165" s="133">
        <v>1072</v>
      </c>
      <c r="BB165" s="133">
        <v>4.3</v>
      </c>
      <c r="BC165" s="139">
        <v>0.216</v>
      </c>
      <c r="BD165" s="135">
        <v>10.3</v>
      </c>
      <c r="BE165" s="135">
        <v>4.8499999999999996</v>
      </c>
      <c r="BF165" s="135">
        <v>86</v>
      </c>
      <c r="BG165" s="135">
        <v>9.1</v>
      </c>
      <c r="BH165" s="135">
        <v>162</v>
      </c>
      <c r="BI165" s="86"/>
      <c r="BJ165" s="64">
        <v>0</v>
      </c>
      <c r="BK165" s="64">
        <v>0</v>
      </c>
      <c r="BL165" s="64">
        <v>0</v>
      </c>
      <c r="BM165" s="64">
        <v>0</v>
      </c>
      <c r="BN165" s="70">
        <v>0</v>
      </c>
      <c r="BO165" s="64">
        <v>0</v>
      </c>
      <c r="BP165" s="71"/>
      <c r="BR165" s="331"/>
      <c r="BS165" s="320"/>
      <c r="BT165" s="320"/>
      <c r="BU165" s="320"/>
      <c r="BV165" s="320"/>
      <c r="BW165" s="320"/>
      <c r="BX165" s="320"/>
      <c r="BY165" s="320"/>
      <c r="BZ165" s="320"/>
      <c r="CA165" s="320"/>
      <c r="CB165" s="320"/>
      <c r="CC165" s="320"/>
      <c r="CD165" s="320"/>
      <c r="CE165" s="320"/>
      <c r="CF165" s="320"/>
      <c r="CG165" s="320"/>
      <c r="CH165" s="320"/>
      <c r="CI165" s="320"/>
      <c r="CJ165" s="320"/>
      <c r="CK165" s="320"/>
      <c r="CL165" s="320">
        <v>8.19</v>
      </c>
      <c r="CM165" s="320">
        <v>8.01</v>
      </c>
      <c r="CN165" s="320">
        <v>7.89</v>
      </c>
      <c r="CO165" s="316">
        <f t="shared" si="18"/>
        <v>8.0299999999999994</v>
      </c>
      <c r="CP165" s="333">
        <v>0.89500000000000002</v>
      </c>
      <c r="CQ165" s="320">
        <v>0.83799999999999997</v>
      </c>
      <c r="CR165" s="320">
        <v>0.83599999999999997</v>
      </c>
      <c r="CS165" s="316">
        <f t="shared" si="19"/>
        <v>0.85633333333333328</v>
      </c>
      <c r="CT165" s="320">
        <v>1.0029999999999999</v>
      </c>
      <c r="CU165" s="320">
        <v>1.0589999999999999</v>
      </c>
      <c r="CV165" s="320">
        <v>1.0109999999999999</v>
      </c>
      <c r="CW165" s="316">
        <f t="shared" si="20"/>
        <v>1.0243333333333331</v>
      </c>
      <c r="CX165" s="329">
        <v>2.0833333333333333E-3</v>
      </c>
      <c r="CY165" s="318">
        <v>5.5555555555555558E-3</v>
      </c>
      <c r="CZ165" s="318">
        <v>1.2499999999999999E-2</v>
      </c>
      <c r="DA165" s="319" t="s">
        <v>1598</v>
      </c>
      <c r="DB165" s="319" t="s">
        <v>1599</v>
      </c>
      <c r="DC165" s="319" t="s">
        <v>1600</v>
      </c>
      <c r="DD165" s="319" t="s">
        <v>1601</v>
      </c>
      <c r="DE165" s="319" t="s">
        <v>1602</v>
      </c>
      <c r="DF165" s="319" t="s">
        <v>1603</v>
      </c>
      <c r="DG165" s="310"/>
      <c r="DH165" s="320"/>
      <c r="DI165" s="471"/>
      <c r="DJ165" s="483"/>
      <c r="DK165" s="320">
        <v>0.85633333333333328</v>
      </c>
      <c r="DL165" s="471">
        <v>1</v>
      </c>
      <c r="DM165" s="320">
        <v>1.0243333333333331</v>
      </c>
    </row>
    <row r="166" spans="1:117" ht="15.75" customHeight="1">
      <c r="A166" s="76">
        <v>215</v>
      </c>
      <c r="B166" s="168" t="s">
        <v>1612</v>
      </c>
      <c r="C166" s="46">
        <v>2765327</v>
      </c>
      <c r="D166" s="46">
        <v>1</v>
      </c>
      <c r="E166" s="149">
        <v>25419</v>
      </c>
      <c r="F166" s="44">
        <f t="shared" si="21"/>
        <v>51</v>
      </c>
      <c r="G166" s="78">
        <v>1</v>
      </c>
      <c r="H166" s="51">
        <v>36.4</v>
      </c>
      <c r="I166" s="79">
        <v>96</v>
      </c>
      <c r="J166" s="80">
        <v>0</v>
      </c>
      <c r="K166" s="80">
        <v>0</v>
      </c>
      <c r="L166" s="80">
        <v>0</v>
      </c>
      <c r="M166" s="80">
        <v>0</v>
      </c>
      <c r="N166" s="80">
        <v>0</v>
      </c>
      <c r="O166" s="80">
        <v>0</v>
      </c>
      <c r="P166" s="80">
        <v>0</v>
      </c>
      <c r="Q166" s="80">
        <v>0</v>
      </c>
      <c r="R166" s="80">
        <v>0</v>
      </c>
      <c r="S166" s="80">
        <v>0</v>
      </c>
      <c r="T166" s="80">
        <v>0</v>
      </c>
      <c r="U166" s="80">
        <v>0</v>
      </c>
      <c r="V166" s="80">
        <v>0</v>
      </c>
      <c r="W166" s="80">
        <v>0</v>
      </c>
      <c r="X166" s="80">
        <v>0</v>
      </c>
      <c r="Y166" s="80">
        <v>0</v>
      </c>
      <c r="Z166" s="80">
        <v>0</v>
      </c>
      <c r="AA166" s="80">
        <v>0</v>
      </c>
      <c r="AB166" s="80">
        <v>0</v>
      </c>
      <c r="AC166" s="81"/>
      <c r="AD166" s="82"/>
      <c r="AE166" s="83"/>
      <c r="AF166" s="150">
        <v>44198</v>
      </c>
      <c r="AG166" s="58">
        <v>0</v>
      </c>
      <c r="AH166" s="58">
        <v>0</v>
      </c>
      <c r="AI166" s="58">
        <v>0</v>
      </c>
      <c r="AJ166" s="84">
        <v>0</v>
      </c>
      <c r="AK166" s="84">
        <v>0</v>
      </c>
      <c r="AL166" s="60">
        <v>44204</v>
      </c>
      <c r="AM166" s="58">
        <f t="shared" si="2"/>
        <v>6</v>
      </c>
      <c r="AN166" s="123">
        <v>1</v>
      </c>
      <c r="AO166" s="61"/>
      <c r="AP166" s="89"/>
      <c r="AQ166" s="76">
        <v>1</v>
      </c>
      <c r="AR166" s="64">
        <v>1</v>
      </c>
      <c r="AS166" s="63">
        <v>1</v>
      </c>
      <c r="AT166" s="63">
        <v>0</v>
      </c>
      <c r="AU166" s="63">
        <v>0</v>
      </c>
      <c r="AV166" s="63">
        <v>1</v>
      </c>
      <c r="AW166" s="63">
        <v>0</v>
      </c>
      <c r="AX166" s="64">
        <v>0</v>
      </c>
      <c r="AY166" s="152">
        <v>44198</v>
      </c>
      <c r="AZ166" s="133">
        <v>1.04</v>
      </c>
      <c r="BA166" s="133">
        <v>1828</v>
      </c>
      <c r="BB166" s="133">
        <v>7.2</v>
      </c>
      <c r="BC166" s="139">
        <v>7.0000000000000001E-3</v>
      </c>
      <c r="BD166" s="135">
        <v>13.7</v>
      </c>
      <c r="BE166" s="135">
        <v>14.07</v>
      </c>
      <c r="BF166" s="135">
        <v>67.3</v>
      </c>
      <c r="BG166" s="135">
        <v>22.2</v>
      </c>
      <c r="BH166" s="135">
        <v>307</v>
      </c>
      <c r="BI166" s="86"/>
      <c r="BJ166" s="90">
        <v>1</v>
      </c>
      <c r="BK166" s="90">
        <v>0</v>
      </c>
      <c r="BL166" s="90">
        <v>0</v>
      </c>
      <c r="BM166" s="90">
        <v>0</v>
      </c>
      <c r="BN166" s="91">
        <v>1</v>
      </c>
      <c r="BO166" s="90">
        <v>0</v>
      </c>
      <c r="BP166" s="92"/>
      <c r="BR166" s="331">
        <v>5.20695</v>
      </c>
      <c r="BS166" s="320">
        <v>5.3630000000000004</v>
      </c>
      <c r="BT166" s="320">
        <v>0.15605000000000047</v>
      </c>
      <c r="BU166" s="320">
        <v>2.9969559915113542</v>
      </c>
      <c r="BV166" s="320">
        <v>62</v>
      </c>
      <c r="BW166" s="320">
        <v>51786</v>
      </c>
      <c r="BX166" s="320">
        <v>32639</v>
      </c>
      <c r="BY166" s="320">
        <v>980.17458777885531</v>
      </c>
      <c r="BZ166" s="320">
        <v>9.1821317795010699E-5</v>
      </c>
      <c r="CA166" s="320">
        <v>10.054</v>
      </c>
      <c r="CB166" s="320">
        <v>11.725833333333338</v>
      </c>
      <c r="CC166" s="320">
        <v>-1.6718333333333346</v>
      </c>
      <c r="CD166" s="320">
        <v>132.46335139006447</v>
      </c>
      <c r="CE166" s="320">
        <v>154.00063865157546</v>
      </c>
      <c r="CF166" s="320">
        <v>-21.537287261510983</v>
      </c>
      <c r="CG166" s="320">
        <v>159.78100215496443</v>
      </c>
      <c r="CH166" s="320">
        <v>185.9600191808174</v>
      </c>
      <c r="CI166" s="320">
        <v>-26.179017025852989</v>
      </c>
      <c r="CJ166" s="320">
        <v>0.12340499652477363</v>
      </c>
      <c r="CK166" s="320">
        <v>11133.9</v>
      </c>
      <c r="CL166" s="320">
        <v>6.8</v>
      </c>
      <c r="CM166" s="320">
        <v>6.34</v>
      </c>
      <c r="CN166" s="320">
        <v>6.57</v>
      </c>
      <c r="CO166" s="316">
        <f t="shared" si="18"/>
        <v>6.57</v>
      </c>
      <c r="CP166" s="333">
        <v>0.66300000000000003</v>
      </c>
      <c r="CQ166" s="320">
        <v>0.61499999999999999</v>
      </c>
      <c r="CR166" s="320">
        <v>0.57999999999999996</v>
      </c>
      <c r="CS166" s="316">
        <f t="shared" si="19"/>
        <v>0.6193333333333334</v>
      </c>
      <c r="CT166" s="320">
        <v>0.73899999999999999</v>
      </c>
      <c r="CU166" s="320">
        <v>0.73899999999999999</v>
      </c>
      <c r="CV166" s="320">
        <v>0.74</v>
      </c>
      <c r="CW166" s="316">
        <f t="shared" si="20"/>
        <v>0.73933333333333329</v>
      </c>
      <c r="CX166" s="329">
        <v>2.7777777777777779E-3</v>
      </c>
      <c r="CY166" s="318">
        <v>6.2499999999999995E-3</v>
      </c>
      <c r="CZ166" s="318">
        <v>9.7222222222222224E-3</v>
      </c>
      <c r="DA166" s="319" t="s">
        <v>1613</v>
      </c>
      <c r="DB166" s="319" t="s">
        <v>1614</v>
      </c>
      <c r="DC166" s="319" t="s">
        <v>1615</v>
      </c>
      <c r="DD166" s="319" t="s">
        <v>1616</v>
      </c>
      <c r="DE166" s="319" t="s">
        <v>1617</v>
      </c>
      <c r="DF166" s="319" t="s">
        <v>1618</v>
      </c>
      <c r="DG166" s="310"/>
      <c r="DH166" s="320">
        <v>2.9969559915113542</v>
      </c>
      <c r="DI166" s="471">
        <v>1</v>
      </c>
      <c r="DJ166" s="483">
        <f t="shared" si="17"/>
        <v>2.6917396343701255E-2</v>
      </c>
      <c r="DK166" s="320">
        <v>0.6193333333333334</v>
      </c>
      <c r="DL166" s="471">
        <v>0</v>
      </c>
      <c r="DM166" s="320">
        <v>0.73933333333333329</v>
      </c>
    </row>
    <row r="167" spans="1:117" ht="15.75" customHeight="1">
      <c r="A167" s="76">
        <v>216</v>
      </c>
      <c r="B167" s="168" t="s">
        <v>1619</v>
      </c>
      <c r="C167" s="46">
        <v>2764928</v>
      </c>
      <c r="D167" s="46">
        <v>1</v>
      </c>
      <c r="E167" s="149">
        <v>21723</v>
      </c>
      <c r="F167" s="44">
        <f t="shared" si="21"/>
        <v>61</v>
      </c>
      <c r="G167" s="78">
        <v>1</v>
      </c>
      <c r="H167" s="46">
        <v>36</v>
      </c>
      <c r="I167" s="79">
        <v>80</v>
      </c>
      <c r="J167" s="80">
        <v>0</v>
      </c>
      <c r="K167" s="80">
        <v>1</v>
      </c>
      <c r="L167" s="80">
        <v>0</v>
      </c>
      <c r="M167" s="80">
        <v>0</v>
      </c>
      <c r="N167" s="80">
        <v>0</v>
      </c>
      <c r="O167" s="80">
        <v>0</v>
      </c>
      <c r="P167" s="80">
        <v>0</v>
      </c>
      <c r="Q167" s="80">
        <v>0</v>
      </c>
      <c r="R167" s="80">
        <v>0</v>
      </c>
      <c r="S167" s="80">
        <v>0</v>
      </c>
      <c r="T167" s="80">
        <v>0</v>
      </c>
      <c r="U167" s="80">
        <v>0</v>
      </c>
      <c r="V167" s="80">
        <v>0</v>
      </c>
      <c r="W167" s="80">
        <v>0</v>
      </c>
      <c r="X167" s="80">
        <v>1</v>
      </c>
      <c r="Y167" s="80">
        <v>0</v>
      </c>
      <c r="Z167" s="80">
        <v>0</v>
      </c>
      <c r="AA167" s="80">
        <v>1</v>
      </c>
      <c r="AB167" s="80">
        <v>0</v>
      </c>
      <c r="AC167" s="81">
        <v>82</v>
      </c>
      <c r="AD167" s="82">
        <v>1.64</v>
      </c>
      <c r="AE167" s="83">
        <f t="shared" si="8"/>
        <v>30.487804878048784</v>
      </c>
      <c r="AF167" s="150">
        <v>44196</v>
      </c>
      <c r="AG167" s="58">
        <v>0</v>
      </c>
      <c r="AH167" s="58">
        <v>1</v>
      </c>
      <c r="AI167" s="58">
        <v>7</v>
      </c>
      <c r="AJ167" s="84">
        <v>0</v>
      </c>
      <c r="AK167" s="84">
        <v>1</v>
      </c>
      <c r="AL167" s="60">
        <v>44210</v>
      </c>
      <c r="AM167" s="58">
        <f t="shared" si="2"/>
        <v>14</v>
      </c>
      <c r="AN167" s="123">
        <v>1</v>
      </c>
      <c r="AO167" s="61"/>
      <c r="AP167" s="62"/>
      <c r="AQ167" s="63">
        <v>1</v>
      </c>
      <c r="AR167" s="64">
        <v>1</v>
      </c>
      <c r="AS167" s="63">
        <v>1</v>
      </c>
      <c r="AT167" s="63">
        <v>0</v>
      </c>
      <c r="AU167" s="63">
        <v>0</v>
      </c>
      <c r="AV167" s="63">
        <v>1</v>
      </c>
      <c r="AW167" s="63">
        <v>0</v>
      </c>
      <c r="AX167" s="64">
        <v>1</v>
      </c>
      <c r="AY167" s="152">
        <v>44196</v>
      </c>
      <c r="AZ167" s="133">
        <v>0.97</v>
      </c>
      <c r="BA167" s="133">
        <v>847</v>
      </c>
      <c r="BB167" s="133">
        <v>31.9</v>
      </c>
      <c r="BC167" s="139">
        <v>6.0000000000000001E-3</v>
      </c>
      <c r="BD167" s="135">
        <v>13.5</v>
      </c>
      <c r="BE167" s="135">
        <v>11.62</v>
      </c>
      <c r="BF167" s="135">
        <v>91.5</v>
      </c>
      <c r="BG167" s="135">
        <v>5.7</v>
      </c>
      <c r="BH167" s="135">
        <v>172</v>
      </c>
      <c r="BI167" s="86"/>
      <c r="BJ167" s="64">
        <v>0</v>
      </c>
      <c r="BK167" s="64">
        <v>0</v>
      </c>
      <c r="BL167" s="64">
        <v>0</v>
      </c>
      <c r="BM167" s="64">
        <v>0</v>
      </c>
      <c r="BN167" s="70">
        <v>0</v>
      </c>
      <c r="BO167" s="64">
        <v>0</v>
      </c>
      <c r="BP167" s="71"/>
      <c r="BR167" s="331">
        <v>4.6886545454545452</v>
      </c>
      <c r="BS167" s="320">
        <v>5.1390000000000002</v>
      </c>
      <c r="BT167" s="320">
        <v>0.45034545454545505</v>
      </c>
      <c r="BU167" s="320">
        <v>9.6050039553894226</v>
      </c>
      <c r="BV167" s="320">
        <v>65</v>
      </c>
      <c r="BW167" s="320">
        <v>57349</v>
      </c>
      <c r="BX167" s="320">
        <v>30815</v>
      </c>
      <c r="BY167" s="320">
        <v>739.83870967741939</v>
      </c>
      <c r="BZ167" s="320">
        <v>3.1169897632287596E-4</v>
      </c>
      <c r="CA167" s="320">
        <v>17.155666666666665</v>
      </c>
      <c r="CB167" s="320">
        <v>17.205833333333327</v>
      </c>
      <c r="CC167" s="320">
        <v>-5.0166666666666665E-2</v>
      </c>
      <c r="CD167" s="320">
        <v>177.92746394318141</v>
      </c>
      <c r="CE167" s="320">
        <v>178.43442585718785</v>
      </c>
      <c r="CF167" s="320">
        <v>-0.50696191400644453</v>
      </c>
      <c r="CG167" s="320">
        <v>292.62199838691038</v>
      </c>
      <c r="CH167" s="320">
        <v>293.4885449948394</v>
      </c>
      <c r="CI167" s="320">
        <v>-0.86654660792896221</v>
      </c>
      <c r="CJ167" s="320">
        <v>2.9438818374453845E-3</v>
      </c>
      <c r="CK167" s="320">
        <v>6470.2</v>
      </c>
      <c r="CL167" s="320">
        <v>7.27</v>
      </c>
      <c r="CM167" s="320">
        <v>7.07</v>
      </c>
      <c r="CN167" s="320">
        <v>7.05</v>
      </c>
      <c r="CO167" s="316">
        <f t="shared" si="18"/>
        <v>7.13</v>
      </c>
      <c r="CP167" s="333">
        <v>0.74099999999999999</v>
      </c>
      <c r="CQ167" s="320">
        <v>0.78100000000000003</v>
      </c>
      <c r="CR167" s="320">
        <v>0.83599999999999997</v>
      </c>
      <c r="CS167" s="316">
        <f t="shared" si="19"/>
        <v>0.78600000000000003</v>
      </c>
      <c r="CT167" s="320">
        <v>0.78900000000000003</v>
      </c>
      <c r="CU167" s="320">
        <v>0.90200000000000002</v>
      </c>
      <c r="CV167" s="320">
        <v>0.95199999999999996</v>
      </c>
      <c r="CW167" s="316">
        <f t="shared" si="20"/>
        <v>0.88099999999999989</v>
      </c>
      <c r="CX167" s="329">
        <v>2.0833333333333333E-3</v>
      </c>
      <c r="CY167" s="318">
        <v>2.7777777777777779E-3</v>
      </c>
      <c r="CZ167" s="318">
        <v>1.1111111111111112E-2</v>
      </c>
      <c r="DA167" s="319" t="s">
        <v>1620</v>
      </c>
      <c r="DB167" s="319" t="s">
        <v>1621</v>
      </c>
      <c r="DC167" s="319" t="s">
        <v>1622</v>
      </c>
      <c r="DD167" s="319" t="s">
        <v>1623</v>
      </c>
      <c r="DE167" s="319" t="s">
        <v>1624</v>
      </c>
      <c r="DF167" s="319" t="s">
        <v>1625</v>
      </c>
      <c r="DG167" s="310"/>
      <c r="DH167" s="320">
        <v>9.6050039553894226</v>
      </c>
      <c r="DI167" s="471">
        <v>0</v>
      </c>
      <c r="DJ167" s="483">
        <f t="shared" si="17"/>
        <v>0.14844987721228747</v>
      </c>
      <c r="DK167" s="320">
        <v>0.78600000000000003</v>
      </c>
      <c r="DL167" s="471">
        <v>1</v>
      </c>
      <c r="DM167" s="320">
        <v>0.88099999999999989</v>
      </c>
    </row>
    <row r="168" spans="1:117" ht="15.75" customHeight="1">
      <c r="A168" s="76">
        <v>217</v>
      </c>
      <c r="B168" s="168" t="s">
        <v>1626</v>
      </c>
      <c r="C168" s="46">
        <v>2765516</v>
      </c>
      <c r="D168" s="46">
        <v>1</v>
      </c>
      <c r="E168" s="149">
        <v>26541</v>
      </c>
      <c r="F168" s="44">
        <f t="shared" si="21"/>
        <v>48</v>
      </c>
      <c r="G168" s="78">
        <v>1</v>
      </c>
      <c r="H168" s="46">
        <v>37.299999999999997</v>
      </c>
      <c r="I168" s="79">
        <v>97</v>
      </c>
      <c r="J168" s="80">
        <v>0</v>
      </c>
      <c r="K168" s="80">
        <v>0</v>
      </c>
      <c r="L168" s="80">
        <v>0</v>
      </c>
      <c r="M168" s="80">
        <v>0</v>
      </c>
      <c r="N168" s="80">
        <v>0</v>
      </c>
      <c r="O168" s="80">
        <v>0</v>
      </c>
      <c r="P168" s="80">
        <v>0</v>
      </c>
      <c r="Q168" s="80">
        <v>0</v>
      </c>
      <c r="R168" s="80">
        <v>0</v>
      </c>
      <c r="S168" s="80">
        <v>0</v>
      </c>
      <c r="T168" s="80">
        <v>1</v>
      </c>
      <c r="U168" s="80">
        <v>0</v>
      </c>
      <c r="V168" s="80">
        <v>0</v>
      </c>
      <c r="W168" s="80">
        <v>0</v>
      </c>
      <c r="X168" s="80">
        <v>1</v>
      </c>
      <c r="Y168" s="80">
        <v>1</v>
      </c>
      <c r="Z168" s="80">
        <v>1</v>
      </c>
      <c r="AA168" s="80">
        <v>0</v>
      </c>
      <c r="AB168" s="80">
        <v>0</v>
      </c>
      <c r="AC168" s="81">
        <v>140</v>
      </c>
      <c r="AD168" s="82">
        <v>1.72</v>
      </c>
      <c r="AE168" s="83">
        <f t="shared" si="8"/>
        <v>47.322877230935646</v>
      </c>
      <c r="AF168" s="150">
        <v>44199</v>
      </c>
      <c r="AG168" s="58">
        <v>1</v>
      </c>
      <c r="AH168" s="58">
        <v>1</v>
      </c>
      <c r="AI168" s="58">
        <v>23</v>
      </c>
      <c r="AJ168" s="84">
        <v>0</v>
      </c>
      <c r="AK168" s="84">
        <v>1</v>
      </c>
      <c r="AL168" s="60">
        <v>44238</v>
      </c>
      <c r="AM168" s="58">
        <f t="shared" si="2"/>
        <v>39</v>
      </c>
      <c r="AN168" s="123">
        <v>1</v>
      </c>
      <c r="AO168" s="61"/>
      <c r="AP168" s="62"/>
      <c r="AQ168" s="63">
        <v>1</v>
      </c>
      <c r="AR168" s="64">
        <v>1</v>
      </c>
      <c r="AS168" s="63">
        <v>1</v>
      </c>
      <c r="AT168" s="63">
        <v>0</v>
      </c>
      <c r="AU168" s="63">
        <v>1</v>
      </c>
      <c r="AV168" s="63">
        <v>1</v>
      </c>
      <c r="AW168" s="63">
        <v>0</v>
      </c>
      <c r="AX168" s="64">
        <v>1</v>
      </c>
      <c r="AY168" s="152">
        <v>44199</v>
      </c>
      <c r="AZ168" s="133">
        <v>1.25</v>
      </c>
      <c r="BA168" s="133">
        <v>676</v>
      </c>
      <c r="BB168" s="133">
        <v>145.19999999999999</v>
      </c>
      <c r="BC168" s="139">
        <v>7.0000000000000001E-3</v>
      </c>
      <c r="BD168" s="135">
        <v>14.6</v>
      </c>
      <c r="BE168" s="135">
        <v>10.94</v>
      </c>
      <c r="BF168" s="135">
        <v>90.3</v>
      </c>
      <c r="BG168" s="135">
        <v>5.2</v>
      </c>
      <c r="BH168" s="135">
        <v>305</v>
      </c>
      <c r="BI168" s="86"/>
      <c r="BJ168" s="64">
        <v>0</v>
      </c>
      <c r="BK168" s="64">
        <v>0</v>
      </c>
      <c r="BL168" s="64">
        <v>0</v>
      </c>
      <c r="BM168" s="64">
        <v>0</v>
      </c>
      <c r="BN168" s="70">
        <v>0</v>
      </c>
      <c r="BO168" s="64">
        <v>0</v>
      </c>
      <c r="BP168" s="71"/>
      <c r="BR168" s="331">
        <v>5.2388727272727271</v>
      </c>
      <c r="BS168" s="320">
        <v>5.4029999999999996</v>
      </c>
      <c r="BT168" s="320">
        <v>0.16412727272727246</v>
      </c>
      <c r="BU168" s="320">
        <v>3.1328738312891686</v>
      </c>
      <c r="BV168" s="320">
        <v>58</v>
      </c>
      <c r="BW168" s="320">
        <v>34642</v>
      </c>
      <c r="BX168" s="320">
        <v>13118</v>
      </c>
      <c r="BY168" s="320">
        <v>666.86907020872866</v>
      </c>
      <c r="BZ168" s="320">
        <v>2.3882252106183631E-4</v>
      </c>
      <c r="CA168" s="320">
        <v>6.4419999999999975</v>
      </c>
      <c r="CB168" s="320">
        <v>9.8433333333333373</v>
      </c>
      <c r="CC168" s="320">
        <v>-3.401333333333334</v>
      </c>
      <c r="CD168" s="320">
        <v>83.290823145618006</v>
      </c>
      <c r="CE168" s="320">
        <v>127.26336143869776</v>
      </c>
      <c r="CF168" s="320">
        <v>-43.972538293079701</v>
      </c>
      <c r="CG168" s="320">
        <v>98.374342288584927</v>
      </c>
      <c r="CH168" s="320">
        <v>150.31783984133622</v>
      </c>
      <c r="CI168" s="320">
        <v>-51.943497552751332</v>
      </c>
      <c r="CJ168" s="320">
        <v>0.25681377480236978</v>
      </c>
      <c r="CK168" s="320">
        <v>3966.4</v>
      </c>
      <c r="CL168" s="320">
        <v>8.66</v>
      </c>
      <c r="CM168" s="320">
        <v>8.64</v>
      </c>
      <c r="CN168" s="320">
        <v>7.69</v>
      </c>
      <c r="CO168" s="316">
        <f t="shared" si="18"/>
        <v>8.33</v>
      </c>
      <c r="CP168" s="333">
        <v>0.68100000000000005</v>
      </c>
      <c r="CQ168" s="320">
        <v>0.68899999999999995</v>
      </c>
      <c r="CR168" s="320">
        <v>0.67100000000000004</v>
      </c>
      <c r="CS168" s="316">
        <f t="shared" si="19"/>
        <v>0.68033333333333346</v>
      </c>
      <c r="CT168" s="320">
        <v>0.81100000000000005</v>
      </c>
      <c r="CU168" s="320">
        <v>0.74099999999999999</v>
      </c>
      <c r="CV168" s="320">
        <v>0.84399999999999997</v>
      </c>
      <c r="CW168" s="316">
        <f t="shared" si="20"/>
        <v>0.79866666666666664</v>
      </c>
      <c r="CX168" s="329">
        <v>2.4999999999999998E-2</v>
      </c>
      <c r="CY168" s="318">
        <v>2.7777777777777776E-2</v>
      </c>
      <c r="CZ168" s="318">
        <v>1.3888888888888889E-3</v>
      </c>
      <c r="DA168" s="319" t="s">
        <v>1627</v>
      </c>
      <c r="DB168" s="319" t="s">
        <v>1628</v>
      </c>
      <c r="DC168" s="319" t="s">
        <v>1629</v>
      </c>
      <c r="DD168" s="319" t="s">
        <v>1630</v>
      </c>
      <c r="DE168" s="319" t="s">
        <v>1631</v>
      </c>
      <c r="DF168" s="319" t="s">
        <v>1632</v>
      </c>
      <c r="DG168" s="310"/>
      <c r="DH168" s="320">
        <v>3.1328738312891686</v>
      </c>
      <c r="DI168" s="471">
        <v>1</v>
      </c>
      <c r="DJ168" s="483">
        <f t="shared" si="17"/>
        <v>7.8985322491154905E-2</v>
      </c>
      <c r="DK168" s="320">
        <v>0.68033333333333346</v>
      </c>
      <c r="DL168" s="471">
        <v>1</v>
      </c>
      <c r="DM168" s="320">
        <v>0.79866666666666664</v>
      </c>
    </row>
    <row r="169" spans="1:117" ht="15.75" customHeight="1">
      <c r="A169" s="76">
        <v>218</v>
      </c>
      <c r="B169" s="168" t="s">
        <v>1633</v>
      </c>
      <c r="C169" s="46">
        <v>2765501</v>
      </c>
      <c r="D169" s="46">
        <v>2</v>
      </c>
      <c r="E169" s="149">
        <v>27820</v>
      </c>
      <c r="F169" s="44">
        <f t="shared" si="21"/>
        <v>44</v>
      </c>
      <c r="G169" s="78">
        <v>1</v>
      </c>
      <c r="H169" s="46">
        <v>37.299999999999997</v>
      </c>
      <c r="I169" s="79">
        <v>87</v>
      </c>
      <c r="J169" s="80">
        <v>0</v>
      </c>
      <c r="K169" s="80">
        <v>0</v>
      </c>
      <c r="L169" s="80">
        <v>0</v>
      </c>
      <c r="M169" s="80">
        <v>0</v>
      </c>
      <c r="N169" s="80">
        <v>0</v>
      </c>
      <c r="O169" s="80">
        <v>0</v>
      </c>
      <c r="P169" s="80">
        <v>0</v>
      </c>
      <c r="Q169" s="80">
        <v>0</v>
      </c>
      <c r="R169" s="80">
        <v>0</v>
      </c>
      <c r="S169" s="80">
        <v>0</v>
      </c>
      <c r="T169" s="80">
        <v>0</v>
      </c>
      <c r="U169" s="80">
        <v>0</v>
      </c>
      <c r="V169" s="80">
        <v>0</v>
      </c>
      <c r="W169" s="80">
        <v>0</v>
      </c>
      <c r="X169" s="80">
        <v>0</v>
      </c>
      <c r="Y169" s="80">
        <v>0</v>
      </c>
      <c r="Z169" s="80">
        <v>0</v>
      </c>
      <c r="AA169" s="80">
        <v>1</v>
      </c>
      <c r="AB169" s="80">
        <v>1</v>
      </c>
      <c r="AC169" s="81">
        <v>65</v>
      </c>
      <c r="AD169" s="82">
        <v>1.61</v>
      </c>
      <c r="AE169" s="83">
        <f t="shared" si="8"/>
        <v>25.076193048107708</v>
      </c>
      <c r="AF169" s="150">
        <v>44199</v>
      </c>
      <c r="AG169" s="58">
        <v>1</v>
      </c>
      <c r="AH169" s="58">
        <v>0</v>
      </c>
      <c r="AI169" s="58">
        <v>2</v>
      </c>
      <c r="AJ169" s="84">
        <v>0</v>
      </c>
      <c r="AK169" s="84">
        <v>1</v>
      </c>
      <c r="AL169" s="60">
        <v>44228</v>
      </c>
      <c r="AM169" s="58">
        <f t="shared" ref="AM169:AM183" si="22">DATEDIF(AF169,AL169,"MD")</f>
        <v>29</v>
      </c>
      <c r="AN169" s="123">
        <v>1</v>
      </c>
      <c r="AO169" s="61"/>
      <c r="AP169" s="89"/>
      <c r="AQ169" s="76">
        <v>1</v>
      </c>
      <c r="AR169" s="64">
        <v>1</v>
      </c>
      <c r="AS169" s="63">
        <v>1</v>
      </c>
      <c r="AT169" s="63">
        <v>0</v>
      </c>
      <c r="AU169" s="63">
        <v>1</v>
      </c>
      <c r="AV169" s="63">
        <v>1</v>
      </c>
      <c r="AW169" s="63">
        <v>0</v>
      </c>
      <c r="AX169" s="64">
        <v>0</v>
      </c>
      <c r="AY169" s="152">
        <v>44199</v>
      </c>
      <c r="AZ169" s="133">
        <v>0.52</v>
      </c>
      <c r="BA169" s="133">
        <v>4297</v>
      </c>
      <c r="BB169" s="133">
        <v>151.30000000000001</v>
      </c>
      <c r="BC169" s="144"/>
      <c r="BD169" s="135">
        <v>9</v>
      </c>
      <c r="BE169" s="135">
        <v>6.54</v>
      </c>
      <c r="BF169" s="135">
        <v>71.5</v>
      </c>
      <c r="BG169" s="135">
        <v>15.6</v>
      </c>
      <c r="BH169" s="135">
        <v>405</v>
      </c>
      <c r="BI169" s="86"/>
      <c r="BJ169" s="90">
        <v>1</v>
      </c>
      <c r="BK169" s="90">
        <v>1</v>
      </c>
      <c r="BL169" s="90">
        <v>0</v>
      </c>
      <c r="BM169" s="90">
        <v>0</v>
      </c>
      <c r="BN169" s="91">
        <v>0</v>
      </c>
      <c r="BO169" s="90">
        <v>0</v>
      </c>
      <c r="BP169" s="92"/>
      <c r="BR169" s="331">
        <v>3.3210500000000001</v>
      </c>
      <c r="BS169" s="320">
        <v>3.581</v>
      </c>
      <c r="BT169" s="320">
        <v>0.2599499999999999</v>
      </c>
      <c r="BU169" s="320">
        <v>7.8273437617620898</v>
      </c>
      <c r="BV169" s="320">
        <v>108</v>
      </c>
      <c r="BW169" s="320">
        <v>187266</v>
      </c>
      <c r="BX169" s="320">
        <v>150376</v>
      </c>
      <c r="BY169" s="320">
        <v>2276.1683791846208</v>
      </c>
      <c r="BZ169" s="320">
        <v>5.2051815194991819E-5</v>
      </c>
      <c r="CA169" s="320">
        <v>15.894999999999994</v>
      </c>
      <c r="CB169" s="320">
        <v>17.732166666666661</v>
      </c>
      <c r="CC169" s="320">
        <v>-1.8371666666666673</v>
      </c>
      <c r="CD169" s="320">
        <v>82.611030502855513</v>
      </c>
      <c r="CE169" s="320">
        <v>92.154242708067514</v>
      </c>
      <c r="CF169" s="320">
        <v>-9.5432122052120008</v>
      </c>
      <c r="CG169" s="320">
        <v>382.85192050627938</v>
      </c>
      <c r="CH169" s="320">
        <v>427.11428466983466</v>
      </c>
      <c r="CI169" s="320">
        <v>-44.262364163554999</v>
      </c>
      <c r="CJ169" s="320">
        <v>9.3900205436777462E-2</v>
      </c>
      <c r="CK169" s="320">
        <v>53212.3</v>
      </c>
      <c r="CL169" s="320">
        <v>5.87</v>
      </c>
      <c r="CM169" s="320">
        <v>6.12</v>
      </c>
      <c r="CN169" s="320">
        <v>5.98</v>
      </c>
      <c r="CO169" s="316">
        <f t="shared" si="18"/>
        <v>5.9899999999999993</v>
      </c>
      <c r="CP169" s="333">
        <v>0.56599999999999995</v>
      </c>
      <c r="CQ169" s="320">
        <v>0.59099999999999997</v>
      </c>
      <c r="CR169" s="320">
        <v>0.53500000000000003</v>
      </c>
      <c r="CS169" s="316">
        <f t="shared" si="19"/>
        <v>0.56400000000000006</v>
      </c>
      <c r="CT169" s="320">
        <v>0.72199999999999998</v>
      </c>
      <c r="CU169" s="320">
        <v>0.71699999999999997</v>
      </c>
      <c r="CV169" s="320">
        <v>0.73599999999999999</v>
      </c>
      <c r="CW169" s="316">
        <f t="shared" si="20"/>
        <v>0.72499999999999998</v>
      </c>
      <c r="CX169" s="329">
        <v>2.0833333333333333E-3</v>
      </c>
      <c r="CY169" s="318">
        <v>8.3333333333333332E-3</v>
      </c>
      <c r="CZ169" s="318">
        <v>9.7222222222222224E-3</v>
      </c>
      <c r="DA169" s="319" t="s">
        <v>1634</v>
      </c>
      <c r="DB169" s="319" t="s">
        <v>1368</v>
      </c>
      <c r="DC169" s="319" t="s">
        <v>1635</v>
      </c>
      <c r="DD169" s="319" t="s">
        <v>1636</v>
      </c>
      <c r="DE169" s="319" t="s">
        <v>1637</v>
      </c>
      <c r="DF169" s="319" t="s">
        <v>1638</v>
      </c>
      <c r="DG169" s="310"/>
      <c r="DH169" s="320">
        <v>7.8273437617620898</v>
      </c>
      <c r="DI169" s="471">
        <v>0</v>
      </c>
      <c r="DJ169" s="483">
        <f t="shared" si="17"/>
        <v>1.4709651268150577E-2</v>
      </c>
      <c r="DK169" s="320">
        <v>0.56400000000000006</v>
      </c>
      <c r="DL169" s="471">
        <v>0</v>
      </c>
      <c r="DM169" s="320">
        <v>0.72499999999999998</v>
      </c>
    </row>
    <row r="170" spans="1:117" ht="15.75" customHeight="1">
      <c r="A170" s="76">
        <v>219</v>
      </c>
      <c r="B170" s="168" t="s">
        <v>1639</v>
      </c>
      <c r="C170" s="46">
        <v>2766741</v>
      </c>
      <c r="D170" s="46">
        <v>2</v>
      </c>
      <c r="E170" s="149">
        <v>35876</v>
      </c>
      <c r="F170" s="44">
        <f t="shared" si="21"/>
        <v>22</v>
      </c>
      <c r="G170" s="78">
        <v>1</v>
      </c>
      <c r="H170" s="46">
        <v>36.6</v>
      </c>
      <c r="I170" s="79">
        <v>95</v>
      </c>
      <c r="J170" s="80">
        <v>0</v>
      </c>
      <c r="K170" s="80">
        <v>0</v>
      </c>
      <c r="L170" s="80">
        <v>0</v>
      </c>
      <c r="M170" s="80">
        <v>0</v>
      </c>
      <c r="N170" s="80">
        <v>0</v>
      </c>
      <c r="O170" s="80">
        <v>0</v>
      </c>
      <c r="P170" s="80">
        <v>0</v>
      </c>
      <c r="Q170" s="80">
        <v>0</v>
      </c>
      <c r="R170" s="80">
        <v>0</v>
      </c>
      <c r="S170" s="80">
        <v>1</v>
      </c>
      <c r="T170" s="80">
        <v>0</v>
      </c>
      <c r="U170" s="80">
        <v>0</v>
      </c>
      <c r="V170" s="80">
        <v>0</v>
      </c>
      <c r="W170" s="80">
        <v>0</v>
      </c>
      <c r="X170" s="80">
        <v>0</v>
      </c>
      <c r="Y170" s="80">
        <v>0</v>
      </c>
      <c r="Z170" s="80">
        <v>0</v>
      </c>
      <c r="AA170" s="80">
        <v>0</v>
      </c>
      <c r="AB170" s="80">
        <v>0</v>
      </c>
      <c r="AC170" s="81">
        <v>63</v>
      </c>
      <c r="AD170" s="82">
        <v>1.57</v>
      </c>
      <c r="AE170" s="83">
        <f t="shared" si="8"/>
        <v>25.558846200657225</v>
      </c>
      <c r="AF170" s="150">
        <v>44200</v>
      </c>
      <c r="AG170" s="58">
        <v>0</v>
      </c>
      <c r="AH170" s="58">
        <v>0</v>
      </c>
      <c r="AI170" s="58">
        <v>0</v>
      </c>
      <c r="AJ170" s="84">
        <v>0</v>
      </c>
      <c r="AK170" s="84">
        <v>0</v>
      </c>
      <c r="AL170" s="60">
        <v>44229</v>
      </c>
      <c r="AM170" s="58">
        <f t="shared" si="22"/>
        <v>29</v>
      </c>
      <c r="AN170" s="123">
        <v>1</v>
      </c>
      <c r="AO170" s="61"/>
      <c r="AP170" s="62"/>
      <c r="AQ170" s="63">
        <v>1</v>
      </c>
      <c r="AR170" s="64">
        <v>1</v>
      </c>
      <c r="AS170" s="63">
        <v>1</v>
      </c>
      <c r="AT170" s="63">
        <v>1</v>
      </c>
      <c r="AU170" s="63">
        <v>1</v>
      </c>
      <c r="AV170" s="63">
        <v>1</v>
      </c>
      <c r="AW170" s="63">
        <v>0</v>
      </c>
      <c r="AX170" s="64">
        <v>1</v>
      </c>
      <c r="AY170" s="152">
        <v>44200</v>
      </c>
      <c r="AZ170" s="133">
        <v>1.05</v>
      </c>
      <c r="BA170" s="143"/>
      <c r="BB170" s="133">
        <v>47</v>
      </c>
      <c r="BC170" s="144"/>
      <c r="BD170" s="135">
        <v>7.1</v>
      </c>
      <c r="BE170" s="135">
        <v>7.37</v>
      </c>
      <c r="BF170" s="135">
        <v>92</v>
      </c>
      <c r="BG170" s="135">
        <v>4</v>
      </c>
      <c r="BH170" s="135">
        <v>623</v>
      </c>
      <c r="BI170" s="86"/>
      <c r="BJ170" s="64">
        <v>0</v>
      </c>
      <c r="BK170" s="64">
        <v>0</v>
      </c>
      <c r="BL170" s="64">
        <v>0</v>
      </c>
      <c r="BM170" s="64">
        <v>0</v>
      </c>
      <c r="BN170" s="70">
        <v>0</v>
      </c>
      <c r="BO170" s="64">
        <v>0</v>
      </c>
      <c r="BP170" s="71"/>
      <c r="BR170" s="331">
        <v>3.3756379310344813</v>
      </c>
      <c r="BS170" s="320">
        <v>3.59</v>
      </c>
      <c r="BT170" s="320">
        <v>0.21436206896551857</v>
      </c>
      <c r="BU170" s="320">
        <v>6.3502684039288022</v>
      </c>
      <c r="BV170" s="320">
        <v>67</v>
      </c>
      <c r="BW170" s="320">
        <v>150824</v>
      </c>
      <c r="BX170" s="320">
        <v>89303</v>
      </c>
      <c r="BY170" s="320">
        <v>2399.9999999999995</v>
      </c>
      <c r="BZ170" s="320">
        <v>7.1109239375259536E-5</v>
      </c>
      <c r="CA170" s="320">
        <v>13.471666666666671</v>
      </c>
      <c r="CB170" s="320">
        <v>16.560666666666666</v>
      </c>
      <c r="CC170" s="320">
        <v>-3.0889999999999995</v>
      </c>
      <c r="CD170" s="320">
        <v>72.469283653249192</v>
      </c>
      <c r="CE170" s="320">
        <v>89.001683988295781</v>
      </c>
      <c r="CF170" s="320">
        <v>-16.532400335046564</v>
      </c>
      <c r="CG170" s="320">
        <v>319.033807359496</v>
      </c>
      <c r="CH170" s="320">
        <v>392.36951991390947</v>
      </c>
      <c r="CI170" s="320">
        <v>-73.335712554413462</v>
      </c>
      <c r="CJ170" s="320">
        <v>0.15747238261790783</v>
      </c>
      <c r="CK170" s="320">
        <v>32430.1</v>
      </c>
      <c r="CL170" s="320">
        <v>5.58</v>
      </c>
      <c r="CM170" s="320">
        <v>5.56</v>
      </c>
      <c r="CN170" s="320">
        <v>6.07</v>
      </c>
      <c r="CO170" s="316">
        <f t="shared" si="18"/>
        <v>5.7366666666666672</v>
      </c>
      <c r="CP170" s="333">
        <v>0.42599999999999999</v>
      </c>
      <c r="CQ170" s="320">
        <v>0.41499999999999998</v>
      </c>
      <c r="CR170" s="320">
        <v>0.36199999999999999</v>
      </c>
      <c r="CS170" s="316">
        <f t="shared" si="19"/>
        <v>0.40099999999999997</v>
      </c>
      <c r="CT170" s="320">
        <v>0.61399999999999999</v>
      </c>
      <c r="CU170" s="320">
        <v>0.64</v>
      </c>
      <c r="CV170" s="320">
        <v>0.625</v>
      </c>
      <c r="CW170" s="316">
        <f t="shared" si="20"/>
        <v>0.6263333333333333</v>
      </c>
      <c r="CX170" s="329">
        <v>2.7777777777777779E-3</v>
      </c>
      <c r="CY170" s="318">
        <v>5.5555555555555558E-3</v>
      </c>
      <c r="CZ170" s="318">
        <v>6.2499999999999995E-3</v>
      </c>
      <c r="DA170" s="319" t="s">
        <v>1640</v>
      </c>
      <c r="DB170" s="319" t="s">
        <v>1641</v>
      </c>
      <c r="DC170" s="319" t="s">
        <v>1642</v>
      </c>
      <c r="DD170" s="319" t="s">
        <v>1643</v>
      </c>
      <c r="DE170" s="319" t="s">
        <v>1644</v>
      </c>
      <c r="DF170" s="319" t="s">
        <v>1645</v>
      </c>
      <c r="DG170" s="310"/>
      <c r="DH170" s="320">
        <v>6.3502684039288022</v>
      </c>
      <c r="DI170" s="471">
        <v>0</v>
      </c>
      <c r="DJ170" s="483">
        <f t="shared" si="17"/>
        <v>1.9581402474641775E-2</v>
      </c>
      <c r="DK170" s="320">
        <v>0.40099999999999997</v>
      </c>
      <c r="DL170" s="471">
        <v>0</v>
      </c>
      <c r="DM170" s="320">
        <v>0.6263333333333333</v>
      </c>
    </row>
    <row r="171" spans="1:117" ht="15.75" customHeight="1">
      <c r="A171" s="76">
        <v>220</v>
      </c>
      <c r="B171" s="168" t="s">
        <v>1646</v>
      </c>
      <c r="C171" s="46">
        <v>2768127</v>
      </c>
      <c r="D171" s="46">
        <v>2</v>
      </c>
      <c r="E171" s="149">
        <v>16324</v>
      </c>
      <c r="F171" s="44">
        <f t="shared" si="21"/>
        <v>76</v>
      </c>
      <c r="G171" s="78">
        <v>1</v>
      </c>
      <c r="H171" s="46">
        <v>37.799999999999997</v>
      </c>
      <c r="I171" s="79">
        <v>98</v>
      </c>
      <c r="J171" s="80">
        <v>0</v>
      </c>
      <c r="K171" s="80">
        <v>0</v>
      </c>
      <c r="L171" s="80">
        <v>1</v>
      </c>
      <c r="M171" s="80">
        <v>1</v>
      </c>
      <c r="N171" s="80">
        <v>0</v>
      </c>
      <c r="O171" s="80">
        <v>0</v>
      </c>
      <c r="P171" s="80">
        <v>0</v>
      </c>
      <c r="Q171" s="80">
        <v>0</v>
      </c>
      <c r="R171" s="80">
        <v>0</v>
      </c>
      <c r="S171" s="80">
        <v>0</v>
      </c>
      <c r="T171" s="80">
        <v>0</v>
      </c>
      <c r="U171" s="80">
        <v>0</v>
      </c>
      <c r="V171" s="80">
        <v>0</v>
      </c>
      <c r="W171" s="80">
        <v>0</v>
      </c>
      <c r="X171" s="80">
        <v>1</v>
      </c>
      <c r="Y171" s="80">
        <v>0</v>
      </c>
      <c r="Z171" s="80">
        <v>0</v>
      </c>
      <c r="AA171" s="80">
        <v>0</v>
      </c>
      <c r="AB171" s="80">
        <v>0</v>
      </c>
      <c r="AC171" s="81">
        <v>48</v>
      </c>
      <c r="AD171" s="82">
        <v>1.46</v>
      </c>
      <c r="AE171" s="83">
        <f t="shared" si="8"/>
        <v>22.518296115593923</v>
      </c>
      <c r="AF171" s="150">
        <v>44201</v>
      </c>
      <c r="AG171" s="58">
        <v>0</v>
      </c>
      <c r="AH171" s="58">
        <v>0</v>
      </c>
      <c r="AI171" s="58">
        <v>0</v>
      </c>
      <c r="AJ171" s="84">
        <v>0</v>
      </c>
      <c r="AK171" s="84">
        <v>0</v>
      </c>
      <c r="AL171" s="60">
        <v>44217</v>
      </c>
      <c r="AM171" s="58">
        <f t="shared" si="22"/>
        <v>16</v>
      </c>
      <c r="AN171" s="123">
        <v>1</v>
      </c>
      <c r="AO171" s="61"/>
      <c r="AP171" s="62"/>
      <c r="AQ171" s="63">
        <v>1</v>
      </c>
      <c r="AR171" s="64">
        <v>1</v>
      </c>
      <c r="AS171" s="63">
        <v>1</v>
      </c>
      <c r="AT171" s="63">
        <v>1</v>
      </c>
      <c r="AU171" s="63">
        <v>1</v>
      </c>
      <c r="AV171" s="63">
        <v>1</v>
      </c>
      <c r="AW171" s="63">
        <v>0</v>
      </c>
      <c r="AX171" s="64">
        <v>1</v>
      </c>
      <c r="AY171" s="152">
        <v>44201</v>
      </c>
      <c r="AZ171" s="133">
        <v>4.34</v>
      </c>
      <c r="BA171" s="133">
        <v>7264</v>
      </c>
      <c r="BB171" s="133">
        <v>93</v>
      </c>
      <c r="BC171" s="144"/>
      <c r="BD171" s="135">
        <v>11.9</v>
      </c>
      <c r="BE171" s="135">
        <v>10.29</v>
      </c>
      <c r="BF171" s="135">
        <v>77.8</v>
      </c>
      <c r="BG171" s="135">
        <v>11.4</v>
      </c>
      <c r="BH171" s="135">
        <v>311</v>
      </c>
      <c r="BI171" s="86"/>
      <c r="BJ171" s="64">
        <v>0</v>
      </c>
      <c r="BK171" s="64">
        <v>0</v>
      </c>
      <c r="BL171" s="64">
        <v>0</v>
      </c>
      <c r="BM171" s="64">
        <v>0</v>
      </c>
      <c r="BN171" s="70">
        <v>0</v>
      </c>
      <c r="BO171" s="64">
        <v>0</v>
      </c>
      <c r="BP171" s="71"/>
      <c r="BR171" s="331">
        <v>3.7202280701754371</v>
      </c>
      <c r="BS171" s="320">
        <v>3.972</v>
      </c>
      <c r="BT171" s="320">
        <v>0.25177192982456287</v>
      </c>
      <c r="BU171" s="320">
        <v>6.7676477107138728</v>
      </c>
      <c r="BV171" s="320">
        <v>97</v>
      </c>
      <c r="BW171" s="320">
        <v>126015</v>
      </c>
      <c r="BX171" s="320">
        <v>78013</v>
      </c>
      <c r="BY171" s="320">
        <v>1398.809831824062</v>
      </c>
      <c r="BZ171" s="320">
        <v>8.6750255863944121E-5</v>
      </c>
      <c r="CA171" s="320">
        <v>25.687833333333341</v>
      </c>
      <c r="CB171" s="320">
        <v>25.691000000000006</v>
      </c>
      <c r="CC171" s="320">
        <v>-3.1666666666666666E-3</v>
      </c>
      <c r="CD171" s="320">
        <v>167.57180069119502</v>
      </c>
      <c r="CE171" s="320">
        <v>167.59250518300303</v>
      </c>
      <c r="CF171" s="320">
        <v>-2.0704491808000006E-2</v>
      </c>
      <c r="CG171" s="320">
        <v>552.30745748012703</v>
      </c>
      <c r="CH171" s="320">
        <v>552.37545275207071</v>
      </c>
      <c r="CI171" s="320">
        <v>-6.7995271943691607E-2</v>
      </c>
      <c r="CJ171" s="320">
        <v>1.2308096364776851E-4</v>
      </c>
      <c r="CK171" s="320">
        <v>13121.7</v>
      </c>
      <c r="CL171" s="320">
        <v>7.64</v>
      </c>
      <c r="CM171" s="320">
        <v>7.51</v>
      </c>
      <c r="CN171" s="320">
        <v>7.36</v>
      </c>
      <c r="CO171" s="316">
        <f t="shared" si="18"/>
        <v>7.503333333333333</v>
      </c>
      <c r="CP171" s="333">
        <v>0.80100000000000005</v>
      </c>
      <c r="CQ171" s="320">
        <v>0.8</v>
      </c>
      <c r="CR171" s="320">
        <v>0.82499999999999996</v>
      </c>
      <c r="CS171" s="316">
        <f t="shared" si="19"/>
        <v>0.80866666666666676</v>
      </c>
      <c r="CT171" s="320">
        <v>0.96</v>
      </c>
      <c r="CU171" s="320">
        <v>0.95</v>
      </c>
      <c r="CV171" s="320">
        <v>0.96499999999999997</v>
      </c>
      <c r="CW171" s="316">
        <f t="shared" si="20"/>
        <v>0.95833333333333337</v>
      </c>
      <c r="CX171" s="329">
        <v>6.9444444444444447E-4</v>
      </c>
      <c r="CY171" s="318">
        <v>3.472222222222222E-3</v>
      </c>
      <c r="CZ171" s="318">
        <v>5.5555555555555558E-3</v>
      </c>
      <c r="DA171" s="319" t="s">
        <v>1647</v>
      </c>
      <c r="DB171" s="319" t="s">
        <v>1648</v>
      </c>
      <c r="DC171" s="319" t="s">
        <v>1649</v>
      </c>
      <c r="DD171" s="319" t="s">
        <v>1650</v>
      </c>
      <c r="DE171" s="319" t="s">
        <v>1651</v>
      </c>
      <c r="DF171" s="319" t="s">
        <v>1652</v>
      </c>
      <c r="DG171" s="310"/>
      <c r="DH171" s="320">
        <v>6.7676477107138728</v>
      </c>
      <c r="DI171" s="471">
        <v>0</v>
      </c>
      <c r="DJ171" s="483">
        <f t="shared" si="17"/>
        <v>5.1575997856328618E-2</v>
      </c>
      <c r="DK171" s="320">
        <v>0.80866666666666676</v>
      </c>
      <c r="DL171" s="471">
        <v>0</v>
      </c>
      <c r="DM171" s="320">
        <v>0.95833333333333337</v>
      </c>
    </row>
    <row r="172" spans="1:117" ht="15.75" customHeight="1">
      <c r="A172" s="76">
        <v>221</v>
      </c>
      <c r="B172" s="168" t="s">
        <v>1653</v>
      </c>
      <c r="C172" s="46">
        <v>2766963</v>
      </c>
      <c r="D172" s="46">
        <v>1</v>
      </c>
      <c r="E172" s="149">
        <v>20537</v>
      </c>
      <c r="F172" s="44">
        <f t="shared" si="21"/>
        <v>64</v>
      </c>
      <c r="G172" s="78">
        <v>1</v>
      </c>
      <c r="H172" s="46">
        <v>35.6</v>
      </c>
      <c r="I172" s="79">
        <v>95</v>
      </c>
      <c r="J172" s="80">
        <v>1</v>
      </c>
      <c r="K172" s="80">
        <v>1</v>
      </c>
      <c r="L172" s="80">
        <v>0</v>
      </c>
      <c r="M172" s="80">
        <v>1</v>
      </c>
      <c r="N172" s="80">
        <v>0</v>
      </c>
      <c r="O172" s="80">
        <v>0</v>
      </c>
      <c r="P172" s="80">
        <v>1</v>
      </c>
      <c r="Q172" s="80">
        <v>0</v>
      </c>
      <c r="R172" s="80">
        <v>0</v>
      </c>
      <c r="S172" s="80">
        <v>0</v>
      </c>
      <c r="T172" s="80">
        <v>0</v>
      </c>
      <c r="U172" s="80">
        <v>0</v>
      </c>
      <c r="V172" s="80">
        <v>0</v>
      </c>
      <c r="W172" s="80">
        <v>0</v>
      </c>
      <c r="X172" s="80">
        <v>1</v>
      </c>
      <c r="Y172" s="80">
        <v>1</v>
      </c>
      <c r="Z172" s="98">
        <v>1</v>
      </c>
      <c r="AA172" s="80">
        <v>0</v>
      </c>
      <c r="AB172" s="80">
        <v>0</v>
      </c>
      <c r="AC172" s="81">
        <v>110</v>
      </c>
      <c r="AD172" s="82">
        <v>1.76</v>
      </c>
      <c r="AE172" s="83">
        <f t="shared" si="8"/>
        <v>35.51136363636364</v>
      </c>
      <c r="AF172" s="150">
        <v>44201</v>
      </c>
      <c r="AG172" s="58">
        <v>1</v>
      </c>
      <c r="AH172" s="58">
        <v>1</v>
      </c>
      <c r="AI172" s="58">
        <v>9</v>
      </c>
      <c r="AJ172" s="84">
        <v>1</v>
      </c>
      <c r="AK172" s="84">
        <v>1</v>
      </c>
      <c r="AL172" s="60">
        <v>44212</v>
      </c>
      <c r="AM172" s="58">
        <f t="shared" si="22"/>
        <v>11</v>
      </c>
      <c r="AN172" s="123">
        <v>1</v>
      </c>
      <c r="AO172" s="61"/>
      <c r="AP172" s="62"/>
      <c r="AQ172" s="63">
        <v>1</v>
      </c>
      <c r="AR172" s="64">
        <v>1</v>
      </c>
      <c r="AS172" s="63">
        <v>1</v>
      </c>
      <c r="AT172" s="63">
        <v>0</v>
      </c>
      <c r="AU172" s="63">
        <v>1</v>
      </c>
      <c r="AV172" s="63">
        <v>1</v>
      </c>
      <c r="AW172" s="63">
        <v>0</v>
      </c>
      <c r="AX172" s="64">
        <v>0</v>
      </c>
      <c r="AY172" s="152">
        <v>44201</v>
      </c>
      <c r="AZ172" s="129">
        <v>1.8</v>
      </c>
      <c r="BA172" s="133">
        <v>12225</v>
      </c>
      <c r="BB172" s="129"/>
      <c r="BC172" s="139">
        <v>0.05</v>
      </c>
      <c r="BD172" s="135">
        <v>15.2</v>
      </c>
      <c r="BE172" s="135">
        <v>32.880000000000003</v>
      </c>
      <c r="BF172" s="135">
        <v>93.3</v>
      </c>
      <c r="BG172" s="135">
        <v>3.9</v>
      </c>
      <c r="BH172" s="135">
        <v>177</v>
      </c>
      <c r="BI172" s="86"/>
      <c r="BJ172" s="64">
        <v>0</v>
      </c>
      <c r="BK172" s="64">
        <v>0</v>
      </c>
      <c r="BL172" s="64">
        <v>0</v>
      </c>
      <c r="BM172" s="64">
        <v>0</v>
      </c>
      <c r="BN172" s="70">
        <v>0</v>
      </c>
      <c r="BO172" s="64">
        <v>1</v>
      </c>
      <c r="BP172" s="71"/>
      <c r="BR172" s="331">
        <v>5.4154166666666663</v>
      </c>
      <c r="BS172" s="320">
        <v>5.5369999999999999</v>
      </c>
      <c r="BT172" s="320">
        <v>0.1215833333333336</v>
      </c>
      <c r="BU172" s="320">
        <v>2.245133492344392</v>
      </c>
      <c r="BV172" s="320">
        <v>41</v>
      </c>
      <c r="BW172" s="320">
        <v>75290</v>
      </c>
      <c r="BX172" s="320">
        <v>21792</v>
      </c>
      <c r="BY172" s="320">
        <v>907.35016961929887</v>
      </c>
      <c r="BZ172" s="320">
        <v>1.0302558243136895E-4</v>
      </c>
      <c r="CA172" s="320">
        <v>17.563166666666671</v>
      </c>
      <c r="CB172" s="320">
        <v>17.781500000000001</v>
      </c>
      <c r="CC172" s="320">
        <v>-0.21833333333333327</v>
      </c>
      <c r="CD172" s="320">
        <v>241.34063147410043</v>
      </c>
      <c r="CE172" s="320">
        <v>244.4078600146637</v>
      </c>
      <c r="CF172" s="320">
        <v>-3.0672285405633031</v>
      </c>
      <c r="CG172" s="320">
        <v>261.72892372771724</v>
      </c>
      <c r="CH172" s="320">
        <v>264.99523836977255</v>
      </c>
      <c r="CI172" s="320">
        <v>-3.2663146420552485</v>
      </c>
      <c r="CJ172" s="320">
        <v>1.2175858244998809E-2</v>
      </c>
      <c r="CK172" s="320">
        <v>6125.3</v>
      </c>
      <c r="CL172" s="320">
        <v>8.6</v>
      </c>
      <c r="CM172" s="320">
        <v>9.09</v>
      </c>
      <c r="CN172" s="320">
        <v>8.84</v>
      </c>
      <c r="CO172" s="316">
        <f t="shared" si="18"/>
        <v>8.8433333333333319</v>
      </c>
      <c r="CP172" s="333">
        <v>0.60599999999999998</v>
      </c>
      <c r="CQ172" s="320">
        <v>0.51700000000000002</v>
      </c>
      <c r="CR172" s="320">
        <v>0.47099999999999997</v>
      </c>
      <c r="CS172" s="316">
        <f t="shared" si="19"/>
        <v>0.53133333333333332</v>
      </c>
      <c r="CT172" s="320">
        <v>0.69099999999999995</v>
      </c>
      <c r="CU172" s="320">
        <v>0.61399999999999999</v>
      </c>
      <c r="CV172" s="320">
        <v>0.60299999999999998</v>
      </c>
      <c r="CW172" s="316">
        <f t="shared" si="20"/>
        <v>0.63600000000000001</v>
      </c>
      <c r="CX172" s="329">
        <v>2.0833333333333333E-3</v>
      </c>
      <c r="CY172" s="318">
        <v>3.472222222222222E-3</v>
      </c>
      <c r="CZ172" s="318">
        <v>6.2499999999999995E-3</v>
      </c>
      <c r="DA172" s="319" t="s">
        <v>1654</v>
      </c>
      <c r="DB172" s="319" t="s">
        <v>1655</v>
      </c>
      <c r="DC172" s="319" t="s">
        <v>1656</v>
      </c>
      <c r="DD172" s="319" t="s">
        <v>1657</v>
      </c>
      <c r="DE172" s="319" t="s">
        <v>1658</v>
      </c>
      <c r="DF172" s="319" t="s">
        <v>1659</v>
      </c>
      <c r="DG172" s="310"/>
      <c r="DH172" s="320">
        <v>2.245133492344392</v>
      </c>
      <c r="DI172" s="471">
        <v>1</v>
      </c>
      <c r="DJ172" s="483">
        <f t="shared" si="17"/>
        <v>3.66534454205409E-2</v>
      </c>
      <c r="DK172" s="320">
        <v>0.53133333333333332</v>
      </c>
      <c r="DL172" s="471">
        <v>0</v>
      </c>
      <c r="DM172" s="320">
        <v>0.63600000000000001</v>
      </c>
    </row>
    <row r="173" spans="1:117" ht="15.75" customHeight="1">
      <c r="A173" s="76">
        <v>222</v>
      </c>
      <c r="B173" s="168" t="s">
        <v>1660</v>
      </c>
      <c r="C173" s="46">
        <v>2770002</v>
      </c>
      <c r="D173" s="46">
        <v>1</v>
      </c>
      <c r="E173" s="149">
        <v>18178</v>
      </c>
      <c r="F173" s="44">
        <f t="shared" si="21"/>
        <v>71</v>
      </c>
      <c r="G173" s="78">
        <v>1</v>
      </c>
      <c r="H173" s="46">
        <v>35.6</v>
      </c>
      <c r="I173" s="79">
        <v>91</v>
      </c>
      <c r="J173" s="80">
        <v>1</v>
      </c>
      <c r="K173" s="80">
        <v>1</v>
      </c>
      <c r="L173" s="80">
        <v>0</v>
      </c>
      <c r="M173" s="98">
        <v>1</v>
      </c>
      <c r="N173" s="80">
        <v>0</v>
      </c>
      <c r="O173" s="80">
        <v>0</v>
      </c>
      <c r="P173" s="80">
        <v>0</v>
      </c>
      <c r="Q173" s="80">
        <v>0</v>
      </c>
      <c r="R173" s="80">
        <v>0</v>
      </c>
      <c r="S173" s="80">
        <v>0</v>
      </c>
      <c r="T173" s="80">
        <v>0</v>
      </c>
      <c r="U173" s="80">
        <v>0</v>
      </c>
      <c r="V173" s="80">
        <v>0</v>
      </c>
      <c r="W173" s="80">
        <v>0</v>
      </c>
      <c r="X173" s="80">
        <v>1</v>
      </c>
      <c r="Y173" s="80">
        <v>1</v>
      </c>
      <c r="Z173" s="80">
        <v>1</v>
      </c>
      <c r="AA173" s="80">
        <v>0</v>
      </c>
      <c r="AB173" s="80">
        <v>0</v>
      </c>
      <c r="AC173" s="81">
        <v>83</v>
      </c>
      <c r="AD173" s="82">
        <v>1.72</v>
      </c>
      <c r="AE173" s="83">
        <f t="shared" si="8"/>
        <v>28.055705786911847</v>
      </c>
      <c r="AF173" s="150">
        <v>44202</v>
      </c>
      <c r="AG173" s="58">
        <v>1</v>
      </c>
      <c r="AH173" s="58">
        <v>1</v>
      </c>
      <c r="AI173" s="58">
        <v>6</v>
      </c>
      <c r="AJ173" s="84">
        <v>1</v>
      </c>
      <c r="AK173" s="84">
        <v>1</v>
      </c>
      <c r="AL173" s="60">
        <v>44209</v>
      </c>
      <c r="AM173" s="58">
        <f t="shared" si="22"/>
        <v>7</v>
      </c>
      <c r="AN173" s="123">
        <v>1</v>
      </c>
      <c r="AO173" s="61"/>
      <c r="AP173" s="62"/>
      <c r="AQ173" s="63">
        <v>1</v>
      </c>
      <c r="AR173" s="64">
        <v>1</v>
      </c>
      <c r="AS173" s="63">
        <v>1</v>
      </c>
      <c r="AT173" s="63">
        <v>0</v>
      </c>
      <c r="AU173" s="63">
        <v>0</v>
      </c>
      <c r="AV173" s="63">
        <v>1</v>
      </c>
      <c r="AW173" s="63">
        <v>0</v>
      </c>
      <c r="AX173" s="64">
        <v>1</v>
      </c>
      <c r="AY173" s="152">
        <v>44202</v>
      </c>
      <c r="AZ173" s="133">
        <v>2.94</v>
      </c>
      <c r="BA173" s="133">
        <v>2015</v>
      </c>
      <c r="BB173" s="133">
        <v>385.2</v>
      </c>
      <c r="BC173" s="128">
        <v>0.11899999999999999</v>
      </c>
      <c r="BD173" s="135">
        <v>9.9</v>
      </c>
      <c r="BE173" s="135">
        <v>8.48</v>
      </c>
      <c r="BF173" s="135">
        <v>91.9</v>
      </c>
      <c r="BG173" s="135">
        <v>5.2</v>
      </c>
      <c r="BH173" s="135">
        <v>217</v>
      </c>
      <c r="BI173" s="86"/>
      <c r="BJ173" s="64">
        <v>0</v>
      </c>
      <c r="BK173" s="64">
        <v>0</v>
      </c>
      <c r="BL173" s="64">
        <v>0</v>
      </c>
      <c r="BM173" s="64">
        <v>0</v>
      </c>
      <c r="BN173" s="70">
        <v>0</v>
      </c>
      <c r="BO173" s="64">
        <v>0</v>
      </c>
      <c r="BP173" s="71"/>
      <c r="BR173" s="331">
        <v>4.678633333333333</v>
      </c>
      <c r="BS173" s="320">
        <v>5.1360000000000001</v>
      </c>
      <c r="BT173" s="320">
        <v>0.45736666666666714</v>
      </c>
      <c r="BU173" s="320">
        <v>9.7756467344452549</v>
      </c>
      <c r="BV173" s="320">
        <v>73</v>
      </c>
      <c r="BW173" s="320">
        <v>69801</v>
      </c>
      <c r="BX173" s="320">
        <v>32389</v>
      </c>
      <c r="BY173" s="320">
        <v>795.12707414408737</v>
      </c>
      <c r="BZ173" s="320">
        <v>3.018199615438962E-4</v>
      </c>
      <c r="CA173" s="320">
        <v>14.343333333333332</v>
      </c>
      <c r="CB173" s="320">
        <v>18.087666666666664</v>
      </c>
      <c r="CC173" s="320">
        <v>-3.7443333333333326</v>
      </c>
      <c r="CD173" s="320">
        <v>151.41760145485446</v>
      </c>
      <c r="CE173" s="320">
        <v>189.33312390475555</v>
      </c>
      <c r="CF173" s="320">
        <v>-37.915522449900998</v>
      </c>
      <c r="CG173" s="320">
        <v>243.4292334093561</v>
      </c>
      <c r="CH173" s="320">
        <v>308.25955378304297</v>
      </c>
      <c r="CI173" s="320">
        <v>-64.830320373686874</v>
      </c>
      <c r="CJ173" s="320">
        <v>0.17376596060190197</v>
      </c>
      <c r="CK173" s="320">
        <v>6198.3</v>
      </c>
      <c r="CL173" s="320">
        <v>8.26</v>
      </c>
      <c r="CM173" s="320">
        <v>7.95</v>
      </c>
      <c r="CN173" s="320">
        <v>8.08</v>
      </c>
      <c r="CO173" s="316">
        <f t="shared" si="18"/>
        <v>8.0966666666666658</v>
      </c>
      <c r="CP173" s="333">
        <v>0.94799999999999995</v>
      </c>
      <c r="CQ173" s="320">
        <v>1.0009999999999999</v>
      </c>
      <c r="CR173" s="320">
        <v>1.0289999999999999</v>
      </c>
      <c r="CS173" s="316">
        <f t="shared" si="19"/>
        <v>0.99266666666666659</v>
      </c>
      <c r="CT173" s="320">
        <v>1.272</v>
      </c>
      <c r="CU173" s="320">
        <v>1.216</v>
      </c>
      <c r="CV173" s="320">
        <v>1.159</v>
      </c>
      <c r="CW173" s="316">
        <f t="shared" si="20"/>
        <v>1.2156666666666667</v>
      </c>
      <c r="CX173" s="329">
        <v>6.9444444444444447E-4</v>
      </c>
      <c r="CY173" s="318">
        <v>2.0833333333333333E-3</v>
      </c>
      <c r="CZ173" s="318">
        <v>1.3888888888888889E-3</v>
      </c>
      <c r="DA173" s="319" t="s">
        <v>1661</v>
      </c>
      <c r="DB173" s="319" t="s">
        <v>1662</v>
      </c>
      <c r="DC173" s="319" t="s">
        <v>1663</v>
      </c>
      <c r="DD173" s="319" t="s">
        <v>1664</v>
      </c>
      <c r="DE173" s="319" t="s">
        <v>1665</v>
      </c>
      <c r="DF173" s="319" t="s">
        <v>1666</v>
      </c>
      <c r="DG173" s="310"/>
      <c r="DH173" s="320">
        <v>9.7756467344452549</v>
      </c>
      <c r="DI173" s="471">
        <v>0</v>
      </c>
      <c r="DJ173" s="483">
        <f t="shared" si="17"/>
        <v>0.157714965949458</v>
      </c>
      <c r="DK173" s="320">
        <v>0.99266666666666659</v>
      </c>
      <c r="DL173" s="471">
        <v>1</v>
      </c>
      <c r="DM173" s="320">
        <v>1.2156666666666667</v>
      </c>
    </row>
    <row r="174" spans="1:117" ht="15.75" customHeight="1">
      <c r="A174" s="76">
        <v>223</v>
      </c>
      <c r="B174" s="168" t="s">
        <v>1667</v>
      </c>
      <c r="C174" s="46">
        <v>2770047</v>
      </c>
      <c r="D174" s="46">
        <v>2</v>
      </c>
      <c r="E174" s="149">
        <v>16282</v>
      </c>
      <c r="F174" s="44">
        <f t="shared" si="21"/>
        <v>76</v>
      </c>
      <c r="G174" s="78">
        <v>1</v>
      </c>
      <c r="H174" s="46">
        <v>36.5</v>
      </c>
      <c r="I174" s="79">
        <v>96</v>
      </c>
      <c r="J174" s="98">
        <v>1</v>
      </c>
      <c r="K174" s="80">
        <v>1</v>
      </c>
      <c r="L174" s="80">
        <v>0</v>
      </c>
      <c r="M174" s="80">
        <v>0</v>
      </c>
      <c r="N174" s="80">
        <v>0</v>
      </c>
      <c r="O174" s="80">
        <v>0</v>
      </c>
      <c r="P174" s="80">
        <v>0</v>
      </c>
      <c r="Q174" s="80">
        <v>0</v>
      </c>
      <c r="R174" s="80">
        <v>0</v>
      </c>
      <c r="S174" s="80">
        <v>0</v>
      </c>
      <c r="T174" s="80">
        <v>0</v>
      </c>
      <c r="U174" s="80">
        <v>0</v>
      </c>
      <c r="V174" s="80">
        <v>0</v>
      </c>
      <c r="W174" s="80">
        <v>1</v>
      </c>
      <c r="X174" s="80">
        <v>1</v>
      </c>
      <c r="Y174" s="80">
        <v>1</v>
      </c>
      <c r="Z174" s="80">
        <v>1</v>
      </c>
      <c r="AA174" s="80">
        <v>0</v>
      </c>
      <c r="AB174" s="80">
        <v>0</v>
      </c>
      <c r="AC174" s="81"/>
      <c r="AD174" s="82"/>
      <c r="AE174" s="83"/>
      <c r="AF174" s="150">
        <v>44202</v>
      </c>
      <c r="AG174" s="58">
        <v>1</v>
      </c>
      <c r="AH174" s="58">
        <v>1</v>
      </c>
      <c r="AI174" s="58">
        <v>2</v>
      </c>
      <c r="AJ174" s="84">
        <v>1</v>
      </c>
      <c r="AK174" s="84">
        <v>1</v>
      </c>
      <c r="AL174" s="60">
        <v>44210</v>
      </c>
      <c r="AM174" s="58">
        <f t="shared" si="22"/>
        <v>8</v>
      </c>
      <c r="AN174" s="123">
        <v>1</v>
      </c>
      <c r="AO174" s="61"/>
      <c r="AP174" s="62"/>
      <c r="AQ174" s="63">
        <v>1</v>
      </c>
      <c r="AR174" s="64">
        <v>1</v>
      </c>
      <c r="AS174" s="63">
        <v>1</v>
      </c>
      <c r="AT174" s="63">
        <v>0</v>
      </c>
      <c r="AU174" s="63">
        <v>0</v>
      </c>
      <c r="AV174" s="63">
        <v>1</v>
      </c>
      <c r="AW174" s="63">
        <v>0</v>
      </c>
      <c r="AX174" s="64">
        <v>1</v>
      </c>
      <c r="AY174" s="152">
        <v>44202</v>
      </c>
      <c r="AZ174" s="133">
        <v>1.72</v>
      </c>
      <c r="BA174" s="133">
        <v>831</v>
      </c>
      <c r="BB174" s="133">
        <v>69.099999999999994</v>
      </c>
      <c r="BC174" s="144"/>
      <c r="BD174" s="135">
        <v>12.1</v>
      </c>
      <c r="BE174" s="135">
        <v>4.6900000000000004</v>
      </c>
      <c r="BF174" s="135">
        <v>71.099999999999994</v>
      </c>
      <c r="BG174" s="135">
        <v>23.2</v>
      </c>
      <c r="BH174" s="135">
        <v>197</v>
      </c>
      <c r="BI174" s="86"/>
      <c r="BJ174" s="64">
        <v>0</v>
      </c>
      <c r="BK174" s="64">
        <v>0</v>
      </c>
      <c r="BL174" s="64">
        <v>0</v>
      </c>
      <c r="BM174" s="64">
        <v>0</v>
      </c>
      <c r="BN174" s="70">
        <v>0</v>
      </c>
      <c r="BO174" s="64">
        <v>0</v>
      </c>
      <c r="BP174" s="71"/>
      <c r="BR174" s="331">
        <v>3.6921428571428572</v>
      </c>
      <c r="BS174" s="320">
        <v>4.0389999999999997</v>
      </c>
      <c r="BT174" s="320">
        <v>0.34685714285714253</v>
      </c>
      <c r="BU174" s="320">
        <v>9.3944670148964882</v>
      </c>
      <c r="BV174" s="320">
        <v>51</v>
      </c>
      <c r="BW174" s="320">
        <v>80547</v>
      </c>
      <c r="BX174" s="320">
        <v>37999</v>
      </c>
      <c r="BY174" s="320">
        <v>1175.3290322580644</v>
      </c>
      <c r="BZ174" s="320">
        <v>2.4722932221628172E-4</v>
      </c>
      <c r="CA174" s="320">
        <v>12.54833333333333</v>
      </c>
      <c r="CB174" s="320">
        <v>12.988166666666668</v>
      </c>
      <c r="CC174" s="320">
        <v>-0.43983333333333341</v>
      </c>
      <c r="CD174" s="320">
        <v>80.848765573439977</v>
      </c>
      <c r="CE174" s="320">
        <v>83.676476545158991</v>
      </c>
      <c r="CF174" s="320">
        <v>-2.8277109717190188</v>
      </c>
      <c r="CG174" s="320">
        <v>271.65764714542297</v>
      </c>
      <c r="CH174" s="320">
        <v>281.19004349677414</v>
      </c>
      <c r="CI174" s="320">
        <v>-9.532396351351057</v>
      </c>
      <c r="CJ174" s="320">
        <v>3.2788650082638364E-2</v>
      </c>
      <c r="CK174" s="320">
        <v>12041.1</v>
      </c>
      <c r="CL174" s="320">
        <v>6.95</v>
      </c>
      <c r="CM174" s="320">
        <v>7.09</v>
      </c>
      <c r="CN174" s="320">
        <v>7.28</v>
      </c>
      <c r="CO174" s="316">
        <f t="shared" si="18"/>
        <v>7.1066666666666665</v>
      </c>
      <c r="CP174" s="333">
        <v>0.96899999999999997</v>
      </c>
      <c r="CQ174" s="320">
        <v>0.95399999999999996</v>
      </c>
      <c r="CR174" s="320">
        <v>0.99399999999999999</v>
      </c>
      <c r="CS174" s="316">
        <f t="shared" si="19"/>
        <v>0.97233333333333327</v>
      </c>
      <c r="CT174" s="320">
        <v>1.071</v>
      </c>
      <c r="CU174" s="320">
        <v>1.1240000000000001</v>
      </c>
      <c r="CV174" s="320">
        <v>1.0760000000000001</v>
      </c>
      <c r="CW174" s="316">
        <f t="shared" si="20"/>
        <v>1.0903333333333334</v>
      </c>
      <c r="CX174" s="329">
        <v>6.9444444444444447E-4</v>
      </c>
      <c r="CY174" s="318">
        <v>2.7777777777777779E-3</v>
      </c>
      <c r="CZ174" s="318">
        <v>4.1666666666666666E-3</v>
      </c>
      <c r="DA174" s="319" t="s">
        <v>1668</v>
      </c>
      <c r="DB174" s="319" t="s">
        <v>1669</v>
      </c>
      <c r="DC174" s="319" t="s">
        <v>1670</v>
      </c>
      <c r="DD174" s="319" t="s">
        <v>1671</v>
      </c>
      <c r="DE174" s="319" t="s">
        <v>1672</v>
      </c>
      <c r="DF174" s="319" t="s">
        <v>1673</v>
      </c>
      <c r="DG174" s="310"/>
      <c r="DH174" s="320">
        <v>9.3944670148964882</v>
      </c>
      <c r="DI174" s="471">
        <v>0</v>
      </c>
      <c r="DJ174" s="483">
        <f t="shared" si="17"/>
        <v>7.8020006601527164E-2</v>
      </c>
      <c r="DK174" s="320">
        <v>0.97233333333333327</v>
      </c>
      <c r="DL174" s="471">
        <v>1</v>
      </c>
      <c r="DM174" s="320">
        <v>1.0903333333333334</v>
      </c>
    </row>
    <row r="175" spans="1:117" ht="15.75" customHeight="1">
      <c r="A175" s="76">
        <v>224</v>
      </c>
      <c r="B175" s="168" t="s">
        <v>1674</v>
      </c>
      <c r="C175" s="46">
        <v>2773060</v>
      </c>
      <c r="D175" s="46">
        <v>2</v>
      </c>
      <c r="E175" s="149">
        <v>30320</v>
      </c>
      <c r="F175" s="44">
        <f t="shared" si="21"/>
        <v>38</v>
      </c>
      <c r="G175" s="78">
        <v>1</v>
      </c>
      <c r="H175" s="46">
        <v>37.1</v>
      </c>
      <c r="I175" s="79">
        <v>93</v>
      </c>
      <c r="J175" s="80">
        <v>0</v>
      </c>
      <c r="K175" s="80">
        <v>0</v>
      </c>
      <c r="L175" s="80">
        <v>0</v>
      </c>
      <c r="M175" s="80">
        <v>0</v>
      </c>
      <c r="N175" s="80">
        <v>0</v>
      </c>
      <c r="O175" s="80">
        <v>0</v>
      </c>
      <c r="P175" s="80">
        <v>0</v>
      </c>
      <c r="Q175" s="80">
        <v>0</v>
      </c>
      <c r="R175" s="80">
        <v>0</v>
      </c>
      <c r="S175" s="80">
        <v>0</v>
      </c>
      <c r="T175" s="80">
        <v>0</v>
      </c>
      <c r="U175" s="80">
        <v>0</v>
      </c>
      <c r="V175" s="80">
        <v>0</v>
      </c>
      <c r="W175" s="80">
        <v>0</v>
      </c>
      <c r="X175" s="80">
        <v>0</v>
      </c>
      <c r="Y175" s="80">
        <v>1</v>
      </c>
      <c r="Z175" s="80">
        <v>0</v>
      </c>
      <c r="AA175" s="80">
        <v>0</v>
      </c>
      <c r="AB175" s="80">
        <v>0</v>
      </c>
      <c r="AC175" s="81"/>
      <c r="AD175" s="82"/>
      <c r="AE175" s="83"/>
      <c r="AF175" s="150">
        <v>44205</v>
      </c>
      <c r="AG175" s="58">
        <v>0</v>
      </c>
      <c r="AH175" s="58">
        <v>0</v>
      </c>
      <c r="AI175" s="58">
        <v>0</v>
      </c>
      <c r="AJ175" s="84">
        <v>0</v>
      </c>
      <c r="AK175" s="84">
        <v>0</v>
      </c>
      <c r="AL175" s="60">
        <v>44217</v>
      </c>
      <c r="AM175" s="58">
        <f t="shared" si="22"/>
        <v>12</v>
      </c>
      <c r="AN175" s="123">
        <v>1</v>
      </c>
      <c r="AO175" s="61"/>
      <c r="AP175" s="62"/>
      <c r="AQ175" s="63">
        <v>1</v>
      </c>
      <c r="AR175" s="64">
        <v>1</v>
      </c>
      <c r="AS175" s="63">
        <v>1</v>
      </c>
      <c r="AT175" s="63">
        <v>0</v>
      </c>
      <c r="AU175" s="63">
        <v>0</v>
      </c>
      <c r="AV175" s="63">
        <v>1</v>
      </c>
      <c r="AW175" s="63">
        <v>0</v>
      </c>
      <c r="AX175" s="64">
        <v>1</v>
      </c>
      <c r="AY175" s="152">
        <v>44205</v>
      </c>
      <c r="AZ175" s="129">
        <v>0.66</v>
      </c>
      <c r="BA175" s="133">
        <v>607</v>
      </c>
      <c r="BB175" s="133">
        <v>74.099999999999994</v>
      </c>
      <c r="BC175" s="139">
        <v>6.0000000000000001E-3</v>
      </c>
      <c r="BD175" s="135">
        <v>14</v>
      </c>
      <c r="BE175" s="135">
        <v>5.78</v>
      </c>
      <c r="BF175" s="135">
        <v>77.5</v>
      </c>
      <c r="BG175" s="135">
        <v>15.9</v>
      </c>
      <c r="BH175" s="135">
        <v>235</v>
      </c>
      <c r="BI175" s="86"/>
      <c r="BJ175" s="64">
        <v>0</v>
      </c>
      <c r="BK175" s="64">
        <v>0</v>
      </c>
      <c r="BL175" s="64">
        <v>0</v>
      </c>
      <c r="BM175" s="64">
        <v>0</v>
      </c>
      <c r="BN175" s="70">
        <v>0</v>
      </c>
      <c r="BO175" s="64">
        <v>0</v>
      </c>
      <c r="BP175" s="71"/>
      <c r="BR175" s="331">
        <v>3.3526499999999997</v>
      </c>
      <c r="BS175" s="320">
        <v>3.65</v>
      </c>
      <c r="BT175" s="320">
        <v>0.29735000000000023</v>
      </c>
      <c r="BU175" s="320">
        <v>8.8691035449569817</v>
      </c>
      <c r="BV175" s="320">
        <v>56</v>
      </c>
      <c r="BW175" s="320">
        <v>70641</v>
      </c>
      <c r="BX175" s="320">
        <v>35529</v>
      </c>
      <c r="BY175" s="320">
        <v>1292.6048898279507</v>
      </c>
      <c r="BZ175" s="320">
        <v>2.4962997959292356E-4</v>
      </c>
      <c r="CA175" s="320">
        <v>9.5438333333333372</v>
      </c>
      <c r="CB175" s="320">
        <v>11.653999999999998</v>
      </c>
      <c r="CC175" s="320">
        <v>-2.1101666666666667</v>
      </c>
      <c r="CD175" s="320">
        <v>50.511134610123001</v>
      </c>
      <c r="CE175" s="320">
        <v>61.688856483084514</v>
      </c>
      <c r="CF175" s="320">
        <v>-11.1777218729615</v>
      </c>
      <c r="CG175" s="320">
        <v>227.79269572175005</v>
      </c>
      <c r="CH175" s="320">
        <v>278.13723684564667</v>
      </c>
      <c r="CI175" s="320">
        <v>-50.344541123896676</v>
      </c>
      <c r="CJ175" s="320">
        <v>0.15326433458529498</v>
      </c>
      <c r="CK175" s="320">
        <v>11127.1</v>
      </c>
      <c r="CL175" s="333">
        <v>6.15</v>
      </c>
      <c r="CM175" s="333">
        <v>5.9</v>
      </c>
      <c r="CN175" s="333">
        <v>6</v>
      </c>
      <c r="CO175" s="316">
        <f t="shared" si="18"/>
        <v>6.0166666666666666</v>
      </c>
      <c r="CP175" s="333">
        <v>0.47</v>
      </c>
      <c r="CQ175" s="333">
        <v>0.47399999999999998</v>
      </c>
      <c r="CR175" s="333">
        <v>0.44600000000000001</v>
      </c>
      <c r="CS175" s="316">
        <f t="shared" si="19"/>
        <v>0.46333333333333332</v>
      </c>
      <c r="CT175" s="333">
        <v>0.57799999999999996</v>
      </c>
      <c r="CU175" s="333">
        <v>0.58699999999999997</v>
      </c>
      <c r="CV175" s="333">
        <v>0.57499999999999996</v>
      </c>
      <c r="CW175" s="316">
        <f t="shared" si="20"/>
        <v>0.57999999999999996</v>
      </c>
      <c r="CX175" s="329">
        <v>2.7777777777777779E-3</v>
      </c>
      <c r="CY175" s="318">
        <v>4.8611111111111112E-3</v>
      </c>
      <c r="CZ175" s="318">
        <v>4.1666666666666666E-3</v>
      </c>
      <c r="DA175" s="319" t="s">
        <v>1675</v>
      </c>
      <c r="DB175" s="319" t="s">
        <v>1676</v>
      </c>
      <c r="DC175" s="319" t="s">
        <v>1677</v>
      </c>
      <c r="DD175" s="319" t="s">
        <v>1678</v>
      </c>
      <c r="DE175" s="319" t="s">
        <v>1679</v>
      </c>
      <c r="DF175" s="319" t="s">
        <v>1680</v>
      </c>
      <c r="DG175" s="310"/>
      <c r="DH175" s="320">
        <v>8.8691035449569817</v>
      </c>
      <c r="DI175" s="471">
        <v>0</v>
      </c>
      <c r="DJ175" s="483">
        <f t="shared" si="17"/>
        <v>7.9707233196043725E-2</v>
      </c>
      <c r="DK175" s="320">
        <v>0.46333333333333332</v>
      </c>
      <c r="DL175" s="471">
        <v>0</v>
      </c>
      <c r="DM175" s="320">
        <v>0.57999999999999996</v>
      </c>
    </row>
    <row r="176" spans="1:117" ht="15.75" customHeight="1">
      <c r="A176" s="76">
        <v>225</v>
      </c>
      <c r="B176" s="168" t="s">
        <v>1681</v>
      </c>
      <c r="C176" s="46">
        <v>2854510</v>
      </c>
      <c r="D176" s="46">
        <v>2</v>
      </c>
      <c r="E176" s="149">
        <v>26140</v>
      </c>
      <c r="F176" s="44">
        <f t="shared" si="21"/>
        <v>49</v>
      </c>
      <c r="G176" s="78">
        <v>1</v>
      </c>
      <c r="H176" s="46">
        <v>36.700000000000003</v>
      </c>
      <c r="I176" s="79">
        <v>96</v>
      </c>
      <c r="J176" s="80">
        <v>0</v>
      </c>
      <c r="K176" s="80">
        <v>0</v>
      </c>
      <c r="L176" s="80">
        <v>0</v>
      </c>
      <c r="M176" s="80">
        <v>0</v>
      </c>
      <c r="N176" s="80">
        <v>0</v>
      </c>
      <c r="O176" s="80">
        <v>0</v>
      </c>
      <c r="P176" s="80">
        <v>0</v>
      </c>
      <c r="Q176" s="80">
        <v>0</v>
      </c>
      <c r="R176" s="80">
        <v>0</v>
      </c>
      <c r="S176" s="80">
        <v>0</v>
      </c>
      <c r="T176" s="80">
        <v>0</v>
      </c>
      <c r="U176" s="80">
        <v>0</v>
      </c>
      <c r="V176" s="80">
        <v>0</v>
      </c>
      <c r="W176" s="80">
        <v>0</v>
      </c>
      <c r="X176" s="80">
        <v>0</v>
      </c>
      <c r="Y176" s="80">
        <v>1</v>
      </c>
      <c r="Z176" s="80">
        <v>1</v>
      </c>
      <c r="AA176" s="80">
        <v>0</v>
      </c>
      <c r="AB176" s="176">
        <v>0</v>
      </c>
      <c r="AC176" s="81">
        <v>84</v>
      </c>
      <c r="AD176" s="82">
        <v>1.58</v>
      </c>
      <c r="AE176" s="83">
        <f t="shared" si="8"/>
        <v>33.648453773433737</v>
      </c>
      <c r="AF176" s="177">
        <v>44269</v>
      </c>
      <c r="AG176" s="58">
        <v>0</v>
      </c>
      <c r="AH176" s="58">
        <v>0</v>
      </c>
      <c r="AI176" s="58">
        <v>0</v>
      </c>
      <c r="AJ176" s="84">
        <v>0</v>
      </c>
      <c r="AK176" s="84">
        <v>0</v>
      </c>
      <c r="AL176" s="60">
        <v>44277</v>
      </c>
      <c r="AM176" s="58">
        <f t="shared" si="22"/>
        <v>8</v>
      </c>
      <c r="AN176" s="123">
        <v>1</v>
      </c>
      <c r="AO176" s="61"/>
      <c r="AP176" s="62"/>
      <c r="AQ176" s="63">
        <v>1</v>
      </c>
      <c r="AR176" s="64">
        <v>1</v>
      </c>
      <c r="AS176" s="63">
        <v>1</v>
      </c>
      <c r="AT176" s="63">
        <v>0</v>
      </c>
      <c r="AU176" s="63">
        <v>0</v>
      </c>
      <c r="AV176" s="63">
        <v>1</v>
      </c>
      <c r="AW176" s="63">
        <v>0</v>
      </c>
      <c r="AX176" s="64">
        <v>1</v>
      </c>
      <c r="AY176" s="152">
        <v>44269</v>
      </c>
      <c r="AZ176" s="133">
        <v>0.66</v>
      </c>
      <c r="BA176" s="133">
        <v>14.52</v>
      </c>
      <c r="BB176" s="133">
        <v>71.900000000000006</v>
      </c>
      <c r="BC176" s="139"/>
      <c r="BD176" s="135">
        <v>11.9</v>
      </c>
      <c r="BE176" s="135">
        <v>5.07</v>
      </c>
      <c r="BF176" s="135">
        <v>75.099999999999994</v>
      </c>
      <c r="BG176" s="135">
        <v>16.600000000000001</v>
      </c>
      <c r="BH176" s="135">
        <v>512</v>
      </c>
      <c r="BI176" s="86"/>
      <c r="BJ176" s="64">
        <v>0</v>
      </c>
      <c r="BK176" s="64">
        <v>0</v>
      </c>
      <c r="BL176" s="64">
        <v>0</v>
      </c>
      <c r="BM176" s="64">
        <v>0</v>
      </c>
      <c r="BN176" s="70">
        <v>0</v>
      </c>
      <c r="BO176" s="64">
        <v>0</v>
      </c>
      <c r="BP176" s="71"/>
      <c r="BR176" s="331">
        <v>3.8834210526315802</v>
      </c>
      <c r="BS176" s="320">
        <v>4.12</v>
      </c>
      <c r="BT176" s="320">
        <v>0.23657894736841989</v>
      </c>
      <c r="BU176" s="320">
        <v>6.0920241241444417</v>
      </c>
      <c r="BV176" s="320">
        <v>56</v>
      </c>
      <c r="BW176" s="320">
        <v>176952</v>
      </c>
      <c r="BX176" s="320">
        <v>92603</v>
      </c>
      <c r="BY176" s="320">
        <v>3139.1508205261784</v>
      </c>
      <c r="BZ176" s="320">
        <v>6.5786466141965613E-5</v>
      </c>
      <c r="CA176" s="320">
        <v>23.742166666666662</v>
      </c>
      <c r="CB176" s="320">
        <v>23.790499999999994</v>
      </c>
      <c r="CC176" s="320">
        <v>-4.8333333333333339E-2</v>
      </c>
      <c r="CD176" s="320">
        <v>169.39887713342335</v>
      </c>
      <c r="CE176" s="320">
        <v>169.59057902484264</v>
      </c>
      <c r="CF176" s="320">
        <v>-0.19170189141926558</v>
      </c>
      <c r="CG176" s="320">
        <v>488.83847218290606</v>
      </c>
      <c r="CH176" s="320">
        <v>489.41441630003425</v>
      </c>
      <c r="CI176" s="320">
        <v>-0.57594411712822013</v>
      </c>
      <c r="CJ176" s="320">
        <v>1.1754192809790775E-3</v>
      </c>
      <c r="CK176" s="320">
        <v>29950.3</v>
      </c>
      <c r="CL176" s="333">
        <v>7.13</v>
      </c>
      <c r="CM176" s="333">
        <v>6.78</v>
      </c>
      <c r="CN176" s="333">
        <v>6.47</v>
      </c>
      <c r="CO176" s="316">
        <f t="shared" si="18"/>
        <v>6.793333333333333</v>
      </c>
      <c r="CP176" s="333">
        <v>0.73899999999999999</v>
      </c>
      <c r="CQ176" s="333">
        <v>0.73799999999999999</v>
      </c>
      <c r="CR176" s="333">
        <v>0.89300000000000002</v>
      </c>
      <c r="CS176" s="316">
        <f t="shared" si="19"/>
        <v>0.79</v>
      </c>
      <c r="CT176" s="333">
        <v>0.95099999999999996</v>
      </c>
      <c r="CU176" s="333">
        <v>0.90800000000000003</v>
      </c>
      <c r="CV176" s="333">
        <v>1.0169999999999999</v>
      </c>
      <c r="CW176" s="316">
        <f t="shared" si="20"/>
        <v>0.95866666666666667</v>
      </c>
      <c r="CX176" s="329">
        <v>1.3888888888888889E-3</v>
      </c>
      <c r="CY176" s="318">
        <v>4.1666666666666666E-3</v>
      </c>
      <c r="CZ176" s="318">
        <v>3.472222222222222E-3</v>
      </c>
      <c r="DA176" s="319" t="s">
        <v>1682</v>
      </c>
      <c r="DB176" s="319" t="s">
        <v>1683</v>
      </c>
      <c r="DC176" s="319" t="s">
        <v>1684</v>
      </c>
      <c r="DD176" s="319" t="s">
        <v>1685</v>
      </c>
      <c r="DE176" s="319" t="s">
        <v>1686</v>
      </c>
      <c r="DF176" s="319" t="s">
        <v>1687</v>
      </c>
      <c r="DG176" s="310"/>
      <c r="DH176" s="320">
        <v>6.0920241241444417</v>
      </c>
      <c r="DI176" s="471">
        <v>0</v>
      </c>
      <c r="DJ176" s="483">
        <f t="shared" si="17"/>
        <v>2.034044441673186E-2</v>
      </c>
      <c r="DK176" s="320">
        <v>0.79</v>
      </c>
      <c r="DL176" s="471">
        <v>1</v>
      </c>
      <c r="DM176" s="320">
        <v>0.95866666666666667</v>
      </c>
    </row>
    <row r="177" spans="1:117" ht="15.75" customHeight="1">
      <c r="A177" s="76">
        <v>226</v>
      </c>
      <c r="B177" s="168" t="s">
        <v>1688</v>
      </c>
      <c r="C177" s="46">
        <v>2854540</v>
      </c>
      <c r="D177" s="46">
        <v>2</v>
      </c>
      <c r="E177" s="149">
        <v>29264</v>
      </c>
      <c r="F177" s="44">
        <f t="shared" si="21"/>
        <v>41</v>
      </c>
      <c r="G177" s="78">
        <v>1</v>
      </c>
      <c r="H177" s="46">
        <v>35.9</v>
      </c>
      <c r="I177" s="79">
        <v>99</v>
      </c>
      <c r="J177" s="80">
        <v>0</v>
      </c>
      <c r="K177" s="80">
        <v>0</v>
      </c>
      <c r="L177" s="80">
        <v>0</v>
      </c>
      <c r="M177" s="80">
        <v>0</v>
      </c>
      <c r="N177" s="80">
        <v>0</v>
      </c>
      <c r="O177" s="80">
        <v>0</v>
      </c>
      <c r="P177" s="80">
        <v>0</v>
      </c>
      <c r="Q177" s="80">
        <v>0</v>
      </c>
      <c r="R177" s="80">
        <v>0</v>
      </c>
      <c r="S177" s="80">
        <v>0</v>
      </c>
      <c r="T177" s="80">
        <v>0</v>
      </c>
      <c r="U177" s="80">
        <v>0</v>
      </c>
      <c r="V177" s="80">
        <v>0</v>
      </c>
      <c r="W177" s="80">
        <v>0</v>
      </c>
      <c r="X177" s="80">
        <v>0</v>
      </c>
      <c r="Y177" s="80">
        <v>0</v>
      </c>
      <c r="Z177" s="80">
        <v>0</v>
      </c>
      <c r="AA177" s="80">
        <v>0</v>
      </c>
      <c r="AB177" s="176">
        <v>0</v>
      </c>
      <c r="AC177" s="81">
        <v>81</v>
      </c>
      <c r="AD177" s="82">
        <v>1.75</v>
      </c>
      <c r="AE177" s="83">
        <f t="shared" si="8"/>
        <v>26.448979591836736</v>
      </c>
      <c r="AF177" s="177">
        <v>44269</v>
      </c>
      <c r="AG177" s="58">
        <v>1</v>
      </c>
      <c r="AH177" s="58">
        <v>0</v>
      </c>
      <c r="AI177" s="58">
        <v>4</v>
      </c>
      <c r="AJ177" s="84">
        <v>0</v>
      </c>
      <c r="AK177" s="84">
        <v>1</v>
      </c>
      <c r="AL177" s="60">
        <v>44280</v>
      </c>
      <c r="AM177" s="58">
        <f t="shared" si="22"/>
        <v>11</v>
      </c>
      <c r="AN177" s="123">
        <v>1</v>
      </c>
      <c r="AO177" s="61"/>
      <c r="AP177" s="62"/>
      <c r="AQ177" s="63">
        <v>1</v>
      </c>
      <c r="AR177" s="64">
        <v>1</v>
      </c>
      <c r="AS177" s="63">
        <v>1</v>
      </c>
      <c r="AT177" s="63">
        <v>0</v>
      </c>
      <c r="AU177" s="63">
        <v>0</v>
      </c>
      <c r="AV177" s="63">
        <v>1</v>
      </c>
      <c r="AW177" s="63">
        <v>0</v>
      </c>
      <c r="AX177" s="64">
        <v>1</v>
      </c>
      <c r="AY177" s="152">
        <v>44270</v>
      </c>
      <c r="AZ177" s="133">
        <v>0.57999999999999996</v>
      </c>
      <c r="BA177" s="133">
        <v>1025</v>
      </c>
      <c r="BB177" s="133">
        <v>159.9</v>
      </c>
      <c r="BC177" s="139"/>
      <c r="BD177" s="135">
        <v>12.9</v>
      </c>
      <c r="BE177" s="135">
        <v>7.8</v>
      </c>
      <c r="BF177" s="135">
        <v>90.5</v>
      </c>
      <c r="BG177" s="135">
        <v>7.6</v>
      </c>
      <c r="BH177" s="135">
        <v>222</v>
      </c>
      <c r="BI177" s="86"/>
      <c r="BJ177" s="64">
        <v>0</v>
      </c>
      <c r="BK177" s="64">
        <v>0</v>
      </c>
      <c r="BL177" s="64">
        <v>0</v>
      </c>
      <c r="BM177" s="64">
        <v>0</v>
      </c>
      <c r="BN177" s="70">
        <v>0</v>
      </c>
      <c r="BO177" s="64">
        <v>0</v>
      </c>
      <c r="BP177" s="71"/>
      <c r="BR177" s="331">
        <v>3.7219122807017557</v>
      </c>
      <c r="BS177" s="320">
        <v>3.8730000000000002</v>
      </c>
      <c r="BT177" s="320">
        <v>0.15108771929824449</v>
      </c>
      <c r="BU177" s="320">
        <v>4.0594110742920932</v>
      </c>
      <c r="BV177" s="320">
        <v>51</v>
      </c>
      <c r="BW177" s="320">
        <v>160158</v>
      </c>
      <c r="BX177" s="320">
        <v>75425</v>
      </c>
      <c r="BY177" s="320">
        <v>2671.7334112832505</v>
      </c>
      <c r="BZ177" s="320">
        <v>5.3820498167611447E-5</v>
      </c>
      <c r="CA177" s="320">
        <v>25.729333333333336</v>
      </c>
      <c r="CB177" s="320">
        <v>25.729333333333336</v>
      </c>
      <c r="CC177" s="320">
        <v>0</v>
      </c>
      <c r="CD177" s="320">
        <v>167.74869658312306</v>
      </c>
      <c r="CE177" s="320">
        <v>167.74869658312306</v>
      </c>
      <c r="CF177" s="320">
        <v>0</v>
      </c>
      <c r="CG177" s="320">
        <v>553.46301033642283</v>
      </c>
      <c r="CH177" s="320">
        <v>553.46301033642283</v>
      </c>
      <c r="CI177" s="320">
        <v>0</v>
      </c>
      <c r="CJ177" s="320">
        <v>0</v>
      </c>
      <c r="CK177" s="320">
        <v>24016.3</v>
      </c>
      <c r="CL177" s="333">
        <v>6.96</v>
      </c>
      <c r="CM177" s="333">
        <v>6.45</v>
      </c>
      <c r="CN177" s="333">
        <v>6.49</v>
      </c>
      <c r="CO177" s="316">
        <f t="shared" si="18"/>
        <v>6.6333333333333329</v>
      </c>
      <c r="CP177" s="333">
        <v>0.4</v>
      </c>
      <c r="CQ177" s="333">
        <v>0.42699999999999999</v>
      </c>
      <c r="CR177" s="333">
        <v>0.41</v>
      </c>
      <c r="CS177" s="316">
        <f t="shared" si="19"/>
        <v>0.41233333333333327</v>
      </c>
      <c r="CT177" s="333">
        <v>0.51</v>
      </c>
      <c r="CU177" s="333">
        <v>0.56599999999999995</v>
      </c>
      <c r="CV177" s="333">
        <v>0.50800000000000001</v>
      </c>
      <c r="CW177" s="316">
        <f t="shared" si="20"/>
        <v>0.52800000000000002</v>
      </c>
      <c r="CX177" s="329">
        <v>1.3888888888888889E-3</v>
      </c>
      <c r="CY177" s="318">
        <v>3.472222222222222E-3</v>
      </c>
      <c r="CZ177" s="318">
        <v>8.3333333333333332E-3</v>
      </c>
      <c r="DA177" s="319" t="s">
        <v>1689</v>
      </c>
      <c r="DB177" s="319" t="s">
        <v>1690</v>
      </c>
      <c r="DC177" s="319" t="s">
        <v>1691</v>
      </c>
      <c r="DD177" s="319" t="s">
        <v>1692</v>
      </c>
      <c r="DE177" s="319" t="s">
        <v>1693</v>
      </c>
      <c r="DF177" s="319" t="s">
        <v>1694</v>
      </c>
      <c r="DG177" s="310"/>
      <c r="DH177" s="320">
        <v>4.0594110742920932</v>
      </c>
      <c r="DI177" s="471">
        <v>1</v>
      </c>
      <c r="DJ177" s="483">
        <f t="shared" si="17"/>
        <v>1.6902733036696298E-2</v>
      </c>
      <c r="DK177" s="320">
        <v>0.41233333333333327</v>
      </c>
      <c r="DL177" s="471">
        <v>0</v>
      </c>
      <c r="DM177" s="320">
        <v>0.52800000000000002</v>
      </c>
    </row>
    <row r="178" spans="1:117" ht="15.75" customHeight="1">
      <c r="A178" s="76">
        <v>227</v>
      </c>
      <c r="B178" s="168" t="s">
        <v>1695</v>
      </c>
      <c r="C178" s="46">
        <v>2856420</v>
      </c>
      <c r="D178" s="46">
        <v>1</v>
      </c>
      <c r="E178" s="149">
        <v>25045</v>
      </c>
      <c r="F178" s="44">
        <f t="shared" si="21"/>
        <v>52</v>
      </c>
      <c r="G178" s="78">
        <v>2</v>
      </c>
      <c r="H178" s="46">
        <v>36</v>
      </c>
      <c r="I178" s="79">
        <v>93</v>
      </c>
      <c r="J178" s="80">
        <v>0</v>
      </c>
      <c r="K178" s="80">
        <v>0</v>
      </c>
      <c r="L178" s="80">
        <v>0</v>
      </c>
      <c r="M178" s="80">
        <v>0</v>
      </c>
      <c r="N178" s="80">
        <v>0</v>
      </c>
      <c r="O178" s="80">
        <v>0</v>
      </c>
      <c r="P178" s="80">
        <v>0</v>
      </c>
      <c r="Q178" s="80">
        <v>0</v>
      </c>
      <c r="R178" s="80">
        <v>0</v>
      </c>
      <c r="S178" s="80">
        <v>0</v>
      </c>
      <c r="T178" s="80">
        <v>0</v>
      </c>
      <c r="U178" s="80">
        <v>0</v>
      </c>
      <c r="V178" s="80">
        <v>0</v>
      </c>
      <c r="W178" s="80">
        <v>0</v>
      </c>
      <c r="X178" s="80">
        <v>0</v>
      </c>
      <c r="Y178" s="80">
        <v>0</v>
      </c>
      <c r="Z178" s="80">
        <v>0</v>
      </c>
      <c r="AA178" s="80">
        <v>0</v>
      </c>
      <c r="AB178" s="176">
        <v>0</v>
      </c>
      <c r="AC178" s="81">
        <v>80</v>
      </c>
      <c r="AD178" s="82">
        <v>1.75</v>
      </c>
      <c r="AE178" s="83">
        <f t="shared" si="8"/>
        <v>26.122448979591837</v>
      </c>
      <c r="AF178" s="177">
        <v>44270</v>
      </c>
      <c r="AG178" s="58">
        <v>1</v>
      </c>
      <c r="AH178" s="58">
        <v>0</v>
      </c>
      <c r="AI178" s="58">
        <v>30</v>
      </c>
      <c r="AJ178" s="84">
        <v>0</v>
      </c>
      <c r="AK178" s="98">
        <v>1</v>
      </c>
      <c r="AL178" s="60">
        <v>44306</v>
      </c>
      <c r="AM178" s="58">
        <f t="shared" si="22"/>
        <v>5</v>
      </c>
      <c r="AN178" s="123">
        <v>1</v>
      </c>
      <c r="AO178" s="61"/>
      <c r="AP178" s="62"/>
      <c r="AQ178" s="63">
        <v>1</v>
      </c>
      <c r="AR178" s="64">
        <v>1</v>
      </c>
      <c r="AS178" s="63">
        <v>1</v>
      </c>
      <c r="AT178" s="63">
        <v>0</v>
      </c>
      <c r="AU178" s="63">
        <v>0</v>
      </c>
      <c r="AV178" s="63">
        <v>1</v>
      </c>
      <c r="AW178" s="63">
        <v>0</v>
      </c>
      <c r="AX178" s="64">
        <v>1</v>
      </c>
      <c r="AY178" s="152">
        <v>44270</v>
      </c>
      <c r="AZ178" s="133">
        <v>0.77</v>
      </c>
      <c r="BA178" s="133">
        <v>2368</v>
      </c>
      <c r="BB178" s="133">
        <v>251.7</v>
      </c>
      <c r="BC178" s="139">
        <v>3.0000000000000001E-3</v>
      </c>
      <c r="BD178" s="135">
        <v>15.1</v>
      </c>
      <c r="BE178" s="135">
        <v>12.5</v>
      </c>
      <c r="BF178" s="135">
        <v>87.6</v>
      </c>
      <c r="BG178" s="135">
        <v>7.7</v>
      </c>
      <c r="BH178" s="135">
        <v>145</v>
      </c>
      <c r="BI178" s="86"/>
      <c r="BJ178" s="51">
        <v>1</v>
      </c>
      <c r="BK178" s="64">
        <v>1</v>
      </c>
      <c r="BL178" s="64">
        <v>0</v>
      </c>
      <c r="BM178" s="64">
        <v>0</v>
      </c>
      <c r="BN178" s="70">
        <v>0</v>
      </c>
      <c r="BO178" s="64">
        <v>0</v>
      </c>
      <c r="BP178" s="71"/>
      <c r="BR178" s="331">
        <v>5.7935892857142841</v>
      </c>
      <c r="BS178" s="320">
        <v>5.96</v>
      </c>
      <c r="BT178" s="320">
        <v>0.16641071428571585</v>
      </c>
      <c r="BU178" s="320">
        <v>2.8723250144094274</v>
      </c>
      <c r="BV178" s="320">
        <v>73</v>
      </c>
      <c r="BW178" s="320">
        <v>26948</v>
      </c>
      <c r="BX178" s="320">
        <v>23984</v>
      </c>
      <c r="BY178" s="320">
        <v>736.91460055096411</v>
      </c>
      <c r="BZ178" s="320">
        <v>1.1976004896637039E-4</v>
      </c>
      <c r="CA178" s="320">
        <v>16.08733333333333</v>
      </c>
      <c r="CB178" s="320">
        <v>17.34116666666667</v>
      </c>
      <c r="CC178" s="320">
        <v>-1.2538333333333338</v>
      </c>
      <c r="CD178" s="320">
        <v>254.3197727513263</v>
      </c>
      <c r="CE178" s="320">
        <v>274.18641034422569</v>
      </c>
      <c r="CF178" s="320">
        <v>-19.866637592899423</v>
      </c>
      <c r="CG178" s="320">
        <v>221.93815443401496</v>
      </c>
      <c r="CH178" s="320">
        <v>239.24348185930577</v>
      </c>
      <c r="CI178" s="320">
        <v>-17.305327425290738</v>
      </c>
      <c r="CJ178" s="320">
        <v>6.7454327593832131E-2</v>
      </c>
      <c r="CK178" s="320">
        <v>5846</v>
      </c>
      <c r="CL178" s="333">
        <v>6.86</v>
      </c>
      <c r="CM178" s="333">
        <v>6.29</v>
      </c>
      <c r="CN178" s="333">
        <v>6.14</v>
      </c>
      <c r="CO178" s="316">
        <f t="shared" si="18"/>
        <v>6.43</v>
      </c>
      <c r="CP178" s="333">
        <v>0.439</v>
      </c>
      <c r="CQ178" s="333">
        <v>0.45400000000000001</v>
      </c>
      <c r="CR178" s="333">
        <v>0.432</v>
      </c>
      <c r="CS178" s="316">
        <f t="shared" si="19"/>
        <v>0.44166666666666665</v>
      </c>
      <c r="CT178" s="333">
        <v>0.63600000000000001</v>
      </c>
      <c r="CU178" s="333">
        <v>0.63900000000000001</v>
      </c>
      <c r="CV178" s="333">
        <v>0.57599999999999996</v>
      </c>
      <c r="CW178" s="316">
        <f t="shared" si="20"/>
        <v>0.61699999999999999</v>
      </c>
      <c r="CX178" s="329">
        <v>1.3888888888888889E-3</v>
      </c>
      <c r="CY178" s="318">
        <v>4.1666666666666666E-3</v>
      </c>
      <c r="CZ178" s="318">
        <v>5.5555555555555558E-3</v>
      </c>
      <c r="DA178" s="319" t="s">
        <v>1696</v>
      </c>
      <c r="DB178" s="319" t="s">
        <v>1697</v>
      </c>
      <c r="DC178" s="319" t="s">
        <v>1698</v>
      </c>
      <c r="DD178" s="319" t="s">
        <v>1699</v>
      </c>
      <c r="DE178" s="319" t="s">
        <v>1700</v>
      </c>
      <c r="DF178" s="319" t="s">
        <v>1701</v>
      </c>
      <c r="DG178" s="310"/>
      <c r="DH178" s="320">
        <v>2.8723250144094274</v>
      </c>
      <c r="DI178" s="471">
        <v>1</v>
      </c>
      <c r="DJ178" s="483">
        <f t="shared" si="17"/>
        <v>4.9133168224588221E-2</v>
      </c>
      <c r="DK178" s="320">
        <v>0.44166666666666665</v>
      </c>
      <c r="DL178" s="471">
        <v>0</v>
      </c>
      <c r="DM178" s="320">
        <v>0.61699999999999999</v>
      </c>
    </row>
    <row r="179" spans="1:117" ht="15.75" customHeight="1">
      <c r="A179" s="76">
        <v>228</v>
      </c>
      <c r="B179" s="168" t="s">
        <v>1702</v>
      </c>
      <c r="C179" s="46">
        <v>2865584</v>
      </c>
      <c r="D179" s="46">
        <v>1</v>
      </c>
      <c r="E179" s="149">
        <v>31278</v>
      </c>
      <c r="F179" s="44">
        <f t="shared" si="21"/>
        <v>35</v>
      </c>
      <c r="G179" s="78">
        <v>1</v>
      </c>
      <c r="H179" s="46">
        <v>35.799999999999997</v>
      </c>
      <c r="I179" s="79">
        <v>97</v>
      </c>
      <c r="J179" s="80">
        <v>0</v>
      </c>
      <c r="K179" s="80">
        <v>0</v>
      </c>
      <c r="L179" s="80">
        <v>0</v>
      </c>
      <c r="M179" s="80">
        <v>0</v>
      </c>
      <c r="N179" s="80">
        <v>0</v>
      </c>
      <c r="O179" s="80">
        <v>0</v>
      </c>
      <c r="P179" s="80">
        <v>0</v>
      </c>
      <c r="Q179" s="80">
        <v>0</v>
      </c>
      <c r="R179" s="80">
        <v>0</v>
      </c>
      <c r="S179" s="80">
        <v>0</v>
      </c>
      <c r="T179" s="80">
        <v>0</v>
      </c>
      <c r="U179" s="80">
        <v>0</v>
      </c>
      <c r="V179" s="80">
        <v>0</v>
      </c>
      <c r="W179" s="80">
        <v>0</v>
      </c>
      <c r="X179" s="80">
        <v>0</v>
      </c>
      <c r="Y179" s="80">
        <v>0</v>
      </c>
      <c r="Z179" s="80">
        <v>0</v>
      </c>
      <c r="AA179" s="80">
        <v>0</v>
      </c>
      <c r="AB179" s="176">
        <v>0</v>
      </c>
      <c r="AC179" s="81">
        <v>93</v>
      </c>
      <c r="AD179" s="82">
        <v>1.74</v>
      </c>
      <c r="AE179" s="83">
        <f t="shared" si="8"/>
        <v>30.717399920729289</v>
      </c>
      <c r="AF179" s="177">
        <v>44277</v>
      </c>
      <c r="AG179" s="58">
        <v>1</v>
      </c>
      <c r="AH179" s="51">
        <v>1</v>
      </c>
      <c r="AI179" s="51">
        <v>26</v>
      </c>
      <c r="AJ179" s="98">
        <v>1</v>
      </c>
      <c r="AK179" s="98">
        <v>1</v>
      </c>
      <c r="AL179" s="66">
        <v>44305</v>
      </c>
      <c r="AM179" s="58">
        <f t="shared" si="22"/>
        <v>28</v>
      </c>
      <c r="AN179" s="123">
        <v>1</v>
      </c>
      <c r="AO179" s="61"/>
      <c r="AP179" s="62"/>
      <c r="AQ179" s="63">
        <v>1</v>
      </c>
      <c r="AR179" s="64">
        <v>1</v>
      </c>
      <c r="AS179" s="63">
        <v>1</v>
      </c>
      <c r="AT179" s="63">
        <v>0</v>
      </c>
      <c r="AU179" s="63">
        <v>0</v>
      </c>
      <c r="AV179" s="63">
        <v>1</v>
      </c>
      <c r="AW179" s="63">
        <v>0</v>
      </c>
      <c r="AX179" s="64">
        <v>1</v>
      </c>
      <c r="AY179" s="152">
        <v>44277</v>
      </c>
      <c r="AZ179" s="133">
        <v>1.38</v>
      </c>
      <c r="BA179" s="133">
        <v>709</v>
      </c>
      <c r="BB179" s="133">
        <v>281.39999999999998</v>
      </c>
      <c r="BC179" s="139">
        <v>8.4000000000000005E-2</v>
      </c>
      <c r="BD179" s="135">
        <v>15.9</v>
      </c>
      <c r="BE179" s="135">
        <v>24.61</v>
      </c>
      <c r="BF179" s="135">
        <v>95.4</v>
      </c>
      <c r="BG179" s="135">
        <v>2.7</v>
      </c>
      <c r="BH179" s="135">
        <v>342</v>
      </c>
      <c r="BI179" s="86"/>
      <c r="BJ179" s="64">
        <v>0</v>
      </c>
      <c r="BK179" s="64">
        <v>0</v>
      </c>
      <c r="BL179" s="64">
        <v>0</v>
      </c>
      <c r="BM179" s="64">
        <v>0</v>
      </c>
      <c r="BN179" s="70">
        <v>0</v>
      </c>
      <c r="BO179" s="64">
        <v>0</v>
      </c>
      <c r="BP179" s="71"/>
      <c r="BR179" s="331">
        <v>5.4331636363636386</v>
      </c>
      <c r="BS179" s="320">
        <v>5.5549999999999997</v>
      </c>
      <c r="BT179" s="320">
        <v>0.12183636363636108</v>
      </c>
      <c r="BU179" s="320">
        <v>2.2424570984927104</v>
      </c>
      <c r="BV179" s="320">
        <v>54</v>
      </c>
      <c r="BW179" s="320">
        <v>134666</v>
      </c>
      <c r="BX179" s="320">
        <v>46827</v>
      </c>
      <c r="BY179" s="320">
        <v>1240.8798909869577</v>
      </c>
      <c r="BZ179" s="320">
        <v>4.7888122204982387E-5</v>
      </c>
      <c r="CA179" s="320">
        <v>50.229333333333344</v>
      </c>
      <c r="CB179" s="320">
        <v>50.230500000000006</v>
      </c>
      <c r="CC179" s="320">
        <v>-1.1666666666666668E-3</v>
      </c>
      <c r="CD179" s="320">
        <v>698.30612458595112</v>
      </c>
      <c r="CE179" s="320">
        <v>698.32198226795902</v>
      </c>
      <c r="CF179" s="320">
        <v>-1.5857682008000005E-2</v>
      </c>
      <c r="CG179" s="320">
        <v>739.77087980363365</v>
      </c>
      <c r="CH179" s="320">
        <v>739.78825384185654</v>
      </c>
      <c r="CI179" s="320">
        <v>-1.7374038222884091E-2</v>
      </c>
      <c r="CJ179" s="320">
        <v>2.3484598613651501E-5</v>
      </c>
      <c r="CK179" s="320">
        <v>5371.1</v>
      </c>
      <c r="CL179" s="333">
        <v>7.3</v>
      </c>
      <c r="CM179" s="333">
        <v>7.88</v>
      </c>
      <c r="CN179" s="333">
        <v>7.85</v>
      </c>
      <c r="CO179" s="316">
        <f t="shared" si="18"/>
        <v>7.6766666666666667</v>
      </c>
      <c r="CP179" s="333">
        <v>0.35</v>
      </c>
      <c r="CQ179" s="333">
        <v>0.42499999999999999</v>
      </c>
      <c r="CR179" s="333">
        <v>0.45</v>
      </c>
      <c r="CS179" s="316">
        <f t="shared" si="19"/>
        <v>0.40833333333333327</v>
      </c>
      <c r="CT179" s="333">
        <v>0.50700000000000001</v>
      </c>
      <c r="CU179" s="333">
        <v>0.57399999999999995</v>
      </c>
      <c r="CV179" s="333">
        <v>0.64300000000000002</v>
      </c>
      <c r="CW179" s="316">
        <f t="shared" si="20"/>
        <v>0.57466666666666666</v>
      </c>
      <c r="CX179" s="329">
        <v>1.3888888888888889E-3</v>
      </c>
      <c r="CY179" s="318">
        <v>3.472222222222222E-3</v>
      </c>
      <c r="CZ179" s="318">
        <v>4.8611111111111112E-3</v>
      </c>
      <c r="DA179" s="319" t="s">
        <v>1703</v>
      </c>
      <c r="DB179" s="319" t="s">
        <v>1704</v>
      </c>
      <c r="DC179" s="319" t="s">
        <v>1705</v>
      </c>
      <c r="DD179" s="319" t="s">
        <v>1704</v>
      </c>
      <c r="DE179" s="319" t="s">
        <v>1706</v>
      </c>
      <c r="DF179" s="319" t="s">
        <v>1707</v>
      </c>
      <c r="DG179" s="310"/>
      <c r="DH179" s="320">
        <v>2.2424570984927104</v>
      </c>
      <c r="DI179" s="471">
        <v>1</v>
      </c>
      <c r="DJ179" s="483">
        <f t="shared" si="17"/>
        <v>4.1750425396896544E-2</v>
      </c>
      <c r="DK179" s="320">
        <v>0.40833333333333327</v>
      </c>
      <c r="DL179" s="471">
        <v>0</v>
      </c>
      <c r="DM179" s="320">
        <v>0.57466666666666666</v>
      </c>
    </row>
    <row r="180" spans="1:117" ht="15.75" customHeight="1">
      <c r="A180" s="76">
        <v>229</v>
      </c>
      <c r="B180" s="168" t="s">
        <v>1708</v>
      </c>
      <c r="C180" s="46">
        <v>2867314</v>
      </c>
      <c r="D180" s="46">
        <v>1</v>
      </c>
      <c r="E180" s="149">
        <v>17687</v>
      </c>
      <c r="F180" s="44">
        <f t="shared" si="21"/>
        <v>72</v>
      </c>
      <c r="G180" s="78">
        <v>1</v>
      </c>
      <c r="H180" s="46">
        <v>36.5</v>
      </c>
      <c r="I180" s="79">
        <v>93</v>
      </c>
      <c r="J180" s="80">
        <v>0</v>
      </c>
      <c r="K180" s="80">
        <v>0</v>
      </c>
      <c r="L180" s="80">
        <v>0</v>
      </c>
      <c r="M180" s="80">
        <v>0</v>
      </c>
      <c r="N180" s="80">
        <v>0</v>
      </c>
      <c r="O180" s="80">
        <v>0</v>
      </c>
      <c r="P180" s="80">
        <v>0</v>
      </c>
      <c r="Q180" s="80">
        <v>0</v>
      </c>
      <c r="R180" s="80">
        <v>0</v>
      </c>
      <c r="S180" s="80">
        <v>0</v>
      </c>
      <c r="T180" s="80">
        <v>0</v>
      </c>
      <c r="U180" s="80">
        <v>0</v>
      </c>
      <c r="V180" s="80">
        <v>0</v>
      </c>
      <c r="W180" s="80">
        <v>0</v>
      </c>
      <c r="X180" s="80">
        <v>0</v>
      </c>
      <c r="Y180" s="80">
        <v>0</v>
      </c>
      <c r="Z180" s="80">
        <v>1</v>
      </c>
      <c r="AA180" s="80">
        <v>0</v>
      </c>
      <c r="AB180" s="80">
        <v>0</v>
      </c>
      <c r="AC180" s="81">
        <v>65</v>
      </c>
      <c r="AD180" s="82">
        <v>1.64</v>
      </c>
      <c r="AE180" s="83">
        <f t="shared" si="8"/>
        <v>24.167162403331353</v>
      </c>
      <c r="AF180" s="177">
        <v>44278</v>
      </c>
      <c r="AG180" s="58">
        <v>0</v>
      </c>
      <c r="AH180" s="58">
        <v>0</v>
      </c>
      <c r="AI180" s="58">
        <v>0</v>
      </c>
      <c r="AJ180" s="84">
        <v>0</v>
      </c>
      <c r="AK180" s="84">
        <v>0</v>
      </c>
      <c r="AL180" s="60">
        <v>44281</v>
      </c>
      <c r="AM180" s="58">
        <f t="shared" si="22"/>
        <v>3</v>
      </c>
      <c r="AN180" s="123">
        <v>1</v>
      </c>
      <c r="AO180" s="61"/>
      <c r="AP180" s="62"/>
      <c r="AQ180" s="63">
        <v>1</v>
      </c>
      <c r="AR180" s="64">
        <v>1</v>
      </c>
      <c r="AS180" s="63">
        <v>1</v>
      </c>
      <c r="AT180" s="63">
        <v>0</v>
      </c>
      <c r="AU180" s="63">
        <v>0</v>
      </c>
      <c r="AV180" s="63">
        <v>1</v>
      </c>
      <c r="AW180" s="63">
        <v>0</v>
      </c>
      <c r="AX180" s="64">
        <v>1</v>
      </c>
      <c r="AY180" s="152">
        <v>44278</v>
      </c>
      <c r="AZ180" s="133">
        <v>1.21</v>
      </c>
      <c r="BA180" s="133">
        <v>72149</v>
      </c>
      <c r="BB180" s="133">
        <v>90.7</v>
      </c>
      <c r="BC180" s="139">
        <v>0.28100000000000003</v>
      </c>
      <c r="BD180" s="135">
        <v>12.4</v>
      </c>
      <c r="BE180" s="135">
        <v>14.83</v>
      </c>
      <c r="BF180" s="135">
        <v>92.4</v>
      </c>
      <c r="BG180" s="135">
        <v>3.7</v>
      </c>
      <c r="BH180" s="135">
        <v>192</v>
      </c>
      <c r="BI180" s="86"/>
      <c r="BJ180" s="64">
        <v>0</v>
      </c>
      <c r="BK180" s="64">
        <v>1</v>
      </c>
      <c r="BL180" s="64">
        <v>0</v>
      </c>
      <c r="BM180" s="64">
        <v>0</v>
      </c>
      <c r="BN180" s="70">
        <v>0</v>
      </c>
      <c r="BO180" s="64">
        <v>0</v>
      </c>
      <c r="BP180" s="71"/>
      <c r="BR180" s="331">
        <v>4.0233220338983049</v>
      </c>
      <c r="BS180" s="320">
        <v>4.0750000000000002</v>
      </c>
      <c r="BT180" s="320">
        <v>5.1677966101695283E-2</v>
      </c>
      <c r="BU180" s="320">
        <v>1.2844600970612117</v>
      </c>
      <c r="BV180" s="320">
        <v>34</v>
      </c>
      <c r="BW180" s="320"/>
      <c r="BX180" s="320"/>
      <c r="BY180" s="320"/>
      <c r="BZ180" s="320"/>
      <c r="CA180" s="320"/>
      <c r="CB180" s="320"/>
      <c r="CC180" s="320"/>
      <c r="CD180" s="320"/>
      <c r="CE180" s="320"/>
      <c r="CF180" s="320"/>
      <c r="CG180" s="320"/>
      <c r="CH180" s="320"/>
      <c r="CI180" s="320"/>
      <c r="CJ180" s="320"/>
      <c r="CK180" s="320"/>
      <c r="CL180" s="333">
        <v>6.44</v>
      </c>
      <c r="CM180" s="333">
        <v>6.39</v>
      </c>
      <c r="CN180" s="333">
        <v>6.66</v>
      </c>
      <c r="CO180" s="316">
        <f t="shared" si="18"/>
        <v>6.496666666666667</v>
      </c>
      <c r="CP180" s="333">
        <v>0.91600000000000004</v>
      </c>
      <c r="CQ180" s="333">
        <v>0.82899999999999996</v>
      </c>
      <c r="CR180" s="333">
        <v>0.93300000000000005</v>
      </c>
      <c r="CS180" s="316">
        <f t="shared" si="19"/>
        <v>0.89266666666666661</v>
      </c>
      <c r="CT180" s="333">
        <v>0.97299999999999998</v>
      </c>
      <c r="CU180" s="333">
        <v>0.94399999999999995</v>
      </c>
      <c r="CV180" s="333">
        <v>0.95199999999999996</v>
      </c>
      <c r="CW180" s="316">
        <f t="shared" si="20"/>
        <v>0.95633333333333326</v>
      </c>
      <c r="CX180" s="329">
        <v>1.3888888888888889E-3</v>
      </c>
      <c r="CY180" s="318">
        <v>4.8611111111111112E-3</v>
      </c>
      <c r="CZ180" s="318">
        <v>6.2499999999999995E-3</v>
      </c>
      <c r="DA180" s="319" t="s">
        <v>1709</v>
      </c>
      <c r="DB180" s="319" t="s">
        <v>1710</v>
      </c>
      <c r="DC180" s="319" t="s">
        <v>1711</v>
      </c>
      <c r="DD180" s="319" t="s">
        <v>1712</v>
      </c>
      <c r="DE180" s="319" t="s">
        <v>1713</v>
      </c>
      <c r="DF180" s="319" t="s">
        <v>1714</v>
      </c>
      <c r="DG180" s="310"/>
      <c r="DH180" s="320">
        <v>1.2844600970612117</v>
      </c>
      <c r="DI180" s="471">
        <v>1</v>
      </c>
      <c r="DJ180" s="483"/>
      <c r="DK180" s="320">
        <v>0.89266666666666661</v>
      </c>
      <c r="DL180" s="471">
        <v>0</v>
      </c>
      <c r="DM180" s="320">
        <v>0.95633333333333326</v>
      </c>
    </row>
    <row r="181" spans="1:117" ht="15.75" customHeight="1">
      <c r="A181" s="76">
        <v>230</v>
      </c>
      <c r="B181" s="168" t="s">
        <v>1715</v>
      </c>
      <c r="C181" s="46">
        <v>2865597</v>
      </c>
      <c r="D181" s="46">
        <v>1</v>
      </c>
      <c r="E181" s="149">
        <v>22102</v>
      </c>
      <c r="F181" s="44">
        <f t="shared" si="21"/>
        <v>60</v>
      </c>
      <c r="G181" s="78">
        <v>1</v>
      </c>
      <c r="H181" s="46">
        <v>36.1</v>
      </c>
      <c r="I181" s="79">
        <v>96</v>
      </c>
      <c r="J181" s="80">
        <v>0</v>
      </c>
      <c r="K181" s="80">
        <v>0</v>
      </c>
      <c r="L181" s="80">
        <v>0</v>
      </c>
      <c r="M181" s="80">
        <v>0</v>
      </c>
      <c r="N181" s="80">
        <v>1</v>
      </c>
      <c r="O181" s="80">
        <v>0</v>
      </c>
      <c r="P181" s="80">
        <v>0</v>
      </c>
      <c r="Q181" s="80">
        <v>0</v>
      </c>
      <c r="R181" s="80">
        <v>0</v>
      </c>
      <c r="S181" s="80">
        <v>0</v>
      </c>
      <c r="T181" s="80">
        <v>0</v>
      </c>
      <c r="U181" s="80">
        <v>0</v>
      </c>
      <c r="V181" s="80">
        <v>0</v>
      </c>
      <c r="W181" s="80">
        <v>0</v>
      </c>
      <c r="X181" s="80">
        <v>1</v>
      </c>
      <c r="Y181" s="80">
        <v>0</v>
      </c>
      <c r="Z181" s="80">
        <v>1</v>
      </c>
      <c r="AA181" s="80">
        <v>0</v>
      </c>
      <c r="AB181" s="80">
        <v>0</v>
      </c>
      <c r="AC181" s="81">
        <v>60</v>
      </c>
      <c r="AD181" s="82">
        <v>1.77</v>
      </c>
      <c r="AE181" s="83">
        <f t="shared" si="8"/>
        <v>19.151584793641671</v>
      </c>
      <c r="AF181" s="150">
        <v>44277</v>
      </c>
      <c r="AG181" s="58">
        <v>1</v>
      </c>
      <c r="AH181" s="58">
        <v>1</v>
      </c>
      <c r="AI181" s="58">
        <v>2</v>
      </c>
      <c r="AJ181" s="84">
        <v>1</v>
      </c>
      <c r="AK181" s="84">
        <v>1</v>
      </c>
      <c r="AL181" s="60">
        <v>44282</v>
      </c>
      <c r="AM181" s="58">
        <f t="shared" si="22"/>
        <v>5</v>
      </c>
      <c r="AN181" s="123">
        <v>1</v>
      </c>
      <c r="AO181" s="61"/>
      <c r="AP181" s="62"/>
      <c r="AQ181" s="63">
        <v>1</v>
      </c>
      <c r="AR181" s="64">
        <v>1</v>
      </c>
      <c r="AS181" s="63">
        <v>1</v>
      </c>
      <c r="AT181" s="63">
        <v>0</v>
      </c>
      <c r="AU181" s="63">
        <v>0</v>
      </c>
      <c r="AV181" s="63">
        <v>1</v>
      </c>
      <c r="AW181" s="63">
        <v>0</v>
      </c>
      <c r="AX181" s="64">
        <v>1</v>
      </c>
      <c r="AY181" s="152">
        <v>44277</v>
      </c>
      <c r="AZ181" s="133">
        <v>0.62</v>
      </c>
      <c r="BA181" s="133">
        <v>434</v>
      </c>
      <c r="BB181" s="133">
        <v>10.7</v>
      </c>
      <c r="BC181" s="139">
        <v>1.0999999999999999E-2</v>
      </c>
      <c r="BD181" s="135">
        <v>12.3</v>
      </c>
      <c r="BE181" s="135">
        <v>11.43</v>
      </c>
      <c r="BF181" s="135">
        <v>90.1</v>
      </c>
      <c r="BG181" s="135">
        <v>5.7</v>
      </c>
      <c r="BH181" s="135">
        <v>203</v>
      </c>
      <c r="BI181" s="86"/>
      <c r="BJ181" s="64">
        <v>0</v>
      </c>
      <c r="BK181" s="64">
        <v>0</v>
      </c>
      <c r="BL181" s="64">
        <v>0</v>
      </c>
      <c r="BM181" s="64">
        <v>0</v>
      </c>
      <c r="BN181" s="70">
        <v>0</v>
      </c>
      <c r="BO181" s="64">
        <v>0</v>
      </c>
      <c r="BP181" s="71"/>
      <c r="BR181" s="331">
        <v>4.7847500000000007</v>
      </c>
      <c r="BS181" s="320">
        <v>5.07</v>
      </c>
      <c r="BT181" s="320">
        <v>0.28524999999999956</v>
      </c>
      <c r="BU181" s="320">
        <v>5.961648988975381</v>
      </c>
      <c r="BV181" s="320">
        <v>73</v>
      </c>
      <c r="BW181" s="320">
        <v>66428</v>
      </c>
      <c r="BX181" s="320">
        <v>33941</v>
      </c>
      <c r="BY181" s="320">
        <v>838.04104856736433</v>
      </c>
      <c r="BZ181" s="320">
        <v>1.7564741725274391E-4</v>
      </c>
      <c r="CA181" s="320">
        <v>18.12016666666667</v>
      </c>
      <c r="CB181" s="320">
        <v>20.106666666666666</v>
      </c>
      <c r="CC181" s="320">
        <v>-1.9865000000000002</v>
      </c>
      <c r="CD181" s="320">
        <v>196.29135474278493</v>
      </c>
      <c r="CE181" s="320">
        <v>217.70198255068104</v>
      </c>
      <c r="CF181" s="320">
        <v>-21.410627807895999</v>
      </c>
      <c r="CG181" s="320">
        <v>302.51278027401793</v>
      </c>
      <c r="CH181" s="320">
        <v>335.75809874406713</v>
      </c>
      <c r="CI181" s="320">
        <v>-33.245318470049213</v>
      </c>
      <c r="CJ181" s="320">
        <v>9.0094879665459648E-2</v>
      </c>
      <c r="CK181" s="320">
        <v>5904.7</v>
      </c>
      <c r="CL181" s="333">
        <v>6.99</v>
      </c>
      <c r="CM181" s="333">
        <v>6.93</v>
      </c>
      <c r="CN181" s="333">
        <v>7.09</v>
      </c>
      <c r="CO181" s="316">
        <f t="shared" si="18"/>
        <v>7.003333333333333</v>
      </c>
      <c r="CP181" s="333">
        <v>0.66800000000000004</v>
      </c>
      <c r="CQ181" s="333">
        <v>0.59699999999999998</v>
      </c>
      <c r="CR181" s="333">
        <v>0.59399999999999997</v>
      </c>
      <c r="CS181" s="316">
        <f t="shared" si="19"/>
        <v>0.6196666666666667</v>
      </c>
      <c r="CT181" s="333">
        <v>0.7</v>
      </c>
      <c r="CU181" s="333">
        <v>0.7</v>
      </c>
      <c r="CV181" s="333">
        <v>0.70599999999999996</v>
      </c>
      <c r="CW181" s="316">
        <f t="shared" si="20"/>
        <v>0.70199999999999996</v>
      </c>
      <c r="CX181" s="329">
        <v>4.8611111111111112E-3</v>
      </c>
      <c r="CY181" s="318">
        <v>4.8611111111111112E-3</v>
      </c>
      <c r="CZ181" s="318">
        <v>6.2499999999999995E-3</v>
      </c>
      <c r="DA181" s="319" t="s">
        <v>668</v>
      </c>
      <c r="DB181" s="319" t="s">
        <v>1716</v>
      </c>
      <c r="DC181" s="319" t="s">
        <v>1717</v>
      </c>
      <c r="DD181" s="319" t="s">
        <v>1718</v>
      </c>
      <c r="DE181" s="319" t="s">
        <v>1719</v>
      </c>
      <c r="DF181" s="319" t="s">
        <v>1720</v>
      </c>
      <c r="DG181" s="310"/>
      <c r="DH181" s="320">
        <v>5.961648988975381</v>
      </c>
      <c r="DI181" s="471">
        <v>0</v>
      </c>
      <c r="DJ181" s="483">
        <f t="shared" si="17"/>
        <v>0.10096446879562689</v>
      </c>
      <c r="DK181" s="320">
        <v>0.6196666666666667</v>
      </c>
      <c r="DL181" s="471">
        <v>0</v>
      </c>
      <c r="DM181" s="320">
        <v>0.70199999999999996</v>
      </c>
    </row>
    <row r="182" spans="1:117" ht="15.75" customHeight="1">
      <c r="A182" s="76">
        <v>231</v>
      </c>
      <c r="B182" s="168" t="s">
        <v>1721</v>
      </c>
      <c r="C182" s="46">
        <v>2859500</v>
      </c>
      <c r="D182" s="46">
        <v>2</v>
      </c>
      <c r="E182" s="149">
        <v>15564</v>
      </c>
      <c r="F182" s="44">
        <f t="shared" si="21"/>
        <v>78</v>
      </c>
      <c r="G182" s="78">
        <v>1</v>
      </c>
      <c r="H182" s="46">
        <v>37.4</v>
      </c>
      <c r="I182" s="79">
        <v>91</v>
      </c>
      <c r="J182" s="80">
        <v>0</v>
      </c>
      <c r="K182" s="80">
        <v>1</v>
      </c>
      <c r="L182" s="80">
        <v>0</v>
      </c>
      <c r="M182" s="80">
        <v>0</v>
      </c>
      <c r="N182" s="80">
        <v>0</v>
      </c>
      <c r="O182" s="80">
        <v>0</v>
      </c>
      <c r="P182" s="80">
        <v>0</v>
      </c>
      <c r="Q182" s="80">
        <v>0</v>
      </c>
      <c r="R182" s="80">
        <v>0</v>
      </c>
      <c r="S182" s="80">
        <v>0</v>
      </c>
      <c r="T182" s="80">
        <v>0</v>
      </c>
      <c r="U182" s="80">
        <v>0</v>
      </c>
      <c r="V182" s="80">
        <v>1</v>
      </c>
      <c r="W182" s="80">
        <v>0</v>
      </c>
      <c r="X182" s="80">
        <v>1</v>
      </c>
      <c r="Y182" s="80">
        <v>0</v>
      </c>
      <c r="Z182" s="80">
        <v>0</v>
      </c>
      <c r="AA182" s="80">
        <v>0</v>
      </c>
      <c r="AB182" s="80">
        <v>0</v>
      </c>
      <c r="AC182" s="81">
        <v>60</v>
      </c>
      <c r="AD182" s="82">
        <v>1.58</v>
      </c>
      <c r="AE182" s="83">
        <f t="shared" si="8"/>
        <v>24.034609838166958</v>
      </c>
      <c r="AF182" s="150">
        <v>44272</v>
      </c>
      <c r="AG182" s="58">
        <v>1</v>
      </c>
      <c r="AH182" s="58">
        <v>1</v>
      </c>
      <c r="AI182" s="58">
        <v>19</v>
      </c>
      <c r="AJ182" s="84">
        <v>1</v>
      </c>
      <c r="AK182" s="84">
        <v>1</v>
      </c>
      <c r="AL182" s="60">
        <v>44291</v>
      </c>
      <c r="AM182" s="58">
        <f t="shared" si="22"/>
        <v>19</v>
      </c>
      <c r="AN182" s="123">
        <v>1</v>
      </c>
      <c r="AO182" s="61"/>
      <c r="AP182" s="62"/>
      <c r="AQ182" s="63">
        <v>1</v>
      </c>
      <c r="AR182" s="64">
        <v>1</v>
      </c>
      <c r="AS182" s="63">
        <v>1</v>
      </c>
      <c r="AT182" s="63">
        <v>0</v>
      </c>
      <c r="AU182" s="63">
        <v>0</v>
      </c>
      <c r="AV182" s="63">
        <v>1</v>
      </c>
      <c r="AW182" s="63">
        <v>0</v>
      </c>
      <c r="AX182" s="64">
        <v>1</v>
      </c>
      <c r="AY182" s="152">
        <v>44272</v>
      </c>
      <c r="AZ182" s="133">
        <v>0.87</v>
      </c>
      <c r="BA182" s="133">
        <v>1511</v>
      </c>
      <c r="BB182" s="133">
        <v>198.1</v>
      </c>
      <c r="BC182" s="139">
        <v>1.6E-2</v>
      </c>
      <c r="BD182" s="135">
        <v>13.1</v>
      </c>
      <c r="BE182" s="135">
        <v>17.48</v>
      </c>
      <c r="BF182" s="135">
        <v>97</v>
      </c>
      <c r="BG182" s="135">
        <v>1</v>
      </c>
      <c r="BH182" s="135">
        <v>116</v>
      </c>
      <c r="BI182" s="86"/>
      <c r="BJ182" s="64">
        <v>0</v>
      </c>
      <c r="BK182" s="64">
        <v>0</v>
      </c>
      <c r="BL182" s="64">
        <v>0</v>
      </c>
      <c r="BM182" s="64">
        <v>0</v>
      </c>
      <c r="BN182" s="70">
        <v>0</v>
      </c>
      <c r="BO182" s="64">
        <v>0</v>
      </c>
      <c r="BP182" s="71"/>
      <c r="BR182" s="331">
        <v>2.7490652173913044</v>
      </c>
      <c r="BS182" s="320">
        <v>2.99</v>
      </c>
      <c r="BT182" s="320">
        <v>0.24093478260869583</v>
      </c>
      <c r="BU182" s="320">
        <v>8.7642439722593508</v>
      </c>
      <c r="BV182" s="320">
        <v>112</v>
      </c>
      <c r="BW182" s="320">
        <v>45621</v>
      </c>
      <c r="BX182" s="320">
        <v>27208</v>
      </c>
      <c r="BY182" s="320">
        <v>844.19725621060445</v>
      </c>
      <c r="BZ182" s="320">
        <v>3.2212011071226662E-4</v>
      </c>
      <c r="CA182" s="320">
        <v>15.236166666666664</v>
      </c>
      <c r="CB182" s="320">
        <v>16.50483333333333</v>
      </c>
      <c r="CC182" s="320">
        <v>-1.2686666666666666</v>
      </c>
      <c r="CD182" s="320">
        <v>55.045043198186313</v>
      </c>
      <c r="CE182" s="320">
        <v>59.776818745221924</v>
      </c>
      <c r="CF182" s="320">
        <v>-4.7317755470356149</v>
      </c>
      <c r="CG182" s="320">
        <v>449.51697821899285</v>
      </c>
      <c r="CH182" s="320">
        <v>488.18628965672025</v>
      </c>
      <c r="CI182" s="320">
        <v>-38.669311437727387</v>
      </c>
      <c r="CJ182" s="320">
        <v>7.3396413281739556E-2</v>
      </c>
      <c r="CK182" s="320">
        <v>1984.9</v>
      </c>
      <c r="CL182" s="333">
        <v>7.01</v>
      </c>
      <c r="CM182" s="333">
        <v>7.02</v>
      </c>
      <c r="CN182" s="333">
        <v>6.94</v>
      </c>
      <c r="CO182" s="316">
        <f t="shared" si="18"/>
        <v>6.9899999999999993</v>
      </c>
      <c r="CP182" s="333">
        <v>0.74099999999999999</v>
      </c>
      <c r="CQ182" s="333">
        <v>0.74399999999999999</v>
      </c>
      <c r="CR182" s="333">
        <v>0.76500000000000001</v>
      </c>
      <c r="CS182" s="316">
        <f t="shared" si="19"/>
        <v>0.75</v>
      </c>
      <c r="CT182" s="333">
        <v>0.76700000000000002</v>
      </c>
      <c r="CU182" s="333">
        <v>0.78400000000000003</v>
      </c>
      <c r="CV182" s="333">
        <v>0.78300000000000003</v>
      </c>
      <c r="CW182" s="316">
        <f t="shared" si="20"/>
        <v>0.77800000000000002</v>
      </c>
      <c r="CX182" s="329">
        <v>1.3888888888888889E-3</v>
      </c>
      <c r="CY182" s="318">
        <v>2.7777777777777779E-3</v>
      </c>
      <c r="CZ182" s="318">
        <v>4.8611111111111112E-3</v>
      </c>
      <c r="DA182" s="319" t="s">
        <v>1722</v>
      </c>
      <c r="DB182" s="319" t="s">
        <v>1723</v>
      </c>
      <c r="DC182" s="319" t="s">
        <v>1724</v>
      </c>
      <c r="DD182" s="319" t="s">
        <v>1725</v>
      </c>
      <c r="DE182" s="319" t="s">
        <v>1726</v>
      </c>
      <c r="DF182" s="319" t="s">
        <v>1727</v>
      </c>
      <c r="DG182" s="310"/>
      <c r="DH182" s="320">
        <v>8.7642439722593508</v>
      </c>
      <c r="DI182" s="471">
        <v>0</v>
      </c>
      <c r="DJ182" s="483">
        <f t="shared" si="17"/>
        <v>0.44154586993094613</v>
      </c>
      <c r="DK182" s="320">
        <v>0.75</v>
      </c>
      <c r="DL182" s="471">
        <v>0</v>
      </c>
      <c r="DM182" s="320">
        <v>0.77800000000000002</v>
      </c>
    </row>
    <row r="183" spans="1:117" ht="15.75" customHeight="1">
      <c r="A183" s="76">
        <v>232</v>
      </c>
      <c r="B183" s="168" t="s">
        <v>1728</v>
      </c>
      <c r="C183" s="46">
        <v>2877438</v>
      </c>
      <c r="D183" s="46">
        <v>1</v>
      </c>
      <c r="E183" s="149">
        <v>26873</v>
      </c>
      <c r="F183" s="44">
        <f t="shared" si="21"/>
        <v>47</v>
      </c>
      <c r="G183" s="78">
        <v>1</v>
      </c>
      <c r="H183" s="46">
        <v>37.5</v>
      </c>
      <c r="I183" s="79">
        <v>92</v>
      </c>
      <c r="J183" s="80">
        <v>0</v>
      </c>
      <c r="K183" s="80">
        <v>0</v>
      </c>
      <c r="L183" s="80">
        <v>0</v>
      </c>
      <c r="M183" s="80">
        <v>0</v>
      </c>
      <c r="N183" s="80">
        <v>0</v>
      </c>
      <c r="O183" s="80">
        <v>0</v>
      </c>
      <c r="P183" s="80">
        <v>0</v>
      </c>
      <c r="Q183" s="80">
        <v>0</v>
      </c>
      <c r="R183" s="80">
        <v>0</v>
      </c>
      <c r="S183" s="80">
        <v>0</v>
      </c>
      <c r="T183" s="80">
        <v>0</v>
      </c>
      <c r="U183" s="80">
        <v>0</v>
      </c>
      <c r="V183" s="80">
        <v>0</v>
      </c>
      <c r="W183" s="80">
        <v>0</v>
      </c>
      <c r="X183" s="80">
        <v>0</v>
      </c>
      <c r="Y183" s="80">
        <v>0</v>
      </c>
      <c r="Z183" s="80">
        <v>1</v>
      </c>
      <c r="AA183" s="80">
        <v>0</v>
      </c>
      <c r="AB183" s="80">
        <v>0</v>
      </c>
      <c r="AC183" s="81">
        <v>80</v>
      </c>
      <c r="AD183" s="82">
        <v>1.8</v>
      </c>
      <c r="AE183" s="83">
        <f t="shared" si="8"/>
        <v>24.691358024691358</v>
      </c>
      <c r="AF183" s="150">
        <v>44287</v>
      </c>
      <c r="AG183" s="58">
        <v>1</v>
      </c>
      <c r="AH183" s="58">
        <v>0</v>
      </c>
      <c r="AI183" s="58">
        <v>5</v>
      </c>
      <c r="AJ183" s="84">
        <v>0</v>
      </c>
      <c r="AK183" s="84">
        <v>0</v>
      </c>
      <c r="AL183" s="60">
        <v>44297</v>
      </c>
      <c r="AM183" s="58">
        <f t="shared" si="22"/>
        <v>10</v>
      </c>
      <c r="AN183" s="123">
        <v>1</v>
      </c>
      <c r="AO183" s="61"/>
      <c r="AP183" s="62"/>
      <c r="AQ183" s="63">
        <v>1</v>
      </c>
      <c r="AR183" s="64">
        <v>1</v>
      </c>
      <c r="AS183" s="63">
        <v>1</v>
      </c>
      <c r="AT183" s="63">
        <v>1</v>
      </c>
      <c r="AU183" s="63">
        <v>1</v>
      </c>
      <c r="AV183" s="63">
        <v>1</v>
      </c>
      <c r="AW183" s="63">
        <v>0</v>
      </c>
      <c r="AX183" s="64">
        <v>1</v>
      </c>
      <c r="AY183" s="152">
        <v>44288</v>
      </c>
      <c r="AZ183" s="133">
        <v>0.64</v>
      </c>
      <c r="BA183" s="133">
        <v>595</v>
      </c>
      <c r="BB183" s="133">
        <v>186.2</v>
      </c>
      <c r="BC183" s="139">
        <v>3.0000000000000001E-3</v>
      </c>
      <c r="BD183" s="135">
        <v>13.5</v>
      </c>
      <c r="BE183" s="135">
        <v>90.1</v>
      </c>
      <c r="BF183" s="135">
        <v>90.1</v>
      </c>
      <c r="BG183" s="135">
        <v>6</v>
      </c>
      <c r="BH183" s="135">
        <v>302</v>
      </c>
      <c r="BI183" s="86"/>
      <c r="BJ183" s="64">
        <v>0</v>
      </c>
      <c r="BK183" s="64">
        <v>0</v>
      </c>
      <c r="BL183" s="64">
        <v>0</v>
      </c>
      <c r="BM183" s="64">
        <v>0</v>
      </c>
      <c r="BN183" s="70">
        <v>0</v>
      </c>
      <c r="BO183" s="64">
        <v>0</v>
      </c>
      <c r="BP183" s="71"/>
      <c r="BR183" s="331">
        <v>4.9001666666666654</v>
      </c>
      <c r="BS183" s="320">
        <v>5.1959999999999997</v>
      </c>
      <c r="BT183" s="320">
        <v>0.29583333333333428</v>
      </c>
      <c r="BU183" s="320">
        <v>6.037209618720472</v>
      </c>
      <c r="BV183" s="320">
        <v>42</v>
      </c>
      <c r="BW183" s="320">
        <v>16908</v>
      </c>
      <c r="BX183" s="320">
        <v>11395</v>
      </c>
      <c r="BY183" s="320">
        <v>837.54512635379081</v>
      </c>
      <c r="BZ183" s="320">
        <v>5.2981216487235389E-4</v>
      </c>
      <c r="CA183" s="320">
        <v>6.8806666666666665</v>
      </c>
      <c r="CB183" s="320">
        <v>10.492500000000003</v>
      </c>
      <c r="CC183" s="320">
        <v>-3.6118333333333323</v>
      </c>
      <c r="CD183" s="320">
        <v>77.803065292980989</v>
      </c>
      <c r="CE183" s="320">
        <v>118.64423390497049</v>
      </c>
      <c r="CF183" s="320">
        <v>-40.841168611989502</v>
      </c>
      <c r="CG183" s="320">
        <v>112.35979495130546</v>
      </c>
      <c r="CH183" s="320">
        <v>171.3402591482091</v>
      </c>
      <c r="CI183" s="320">
        <v>-58.98046419690364</v>
      </c>
      <c r="CJ183" s="320">
        <v>0.25607971067600055</v>
      </c>
      <c r="CK183" s="320">
        <v>3180.6</v>
      </c>
      <c r="CL183" s="333">
        <v>7.5</v>
      </c>
      <c r="CM183" s="333">
        <v>7.57</v>
      </c>
      <c r="CN183" s="333">
        <v>7.49</v>
      </c>
      <c r="CO183" s="316">
        <f t="shared" si="18"/>
        <v>7.5200000000000005</v>
      </c>
      <c r="CP183" s="333">
        <v>0.55300000000000005</v>
      </c>
      <c r="CQ183" s="333">
        <v>0.55900000000000005</v>
      </c>
      <c r="CR183" s="333">
        <v>0.57999999999999996</v>
      </c>
      <c r="CS183" s="316">
        <f t="shared" si="19"/>
        <v>0.56400000000000006</v>
      </c>
      <c r="CT183" s="333">
        <v>0.72599999999999998</v>
      </c>
      <c r="CU183" s="333">
        <v>0.79100000000000004</v>
      </c>
      <c r="CV183" s="333">
        <v>0.78600000000000003</v>
      </c>
      <c r="CW183" s="316">
        <f t="shared" si="20"/>
        <v>0.76766666666666661</v>
      </c>
      <c r="CX183" s="329">
        <v>6.9444444444444447E-4</v>
      </c>
      <c r="CY183" s="318">
        <v>2.7777777777777779E-3</v>
      </c>
      <c r="CZ183" s="318">
        <v>4.8611111111111112E-3</v>
      </c>
      <c r="DA183" s="319" t="s">
        <v>1729</v>
      </c>
      <c r="DB183" s="319" t="s">
        <v>1730</v>
      </c>
      <c r="DC183" s="319" t="s">
        <v>1731</v>
      </c>
      <c r="DD183" s="319" t="s">
        <v>1732</v>
      </c>
      <c r="DE183" s="319" t="s">
        <v>1733</v>
      </c>
      <c r="DF183" s="319" t="s">
        <v>1734</v>
      </c>
      <c r="DG183" s="310"/>
      <c r="DH183" s="320">
        <v>6.037209618720472</v>
      </c>
      <c r="DI183" s="471">
        <v>0</v>
      </c>
      <c r="DJ183" s="483">
        <f t="shared" si="17"/>
        <v>0.18981354520280677</v>
      </c>
      <c r="DK183" s="320">
        <v>0.56400000000000006</v>
      </c>
      <c r="DL183" s="471">
        <v>0</v>
      </c>
      <c r="DM183" s="320">
        <v>0.76766666666666661</v>
      </c>
    </row>
    <row r="184" spans="1:117" ht="15.75" customHeight="1">
      <c r="A184" s="76">
        <v>233</v>
      </c>
      <c r="B184" s="168" t="s">
        <v>1735</v>
      </c>
      <c r="C184" s="46">
        <v>2877422</v>
      </c>
      <c r="D184" s="46">
        <v>1</v>
      </c>
      <c r="E184" s="149">
        <v>22169</v>
      </c>
      <c r="F184" s="44">
        <f t="shared" si="21"/>
        <v>60</v>
      </c>
      <c r="G184" s="78">
        <v>1</v>
      </c>
      <c r="H184" s="46">
        <v>35</v>
      </c>
      <c r="I184" s="79">
        <v>94</v>
      </c>
      <c r="J184" s="98">
        <v>1</v>
      </c>
      <c r="K184" s="80">
        <v>1</v>
      </c>
      <c r="L184" s="80">
        <v>0</v>
      </c>
      <c r="M184" s="80">
        <v>0</v>
      </c>
      <c r="N184" s="80">
        <v>0</v>
      </c>
      <c r="O184" s="80">
        <v>0</v>
      </c>
      <c r="P184" s="80">
        <v>0</v>
      </c>
      <c r="Q184" s="80">
        <v>0</v>
      </c>
      <c r="R184" s="80">
        <v>0</v>
      </c>
      <c r="S184" s="80">
        <v>0</v>
      </c>
      <c r="T184" s="80">
        <v>0</v>
      </c>
      <c r="U184" s="80">
        <v>0</v>
      </c>
      <c r="V184" s="80">
        <v>0</v>
      </c>
      <c r="W184" s="98">
        <v>1</v>
      </c>
      <c r="X184" s="80">
        <v>1</v>
      </c>
      <c r="Y184" s="80">
        <v>0</v>
      </c>
      <c r="Z184" s="80">
        <v>1</v>
      </c>
      <c r="AA184" s="80">
        <v>0</v>
      </c>
      <c r="AB184" s="80">
        <v>0</v>
      </c>
      <c r="AC184" s="81">
        <v>95</v>
      </c>
      <c r="AD184" s="82">
        <v>1.71</v>
      </c>
      <c r="AE184" s="83">
        <f t="shared" si="8"/>
        <v>32.488628979857054</v>
      </c>
      <c r="AF184" s="150">
        <v>44286</v>
      </c>
      <c r="AG184" s="58">
        <v>1</v>
      </c>
      <c r="AH184" s="58">
        <v>0</v>
      </c>
      <c r="AI184" s="58">
        <v>11</v>
      </c>
      <c r="AJ184" s="84">
        <v>0</v>
      </c>
      <c r="AK184" s="84">
        <v>1</v>
      </c>
      <c r="AL184" s="60">
        <v>44303</v>
      </c>
      <c r="AM184" s="51">
        <v>20</v>
      </c>
      <c r="AN184" s="123">
        <v>1</v>
      </c>
      <c r="AO184" s="61"/>
      <c r="AP184" s="62"/>
      <c r="AQ184" s="63">
        <v>1</v>
      </c>
      <c r="AR184" s="64">
        <v>1</v>
      </c>
      <c r="AS184" s="63">
        <v>1</v>
      </c>
      <c r="AT184" s="63">
        <v>0</v>
      </c>
      <c r="AU184" s="63">
        <v>0</v>
      </c>
      <c r="AV184" s="63">
        <v>1</v>
      </c>
      <c r="AW184" s="63">
        <v>0</v>
      </c>
      <c r="AX184" s="64">
        <v>1</v>
      </c>
      <c r="AY184" s="152">
        <v>44286</v>
      </c>
      <c r="AZ184" s="133">
        <v>1.52</v>
      </c>
      <c r="BA184" s="133">
        <v>147547</v>
      </c>
      <c r="BB184" s="133">
        <v>183</v>
      </c>
      <c r="BC184" s="139">
        <v>3.3000000000000002E-2</v>
      </c>
      <c r="BD184" s="135">
        <v>13.9</v>
      </c>
      <c r="BE184" s="135">
        <v>7.16</v>
      </c>
      <c r="BF184" s="135">
        <v>85.3</v>
      </c>
      <c r="BG184" s="135">
        <v>10.1</v>
      </c>
      <c r="BH184" s="135">
        <v>137</v>
      </c>
      <c r="BI184" s="86"/>
      <c r="BJ184" s="64">
        <v>0</v>
      </c>
      <c r="BK184" s="64">
        <v>0</v>
      </c>
      <c r="BL184" s="64">
        <v>0</v>
      </c>
      <c r="BM184" s="64">
        <v>0</v>
      </c>
      <c r="BN184" s="70">
        <v>0</v>
      </c>
      <c r="BO184" s="64">
        <v>0</v>
      </c>
      <c r="BP184" s="71"/>
      <c r="BR184" s="331">
        <v>5.1793333333333331</v>
      </c>
      <c r="BS184" s="320">
        <v>5.2389999999999999</v>
      </c>
      <c r="BT184" s="320">
        <v>5.9666666666666757E-2</v>
      </c>
      <c r="BU184" s="320">
        <v>1.1520144162697921</v>
      </c>
      <c r="BV184" s="320">
        <v>63</v>
      </c>
      <c r="BW184" s="320">
        <v>56052</v>
      </c>
      <c r="BX184" s="320">
        <v>31721</v>
      </c>
      <c r="BY184" s="320">
        <v>1053.6462699077954</v>
      </c>
      <c r="BZ184" s="320">
        <v>3.6317090138072318E-5</v>
      </c>
      <c r="CA184" s="320">
        <v>12.058666666666666</v>
      </c>
      <c r="CB184" s="320">
        <v>14.230333333333331</v>
      </c>
      <c r="CC184" s="320">
        <v>-2.1716666666666673</v>
      </c>
      <c r="CD184" s="320">
        <v>152.36295130992499</v>
      </c>
      <c r="CE184" s="320">
        <v>179.7776073157965</v>
      </c>
      <c r="CF184" s="320">
        <v>-27.414656005871496</v>
      </c>
      <c r="CG184" s="320">
        <v>186.2710545565223</v>
      </c>
      <c r="CH184" s="320">
        <v>219.83194860158474</v>
      </c>
      <c r="CI184" s="320">
        <v>-33.560894045062483</v>
      </c>
      <c r="CJ184" s="320">
        <v>0.13244610106001564</v>
      </c>
      <c r="CK184" s="320">
        <v>9332.2000000000007</v>
      </c>
      <c r="CL184" s="333">
        <v>10.029999999999999</v>
      </c>
      <c r="CM184" s="333">
        <v>10.199999999999999</v>
      </c>
      <c r="CN184" s="333">
        <v>10.34</v>
      </c>
      <c r="CO184" s="316">
        <f t="shared" si="18"/>
        <v>10.19</v>
      </c>
      <c r="CP184" s="333">
        <v>1.077</v>
      </c>
      <c r="CQ184" s="333">
        <v>1.0740000000000001</v>
      </c>
      <c r="CR184" s="333">
        <v>1.179</v>
      </c>
      <c r="CS184" s="316">
        <f t="shared" si="19"/>
        <v>1.1100000000000001</v>
      </c>
      <c r="CT184" s="333">
        <v>1.2749999999999999</v>
      </c>
      <c r="CU184" s="333">
        <v>1.2689999999999999</v>
      </c>
      <c r="CV184" s="333">
        <v>1.29</v>
      </c>
      <c r="CW184" s="316">
        <f t="shared" si="20"/>
        <v>1.2779999999999998</v>
      </c>
      <c r="CX184" s="329">
        <v>1.3888888888888889E-3</v>
      </c>
      <c r="CY184" s="318">
        <v>4.8611111111111112E-3</v>
      </c>
      <c r="CZ184" s="318">
        <v>8.3333333333333332E-3</v>
      </c>
      <c r="DA184" s="319" t="s">
        <v>1736</v>
      </c>
      <c r="DB184" s="319" t="s">
        <v>1737</v>
      </c>
      <c r="DC184" s="319" t="s">
        <v>1738</v>
      </c>
      <c r="DD184" s="319" t="s">
        <v>1739</v>
      </c>
      <c r="DE184" s="319" t="s">
        <v>1740</v>
      </c>
      <c r="DF184" s="319" t="s">
        <v>1741</v>
      </c>
      <c r="DG184" s="310"/>
      <c r="DH184" s="320">
        <v>1.1520144162697921</v>
      </c>
      <c r="DI184" s="471">
        <v>1</v>
      </c>
      <c r="DJ184" s="483">
        <f t="shared" si="17"/>
        <v>1.2344510579175242E-2</v>
      </c>
      <c r="DK184" s="320">
        <v>1.1100000000000001</v>
      </c>
      <c r="DL184" s="471">
        <v>1</v>
      </c>
      <c r="DM184" s="320">
        <v>1.2779999999999998</v>
      </c>
    </row>
    <row r="185" spans="1:117" ht="15.75" customHeight="1">
      <c r="A185" s="76">
        <v>234</v>
      </c>
      <c r="B185" s="168" t="s">
        <v>1742</v>
      </c>
      <c r="C185" s="46">
        <v>2877442</v>
      </c>
      <c r="D185" s="46">
        <v>2</v>
      </c>
      <c r="E185" s="149">
        <v>16029</v>
      </c>
      <c r="F185" s="44">
        <f t="shared" si="21"/>
        <v>77</v>
      </c>
      <c r="G185" s="78">
        <v>2</v>
      </c>
      <c r="H185" s="46">
        <v>35.299999999999997</v>
      </c>
      <c r="I185" s="79">
        <v>92</v>
      </c>
      <c r="J185" s="80">
        <v>0</v>
      </c>
      <c r="K185" s="80">
        <v>1</v>
      </c>
      <c r="L185" s="80">
        <v>0</v>
      </c>
      <c r="M185" s="80">
        <v>0</v>
      </c>
      <c r="N185" s="80">
        <v>0</v>
      </c>
      <c r="O185" s="80">
        <v>0</v>
      </c>
      <c r="P185" s="80">
        <v>0</v>
      </c>
      <c r="Q185" s="80">
        <v>0</v>
      </c>
      <c r="R185" s="80">
        <v>0</v>
      </c>
      <c r="S185" s="80">
        <v>0</v>
      </c>
      <c r="T185" s="80">
        <v>0</v>
      </c>
      <c r="U185" s="80">
        <v>0</v>
      </c>
      <c r="V185" s="80">
        <v>0</v>
      </c>
      <c r="W185" s="80">
        <v>0</v>
      </c>
      <c r="X185" s="80">
        <v>1</v>
      </c>
      <c r="Y185" s="80">
        <v>1</v>
      </c>
      <c r="Z185" s="80">
        <v>1</v>
      </c>
      <c r="AA185" s="80">
        <v>0</v>
      </c>
      <c r="AB185" s="80">
        <v>0</v>
      </c>
      <c r="AC185" s="81">
        <v>78</v>
      </c>
      <c r="AD185" s="82">
        <v>1.65</v>
      </c>
      <c r="AE185" s="83">
        <f t="shared" si="8"/>
        <v>28.650137741046834</v>
      </c>
      <c r="AF185" s="150">
        <v>44287</v>
      </c>
      <c r="AG185" s="58">
        <v>0</v>
      </c>
      <c r="AH185" s="58">
        <v>0</v>
      </c>
      <c r="AI185" s="58">
        <v>0</v>
      </c>
      <c r="AJ185" s="84">
        <v>0</v>
      </c>
      <c r="AK185" s="84">
        <v>0</v>
      </c>
      <c r="AL185" s="60">
        <v>44299</v>
      </c>
      <c r="AM185" s="58">
        <f>DATEDIF(AF185,AL185,"MD")</f>
        <v>12</v>
      </c>
      <c r="AN185" s="123">
        <v>1</v>
      </c>
      <c r="AO185" s="61"/>
      <c r="AP185" s="62"/>
      <c r="AQ185" s="63">
        <v>1</v>
      </c>
      <c r="AR185" s="64">
        <v>1</v>
      </c>
      <c r="AS185" s="63">
        <v>1</v>
      </c>
      <c r="AT185" s="63">
        <v>0</v>
      </c>
      <c r="AU185" s="63">
        <v>1</v>
      </c>
      <c r="AV185" s="63">
        <v>1</v>
      </c>
      <c r="AW185" s="63">
        <v>0</v>
      </c>
      <c r="AX185" s="64">
        <v>1</v>
      </c>
      <c r="AY185" s="152">
        <v>44287</v>
      </c>
      <c r="AZ185" s="133">
        <v>0.97</v>
      </c>
      <c r="BA185" s="133">
        <v>986</v>
      </c>
      <c r="BB185" s="133">
        <v>185.4</v>
      </c>
      <c r="BC185" s="139">
        <v>1.2999999999999999E-2</v>
      </c>
      <c r="BD185" s="135">
        <v>11</v>
      </c>
      <c r="BE185" s="135">
        <v>9.61</v>
      </c>
      <c r="BF185" s="135">
        <v>92.9</v>
      </c>
      <c r="BG185" s="135">
        <v>5.9</v>
      </c>
      <c r="BH185" s="135">
        <v>304</v>
      </c>
      <c r="BI185" s="86"/>
      <c r="BJ185" s="64">
        <v>0</v>
      </c>
      <c r="BK185" s="64">
        <v>0</v>
      </c>
      <c r="BL185" s="64">
        <v>0</v>
      </c>
      <c r="BM185" s="64">
        <v>0</v>
      </c>
      <c r="BN185" s="70">
        <v>0</v>
      </c>
      <c r="BO185" s="64">
        <v>0</v>
      </c>
      <c r="BP185" s="71"/>
      <c r="BR185" s="331"/>
      <c r="BS185" s="320"/>
      <c r="BT185" s="320"/>
      <c r="BU185" s="320"/>
      <c r="BV185" s="320"/>
      <c r="BW185" s="320"/>
      <c r="BX185" s="320"/>
      <c r="BY185" s="320"/>
      <c r="BZ185" s="320"/>
      <c r="CA185" s="320"/>
      <c r="CB185" s="320"/>
      <c r="CC185" s="320"/>
      <c r="CD185" s="320"/>
      <c r="CE185" s="320"/>
      <c r="CF185" s="320"/>
      <c r="CG185" s="320"/>
      <c r="CH185" s="320"/>
      <c r="CI185" s="320"/>
      <c r="CJ185" s="320"/>
      <c r="CK185" s="320"/>
      <c r="CL185" s="333">
        <v>6.5</v>
      </c>
      <c r="CM185" s="333">
        <v>6.58</v>
      </c>
      <c r="CN185" s="333">
        <v>6.73</v>
      </c>
      <c r="CO185" s="316">
        <f t="shared" si="18"/>
        <v>6.6033333333333344</v>
      </c>
      <c r="CP185" s="333">
        <v>0.54300000000000004</v>
      </c>
      <c r="CQ185" s="333">
        <v>0.58399999999999996</v>
      </c>
      <c r="CR185" s="333">
        <v>0.58499999999999996</v>
      </c>
      <c r="CS185" s="316">
        <f t="shared" si="19"/>
        <v>0.57066666666666666</v>
      </c>
      <c r="CT185" s="333">
        <v>0.75600000000000001</v>
      </c>
      <c r="CU185" s="333">
        <v>0.76400000000000001</v>
      </c>
      <c r="CV185" s="333">
        <v>0.76200000000000001</v>
      </c>
      <c r="CW185" s="316">
        <f t="shared" si="20"/>
        <v>0.76066666666666671</v>
      </c>
      <c r="CX185" s="329">
        <v>2.0833333333333333E-3</v>
      </c>
      <c r="CY185" s="318">
        <v>4.1666666666666666E-3</v>
      </c>
      <c r="CZ185" s="318">
        <v>1.0416666666666666E-2</v>
      </c>
      <c r="DA185" s="319" t="s">
        <v>1743</v>
      </c>
      <c r="DB185" s="319" t="s">
        <v>1744</v>
      </c>
      <c r="DC185" s="319" t="s">
        <v>1745</v>
      </c>
      <c r="DD185" s="319" t="s">
        <v>1746</v>
      </c>
      <c r="DE185" s="319" t="s">
        <v>1747</v>
      </c>
      <c r="DF185" s="319" t="s">
        <v>1748</v>
      </c>
      <c r="DG185" s="310"/>
      <c r="DH185" s="320"/>
      <c r="DI185" s="471"/>
      <c r="DJ185" s="483"/>
      <c r="DK185" s="320">
        <v>0.57066666666666666</v>
      </c>
      <c r="DL185" s="471">
        <v>0</v>
      </c>
      <c r="DM185" s="320">
        <v>0.76066666666666671</v>
      </c>
    </row>
    <row r="186" spans="1:117" ht="15.75" customHeight="1">
      <c r="A186" s="76">
        <v>235</v>
      </c>
      <c r="B186" s="168" t="s">
        <v>1749</v>
      </c>
      <c r="C186" s="46">
        <v>2877423</v>
      </c>
      <c r="D186" s="46">
        <v>2</v>
      </c>
      <c r="E186" s="149">
        <v>28984</v>
      </c>
      <c r="F186" s="44">
        <f t="shared" si="21"/>
        <v>41</v>
      </c>
      <c r="G186" s="78">
        <v>1</v>
      </c>
      <c r="H186" s="46">
        <v>35.700000000000003</v>
      </c>
      <c r="I186" s="79">
        <v>95</v>
      </c>
      <c r="J186" s="80">
        <v>0</v>
      </c>
      <c r="K186" s="80">
        <v>0</v>
      </c>
      <c r="L186" s="80">
        <v>0</v>
      </c>
      <c r="M186" s="80">
        <v>0</v>
      </c>
      <c r="N186" s="80">
        <v>0</v>
      </c>
      <c r="O186" s="80">
        <v>0</v>
      </c>
      <c r="P186" s="80">
        <v>0</v>
      </c>
      <c r="Q186" s="80">
        <v>0</v>
      </c>
      <c r="R186" s="80">
        <v>0</v>
      </c>
      <c r="S186" s="80">
        <v>0</v>
      </c>
      <c r="T186" s="80">
        <v>0</v>
      </c>
      <c r="U186" s="80">
        <v>0</v>
      </c>
      <c r="V186" s="80">
        <v>0</v>
      </c>
      <c r="W186" s="80">
        <v>0</v>
      </c>
      <c r="X186" s="80">
        <v>1</v>
      </c>
      <c r="Y186" s="80">
        <v>1</v>
      </c>
      <c r="Z186" s="80">
        <v>0</v>
      </c>
      <c r="AA186" s="80">
        <v>0</v>
      </c>
      <c r="AB186" s="80">
        <v>0</v>
      </c>
      <c r="AC186" s="81">
        <v>112</v>
      </c>
      <c r="AD186" s="82">
        <v>1.59</v>
      </c>
      <c r="AE186" s="83">
        <f t="shared" si="8"/>
        <v>44.302045014042164</v>
      </c>
      <c r="AF186" s="150">
        <v>44286</v>
      </c>
      <c r="AG186" s="58">
        <v>0</v>
      </c>
      <c r="AH186" s="58">
        <v>0</v>
      </c>
      <c r="AI186" s="58">
        <v>0</v>
      </c>
      <c r="AJ186" s="84">
        <v>0</v>
      </c>
      <c r="AK186" s="84">
        <v>0</v>
      </c>
      <c r="AL186" s="60">
        <v>44297</v>
      </c>
      <c r="AM186" s="58">
        <f>DATEDIF(AF186,AL186,"MD")</f>
        <v>11</v>
      </c>
      <c r="AN186" s="123">
        <v>1</v>
      </c>
      <c r="AO186" s="61"/>
      <c r="AP186" s="62"/>
      <c r="AQ186" s="63">
        <v>1</v>
      </c>
      <c r="AR186" s="64">
        <v>1</v>
      </c>
      <c r="AS186" s="63">
        <v>1</v>
      </c>
      <c r="AT186" s="63">
        <v>0</v>
      </c>
      <c r="AU186" s="63">
        <v>0</v>
      </c>
      <c r="AV186" s="63">
        <v>1</v>
      </c>
      <c r="AW186" s="63">
        <v>0</v>
      </c>
      <c r="AX186" s="64">
        <v>1</v>
      </c>
      <c r="AY186" s="152">
        <v>44286</v>
      </c>
      <c r="AZ186" s="133">
        <v>0.73</v>
      </c>
      <c r="BA186" s="133">
        <v>316</v>
      </c>
      <c r="BB186" s="133">
        <v>40.1</v>
      </c>
      <c r="BC186" s="139"/>
      <c r="BD186" s="135">
        <v>12.8</v>
      </c>
      <c r="BE186" s="135">
        <v>9.43</v>
      </c>
      <c r="BF186" s="135">
        <v>85.5</v>
      </c>
      <c r="BG186" s="135">
        <v>10</v>
      </c>
      <c r="BH186" s="135">
        <v>215</v>
      </c>
      <c r="BI186" s="86"/>
      <c r="BJ186" s="64">
        <v>0</v>
      </c>
      <c r="BK186" s="64">
        <v>0</v>
      </c>
      <c r="BL186" s="64">
        <v>0</v>
      </c>
      <c r="BM186" s="64">
        <v>0</v>
      </c>
      <c r="BN186" s="70">
        <v>0</v>
      </c>
      <c r="BO186" s="64">
        <v>0</v>
      </c>
      <c r="BP186" s="71"/>
      <c r="BR186" s="331">
        <v>3.623833333333335</v>
      </c>
      <c r="BS186" s="320">
        <v>3.952</v>
      </c>
      <c r="BT186" s="320">
        <v>0.32816666666666494</v>
      </c>
      <c r="BU186" s="320">
        <v>9.0557880697235369</v>
      </c>
      <c r="BV186" s="320">
        <v>44</v>
      </c>
      <c r="BW186" s="320">
        <v>90900</v>
      </c>
      <c r="BX186" s="320">
        <v>47406</v>
      </c>
      <c r="BY186" s="320">
        <v>1635.3943391041496</v>
      </c>
      <c r="BZ186" s="320">
        <v>1.9102620068606372E-4</v>
      </c>
      <c r="CA186" s="320">
        <v>14.933</v>
      </c>
      <c r="CB186" s="320">
        <v>14.938333333333333</v>
      </c>
      <c r="CC186" s="320">
        <v>-5.3333333333333323E-3</v>
      </c>
      <c r="CD186" s="320">
        <v>92.361712237592982</v>
      </c>
      <c r="CE186" s="320">
        <v>92.394686463247979</v>
      </c>
      <c r="CF186" s="320">
        <v>-3.2974225654999995E-2</v>
      </c>
      <c r="CG186" s="320">
        <v>329.71531560588562</v>
      </c>
      <c r="CH186" s="320">
        <v>329.83309282563971</v>
      </c>
      <c r="CI186" s="320">
        <v>-0.11777721975401348</v>
      </c>
      <c r="CJ186" s="320">
        <v>3.5695380872252289E-4</v>
      </c>
      <c r="CK186" s="320">
        <v>16631.2</v>
      </c>
      <c r="CL186" s="333">
        <v>6.86</v>
      </c>
      <c r="CM186" s="333">
        <v>6.67</v>
      </c>
      <c r="CN186" s="333">
        <v>6.65</v>
      </c>
      <c r="CO186" s="316">
        <f t="shared" si="18"/>
        <v>6.7266666666666666</v>
      </c>
      <c r="CP186" s="333">
        <v>0.57099999999999995</v>
      </c>
      <c r="CQ186" s="333">
        <v>0.53900000000000003</v>
      </c>
      <c r="CR186" s="333">
        <v>0.61199999999999999</v>
      </c>
      <c r="CS186" s="316">
        <f t="shared" si="19"/>
        <v>0.57399999999999995</v>
      </c>
      <c r="CT186" s="333">
        <v>0.70399999999999996</v>
      </c>
      <c r="CU186" s="333">
        <v>0.70099999999999996</v>
      </c>
      <c r="CV186" s="333">
        <v>0.70399999999999996</v>
      </c>
      <c r="CW186" s="316">
        <f t="shared" si="20"/>
        <v>0.70299999999999996</v>
      </c>
      <c r="CX186" s="329">
        <v>2.0833333333333333E-3</v>
      </c>
      <c r="CY186" s="318">
        <v>6.2499999999999995E-3</v>
      </c>
      <c r="CZ186" s="318">
        <v>7.6388888888888886E-3</v>
      </c>
      <c r="DA186" s="319" t="s">
        <v>1750</v>
      </c>
      <c r="DB186" s="319" t="s">
        <v>1751</v>
      </c>
      <c r="DC186" s="319" t="s">
        <v>1752</v>
      </c>
      <c r="DD186" s="319" t="s">
        <v>1753</v>
      </c>
      <c r="DE186" s="319" t="s">
        <v>1754</v>
      </c>
      <c r="DF186" s="319" t="s">
        <v>1035</v>
      </c>
      <c r="DG186" s="310"/>
      <c r="DH186" s="320">
        <v>9.0557880697235369</v>
      </c>
      <c r="DI186" s="471">
        <v>0</v>
      </c>
      <c r="DJ186" s="483">
        <f t="shared" si="17"/>
        <v>5.4450599293638081E-2</v>
      </c>
      <c r="DK186" s="320">
        <v>0.57399999999999995</v>
      </c>
      <c r="DL186" s="471">
        <v>1</v>
      </c>
      <c r="DM186" s="320">
        <v>0.70299999999999996</v>
      </c>
    </row>
    <row r="187" spans="1:117" ht="15.75" customHeight="1">
      <c r="A187" s="90">
        <v>236</v>
      </c>
      <c r="B187" s="178" t="s">
        <v>1755</v>
      </c>
      <c r="C187" s="46">
        <v>2891516</v>
      </c>
      <c r="D187" s="46">
        <v>1</v>
      </c>
      <c r="E187" s="149">
        <v>23929</v>
      </c>
      <c r="F187" s="44">
        <f t="shared" si="21"/>
        <v>55</v>
      </c>
      <c r="G187" s="46">
        <v>1</v>
      </c>
      <c r="H187" s="46">
        <v>39.1</v>
      </c>
      <c r="I187" s="46">
        <v>92</v>
      </c>
      <c r="J187" s="49">
        <v>0</v>
      </c>
      <c r="K187" s="49">
        <v>0</v>
      </c>
      <c r="L187" s="49">
        <v>0</v>
      </c>
      <c r="M187" s="49">
        <v>0</v>
      </c>
      <c r="N187" s="49">
        <v>0</v>
      </c>
      <c r="O187" s="49">
        <v>0</v>
      </c>
      <c r="P187" s="49">
        <v>0</v>
      </c>
      <c r="Q187" s="49">
        <v>0</v>
      </c>
      <c r="R187" s="49">
        <v>0</v>
      </c>
      <c r="S187" s="49">
        <v>0</v>
      </c>
      <c r="T187" s="49">
        <v>0</v>
      </c>
      <c r="U187" s="49">
        <v>0</v>
      </c>
      <c r="V187" s="49">
        <v>0</v>
      </c>
      <c r="W187" s="49">
        <v>0</v>
      </c>
      <c r="X187" s="49">
        <v>1</v>
      </c>
      <c r="Y187" s="49">
        <v>1</v>
      </c>
      <c r="Z187" s="49">
        <v>0</v>
      </c>
      <c r="AA187" s="49">
        <v>0</v>
      </c>
      <c r="AB187" s="49">
        <v>0</v>
      </c>
      <c r="AC187" s="117">
        <v>100.25</v>
      </c>
      <c r="AD187" s="117">
        <v>1.69</v>
      </c>
      <c r="AE187" s="179">
        <v>35.1</v>
      </c>
      <c r="AF187" s="180">
        <v>44299</v>
      </c>
      <c r="AG187" s="58">
        <v>1</v>
      </c>
      <c r="AH187" s="58">
        <v>1</v>
      </c>
      <c r="AI187" s="58">
        <v>9</v>
      </c>
      <c r="AJ187" s="58">
        <v>1</v>
      </c>
      <c r="AK187" s="58">
        <v>1</v>
      </c>
      <c r="AL187" s="180">
        <v>44311</v>
      </c>
      <c r="AM187" s="58">
        <v>12</v>
      </c>
      <c r="AN187" s="64">
        <v>0</v>
      </c>
      <c r="AO187" s="64">
        <v>0</v>
      </c>
      <c r="AP187" s="64"/>
      <c r="AQ187" s="64">
        <v>1</v>
      </c>
      <c r="AR187" s="64">
        <v>1</v>
      </c>
      <c r="AS187" s="64">
        <v>1</v>
      </c>
      <c r="AT187" s="64">
        <v>1</v>
      </c>
      <c r="AU187" s="64">
        <v>1</v>
      </c>
      <c r="AV187" s="64">
        <v>1</v>
      </c>
      <c r="AW187" s="64">
        <v>0</v>
      </c>
      <c r="AX187" s="64">
        <v>1</v>
      </c>
      <c r="AY187" s="95">
        <v>44299</v>
      </c>
      <c r="AZ187" s="181">
        <v>0.75</v>
      </c>
      <c r="BA187" s="181">
        <v>4242</v>
      </c>
      <c r="BB187" s="181">
        <v>77.900000000000006</v>
      </c>
      <c r="BC187" s="102"/>
      <c r="BD187" s="46">
        <v>14.8</v>
      </c>
      <c r="BE187" s="46">
        <v>11.09</v>
      </c>
      <c r="BF187" s="46">
        <v>91</v>
      </c>
      <c r="BG187" s="46">
        <v>5.3</v>
      </c>
      <c r="BH187" s="46">
        <v>121</v>
      </c>
      <c r="BI187" s="115"/>
      <c r="BJ187" s="64">
        <v>0</v>
      </c>
      <c r="BK187" s="64">
        <v>0</v>
      </c>
      <c r="BL187" s="64">
        <v>0</v>
      </c>
      <c r="BM187" s="64">
        <v>0</v>
      </c>
      <c r="BN187" s="64">
        <v>0</v>
      </c>
      <c r="BO187" s="64">
        <v>0</v>
      </c>
      <c r="BP187" s="64"/>
      <c r="BR187" s="331"/>
      <c r="BS187" s="320"/>
      <c r="BT187" s="320"/>
      <c r="BU187" s="320"/>
      <c r="BV187" s="320"/>
      <c r="BW187" s="320"/>
      <c r="BX187" s="320"/>
      <c r="BY187" s="320"/>
      <c r="BZ187" s="320"/>
      <c r="CA187" s="320"/>
      <c r="CB187" s="320"/>
      <c r="CC187" s="320"/>
      <c r="CD187" s="320"/>
      <c r="CE187" s="320"/>
      <c r="CF187" s="320"/>
      <c r="CG187" s="320"/>
      <c r="CH187" s="320"/>
      <c r="CI187" s="320"/>
      <c r="CJ187" s="320"/>
      <c r="CK187" s="320"/>
      <c r="CL187" s="333">
        <v>7.97</v>
      </c>
      <c r="CM187" s="333">
        <v>8.01</v>
      </c>
      <c r="CN187" s="333">
        <v>8.3699999999999992</v>
      </c>
      <c r="CO187" s="316">
        <f t="shared" si="18"/>
        <v>8.1166666666666671</v>
      </c>
      <c r="CP187" s="333">
        <v>0.65200000000000002</v>
      </c>
      <c r="CQ187" s="333">
        <v>0.60699999999999998</v>
      </c>
      <c r="CR187" s="333">
        <v>0.60499999999999998</v>
      </c>
      <c r="CS187" s="316">
        <f t="shared" si="19"/>
        <v>0.62133333333333329</v>
      </c>
      <c r="CT187" s="333">
        <v>0.76600000000000001</v>
      </c>
      <c r="CU187" s="333">
        <v>0.75700000000000001</v>
      </c>
      <c r="CV187" s="333">
        <v>0.77900000000000003</v>
      </c>
      <c r="CW187" s="316">
        <f t="shared" si="20"/>
        <v>0.76733333333333331</v>
      </c>
      <c r="CX187" s="329">
        <v>2.0833333333333333E-3</v>
      </c>
      <c r="CY187" s="318">
        <v>6.2499999999999995E-3</v>
      </c>
      <c r="CZ187" s="318">
        <v>8.3333333333333332E-3</v>
      </c>
      <c r="DA187" s="319" t="s">
        <v>1756</v>
      </c>
      <c r="DB187" s="319" t="s">
        <v>1757</v>
      </c>
      <c r="DC187" s="319" t="s">
        <v>1758</v>
      </c>
      <c r="DD187" s="319" t="s">
        <v>1759</v>
      </c>
      <c r="DE187" s="319" t="s">
        <v>1760</v>
      </c>
      <c r="DF187" s="319" t="s">
        <v>1761</v>
      </c>
      <c r="DG187" s="310"/>
      <c r="DH187" s="320"/>
      <c r="DI187" s="471"/>
      <c r="DJ187" s="483"/>
      <c r="DK187" s="320">
        <v>0.62133333333333329</v>
      </c>
      <c r="DL187" s="471">
        <v>0</v>
      </c>
      <c r="DM187" s="320">
        <v>0.76733333333333331</v>
      </c>
    </row>
    <row r="188" spans="1:117" ht="15.75" customHeight="1">
      <c r="A188" s="90">
        <v>237</v>
      </c>
      <c r="B188" s="178" t="s">
        <v>1762</v>
      </c>
      <c r="C188" s="46">
        <v>2892672</v>
      </c>
      <c r="D188" s="46">
        <v>1</v>
      </c>
      <c r="E188" s="149">
        <v>20989</v>
      </c>
      <c r="F188" s="44">
        <f t="shared" si="21"/>
        <v>63</v>
      </c>
      <c r="G188" s="46">
        <v>1</v>
      </c>
      <c r="H188" s="46">
        <v>36</v>
      </c>
      <c r="I188" s="46">
        <v>92</v>
      </c>
      <c r="J188" s="49">
        <v>0</v>
      </c>
      <c r="K188" s="49">
        <v>1</v>
      </c>
      <c r="L188" s="49">
        <v>0</v>
      </c>
      <c r="M188" s="49">
        <v>0</v>
      </c>
      <c r="N188" s="49">
        <v>0</v>
      </c>
      <c r="O188" s="49">
        <v>1</v>
      </c>
      <c r="P188" s="49">
        <v>0</v>
      </c>
      <c r="Q188" s="49">
        <v>0</v>
      </c>
      <c r="R188" s="49">
        <v>0</v>
      </c>
      <c r="S188" s="49">
        <v>0</v>
      </c>
      <c r="T188" s="49">
        <v>0</v>
      </c>
      <c r="U188" s="49">
        <v>0</v>
      </c>
      <c r="V188" s="49">
        <v>0</v>
      </c>
      <c r="W188" s="49">
        <v>0</v>
      </c>
      <c r="X188" s="49">
        <v>1</v>
      </c>
      <c r="Y188" s="49">
        <v>0</v>
      </c>
      <c r="Z188" s="49">
        <v>0</v>
      </c>
      <c r="AA188" s="49">
        <v>0</v>
      </c>
      <c r="AB188" s="49">
        <v>0</v>
      </c>
      <c r="AC188" s="117"/>
      <c r="AD188" s="117">
        <v>1.8</v>
      </c>
      <c r="AE188" s="179"/>
      <c r="AF188" s="180">
        <v>44300</v>
      </c>
      <c r="AG188" s="58">
        <v>0</v>
      </c>
      <c r="AH188" s="58">
        <v>0</v>
      </c>
      <c r="AI188" s="58">
        <v>0</v>
      </c>
      <c r="AJ188" s="58">
        <v>0</v>
      </c>
      <c r="AK188" s="58">
        <v>0</v>
      </c>
      <c r="AL188" s="180">
        <v>44307</v>
      </c>
      <c r="AM188" s="58">
        <v>8</v>
      </c>
      <c r="AN188" s="64">
        <v>1</v>
      </c>
      <c r="AO188" s="64">
        <v>1</v>
      </c>
      <c r="AP188" s="64"/>
      <c r="AQ188" s="64">
        <v>1</v>
      </c>
      <c r="AR188" s="64">
        <v>1</v>
      </c>
      <c r="AS188" s="64">
        <v>1</v>
      </c>
      <c r="AT188" s="64">
        <v>0</v>
      </c>
      <c r="AU188" s="64">
        <v>0</v>
      </c>
      <c r="AV188" s="64">
        <v>1</v>
      </c>
      <c r="AW188" s="64">
        <v>0</v>
      </c>
      <c r="AX188" s="64">
        <v>1</v>
      </c>
      <c r="AY188" s="95">
        <v>44300</v>
      </c>
      <c r="AZ188" s="181">
        <v>1.26</v>
      </c>
      <c r="BA188" s="181">
        <v>714</v>
      </c>
      <c r="BB188" s="181">
        <v>99.2</v>
      </c>
      <c r="BC188" s="67">
        <v>8.0000000000000002E-3</v>
      </c>
      <c r="BD188" s="46">
        <v>14.9</v>
      </c>
      <c r="BE188" s="46">
        <v>8.4</v>
      </c>
      <c r="BF188" s="46">
        <v>77.7</v>
      </c>
      <c r="BG188" s="46">
        <v>15.1</v>
      </c>
      <c r="BH188" s="46">
        <v>146</v>
      </c>
      <c r="BI188" s="115"/>
      <c r="BJ188" s="64">
        <v>0</v>
      </c>
      <c r="BK188" s="64">
        <v>0</v>
      </c>
      <c r="BL188" s="64">
        <v>0</v>
      </c>
      <c r="BM188" s="64">
        <v>0</v>
      </c>
      <c r="BN188" s="64">
        <v>0</v>
      </c>
      <c r="BO188" s="64">
        <v>0</v>
      </c>
      <c r="BP188" s="64"/>
      <c r="BR188" s="331">
        <v>4.9481499999999983</v>
      </c>
      <c r="BS188" s="320">
        <v>5.1109999999999998</v>
      </c>
      <c r="BT188" s="320">
        <v>0.16285000000000149</v>
      </c>
      <c r="BU188" s="320">
        <v>3.2911290078110311</v>
      </c>
      <c r="BV188" s="320">
        <v>67</v>
      </c>
      <c r="BW188" s="320">
        <v>39625</v>
      </c>
      <c r="BX188" s="320">
        <v>22366</v>
      </c>
      <c r="BY188" s="320">
        <v>556.85632419156764</v>
      </c>
      <c r="BZ188" s="320">
        <v>1.4714875292010332E-4</v>
      </c>
      <c r="CA188" s="320">
        <v>7.7201666666666666</v>
      </c>
      <c r="CB188" s="320">
        <v>14.904000000000005</v>
      </c>
      <c r="CC188" s="320">
        <v>-7.183833333333336</v>
      </c>
      <c r="CD188" s="320">
        <v>89.014464811807002</v>
      </c>
      <c r="CE188" s="320">
        <v>171.88223467775998</v>
      </c>
      <c r="CF188" s="320">
        <v>-82.867769865953008</v>
      </c>
      <c r="CG188" s="320">
        <v>124.84289969163822</v>
      </c>
      <c r="CH188" s="320">
        <v>240.98640519226535</v>
      </c>
      <c r="CI188" s="320">
        <v>-116.1435055006272</v>
      </c>
      <c r="CJ188" s="320">
        <v>0.32521360441439673</v>
      </c>
      <c r="CK188" s="320">
        <v>4059.4</v>
      </c>
      <c r="CL188" s="333"/>
      <c r="CM188" s="333"/>
      <c r="CN188" s="333"/>
      <c r="CO188" s="316"/>
      <c r="CP188" s="333"/>
      <c r="CQ188" s="333"/>
      <c r="CR188" s="333"/>
      <c r="CS188" s="316"/>
      <c r="CT188" s="333"/>
      <c r="CU188" s="333"/>
      <c r="CV188" s="333"/>
      <c r="CW188" s="316"/>
      <c r="CX188" s="329"/>
      <c r="CY188" s="318"/>
      <c r="CZ188" s="318"/>
      <c r="DA188" s="319"/>
      <c r="DB188" s="319"/>
      <c r="DC188" s="319"/>
      <c r="DD188" s="319"/>
      <c r="DE188" s="319"/>
      <c r="DF188" s="319"/>
      <c r="DG188" s="310"/>
      <c r="DH188" s="320">
        <v>3.2911290078110311</v>
      </c>
      <c r="DI188" s="471">
        <v>1</v>
      </c>
      <c r="DJ188" s="483">
        <f t="shared" si="17"/>
        <v>8.1074272252328689E-2</v>
      </c>
      <c r="DK188" s="320"/>
      <c r="DL188" s="471"/>
      <c r="DM188" s="320"/>
    </row>
    <row r="189" spans="1:117" ht="15.75" customHeight="1">
      <c r="A189" s="90">
        <v>238</v>
      </c>
      <c r="B189" s="178" t="s">
        <v>1763</v>
      </c>
      <c r="C189" s="46">
        <v>2892712</v>
      </c>
      <c r="D189" s="46">
        <v>1</v>
      </c>
      <c r="E189" s="149">
        <v>33374</v>
      </c>
      <c r="F189" s="44">
        <f t="shared" si="21"/>
        <v>29</v>
      </c>
      <c r="G189" s="46">
        <v>1</v>
      </c>
      <c r="H189" s="46">
        <v>35</v>
      </c>
      <c r="I189" s="46">
        <v>95</v>
      </c>
      <c r="J189" s="49">
        <v>0</v>
      </c>
      <c r="K189" s="49">
        <v>0</v>
      </c>
      <c r="L189" s="49">
        <v>0</v>
      </c>
      <c r="M189" s="49">
        <v>0</v>
      </c>
      <c r="N189" s="49">
        <v>0</v>
      </c>
      <c r="O189" s="49">
        <v>0</v>
      </c>
      <c r="P189" s="49">
        <v>0</v>
      </c>
      <c r="Q189" s="49">
        <v>0</v>
      </c>
      <c r="R189" s="49">
        <v>0</v>
      </c>
      <c r="S189" s="49">
        <v>0</v>
      </c>
      <c r="T189" s="49">
        <v>0</v>
      </c>
      <c r="U189" s="49">
        <v>0</v>
      </c>
      <c r="V189" s="49">
        <v>0</v>
      </c>
      <c r="W189" s="49">
        <v>0</v>
      </c>
      <c r="X189" s="49">
        <v>0</v>
      </c>
      <c r="Y189" s="49">
        <v>1</v>
      </c>
      <c r="Z189" s="49">
        <v>0</v>
      </c>
      <c r="AA189" s="49">
        <v>0</v>
      </c>
      <c r="AB189" s="49">
        <v>0</v>
      </c>
      <c r="AC189" s="117">
        <v>126</v>
      </c>
      <c r="AD189" s="117">
        <v>1.73</v>
      </c>
      <c r="AE189" s="179">
        <v>42.09</v>
      </c>
      <c r="AF189" s="180">
        <v>44300</v>
      </c>
      <c r="AG189" s="58">
        <v>0</v>
      </c>
      <c r="AH189" s="58">
        <v>0</v>
      </c>
      <c r="AI189" s="58">
        <v>0</v>
      </c>
      <c r="AJ189" s="58">
        <v>0</v>
      </c>
      <c r="AK189" s="58">
        <v>0</v>
      </c>
      <c r="AL189" s="180">
        <v>44307</v>
      </c>
      <c r="AM189" s="58">
        <v>8</v>
      </c>
      <c r="AN189" s="64">
        <v>1</v>
      </c>
      <c r="AO189" s="64">
        <v>1</v>
      </c>
      <c r="AP189" s="64"/>
      <c r="AQ189" s="64">
        <v>1</v>
      </c>
      <c r="AR189" s="64">
        <v>1</v>
      </c>
      <c r="AS189" s="64">
        <v>1</v>
      </c>
      <c r="AT189" s="64">
        <v>0</v>
      </c>
      <c r="AU189" s="64">
        <v>0</v>
      </c>
      <c r="AV189" s="64">
        <v>1</v>
      </c>
      <c r="AW189" s="64">
        <v>0</v>
      </c>
      <c r="AX189" s="64">
        <v>1</v>
      </c>
      <c r="AY189" s="95">
        <v>44300</v>
      </c>
      <c r="AZ189" s="181">
        <v>0.71</v>
      </c>
      <c r="BA189" s="182"/>
      <c r="BB189" s="181">
        <v>40.299999999999997</v>
      </c>
      <c r="BC189" s="67">
        <v>3.0000000000000001E-3</v>
      </c>
      <c r="BD189" s="46">
        <v>14.5</v>
      </c>
      <c r="BE189" s="46">
        <v>10.48</v>
      </c>
      <c r="BF189" s="46">
        <v>83.4</v>
      </c>
      <c r="BG189" s="46">
        <v>11.7</v>
      </c>
      <c r="BH189" s="46">
        <v>245</v>
      </c>
      <c r="BI189" s="115"/>
      <c r="BJ189" s="64">
        <v>0</v>
      </c>
      <c r="BK189" s="64">
        <v>0</v>
      </c>
      <c r="BL189" s="64">
        <v>0</v>
      </c>
      <c r="BM189" s="64">
        <v>0</v>
      </c>
      <c r="BN189" s="64">
        <v>0</v>
      </c>
      <c r="BO189" s="64">
        <v>0</v>
      </c>
      <c r="BP189" s="64"/>
      <c r="BR189" s="331">
        <v>4.8097666666666674</v>
      </c>
      <c r="BS189" s="320">
        <v>4.8650000000000002</v>
      </c>
      <c r="BT189" s="320">
        <v>5.5233333333332801E-2</v>
      </c>
      <c r="BU189" s="320">
        <v>1.1483578551973996</v>
      </c>
      <c r="BV189" s="320">
        <v>108</v>
      </c>
      <c r="BW189" s="320">
        <v>101606</v>
      </c>
      <c r="BX189" s="320">
        <v>86288</v>
      </c>
      <c r="BY189" s="320">
        <v>1551.3188338732066</v>
      </c>
      <c r="BZ189" s="320">
        <v>1.3308430548829497E-5</v>
      </c>
      <c r="CA189" s="320">
        <v>10.219666666666665</v>
      </c>
      <c r="CB189" s="320">
        <v>15.840499999999999</v>
      </c>
      <c r="CC189" s="320">
        <v>-5.6208333333333362</v>
      </c>
      <c r="CD189" s="320">
        <v>112.5091695282225</v>
      </c>
      <c r="CE189" s="320">
        <v>173.18632231554054</v>
      </c>
      <c r="CF189" s="320">
        <v>-60.677152787318015</v>
      </c>
      <c r="CG189" s="320">
        <v>169.26534662527484</v>
      </c>
      <c r="CH189" s="320">
        <v>263.27767392176941</v>
      </c>
      <c r="CI189" s="320">
        <v>-94.012327296494448</v>
      </c>
      <c r="CJ189" s="320">
        <v>0.26312610757630334</v>
      </c>
      <c r="CK189" s="320">
        <v>29927.599999999999</v>
      </c>
      <c r="CL189" s="333">
        <v>7.56</v>
      </c>
      <c r="CM189" s="333">
        <v>7.27</v>
      </c>
      <c r="CN189" s="333">
        <v>7.45</v>
      </c>
      <c r="CO189" s="316">
        <f t="shared" si="18"/>
        <v>7.4266666666666659</v>
      </c>
      <c r="CP189" s="333">
        <v>0.55900000000000005</v>
      </c>
      <c r="CQ189" s="333">
        <v>0.57799999999999996</v>
      </c>
      <c r="CR189" s="333">
        <v>0.53700000000000003</v>
      </c>
      <c r="CS189" s="316">
        <f t="shared" si="19"/>
        <v>0.55799999999999994</v>
      </c>
      <c r="CT189" s="333">
        <v>0.77900000000000003</v>
      </c>
      <c r="CU189" s="333">
        <v>0.70899999999999996</v>
      </c>
      <c r="CV189" s="333">
        <v>0.78100000000000003</v>
      </c>
      <c r="CW189" s="316">
        <f t="shared" si="20"/>
        <v>0.75633333333333341</v>
      </c>
      <c r="CX189" s="329">
        <v>1.3888888888888889E-3</v>
      </c>
      <c r="CY189" s="318">
        <v>6.9444444444444441E-3</v>
      </c>
      <c r="CZ189" s="318">
        <v>1.1805555555555555E-2</v>
      </c>
      <c r="DA189" s="319" t="s">
        <v>1764</v>
      </c>
      <c r="DB189" s="319" t="s">
        <v>1765</v>
      </c>
      <c r="DC189" s="319" t="s">
        <v>1766</v>
      </c>
      <c r="DD189" s="319" t="s">
        <v>1767</v>
      </c>
      <c r="DE189" s="319" t="s">
        <v>1768</v>
      </c>
      <c r="DF189" s="319" t="s">
        <v>1769</v>
      </c>
      <c r="DG189" s="310"/>
      <c r="DH189" s="320">
        <v>1.1483578551973996</v>
      </c>
      <c r="DI189" s="471">
        <v>1</v>
      </c>
      <c r="DJ189" s="483">
        <f t="shared" si="17"/>
        <v>3.8371197663608168E-3</v>
      </c>
      <c r="DK189" s="320">
        <v>0.55799999999999994</v>
      </c>
      <c r="DL189" s="471">
        <v>0</v>
      </c>
      <c r="DM189" s="320">
        <v>0.75633333333333341</v>
      </c>
    </row>
    <row r="190" spans="1:117" s="261" customFormat="1" ht="15.75" customHeight="1">
      <c r="A190" s="246">
        <v>240</v>
      </c>
      <c r="B190" s="247" t="s">
        <v>1778</v>
      </c>
      <c r="C190" s="248">
        <v>2893013</v>
      </c>
      <c r="D190" s="248">
        <v>2</v>
      </c>
      <c r="E190" s="249">
        <v>25467</v>
      </c>
      <c r="F190" s="44">
        <f t="shared" si="21"/>
        <v>51</v>
      </c>
      <c r="G190" s="248">
        <v>3</v>
      </c>
      <c r="H190" s="248">
        <v>36.9</v>
      </c>
      <c r="I190" s="248">
        <v>94</v>
      </c>
      <c r="J190" s="250">
        <v>0</v>
      </c>
      <c r="K190" s="250">
        <v>0</v>
      </c>
      <c r="L190" s="250">
        <v>0</v>
      </c>
      <c r="M190" s="250">
        <v>0</v>
      </c>
      <c r="N190" s="250">
        <v>0</v>
      </c>
      <c r="O190" s="250">
        <v>0</v>
      </c>
      <c r="P190" s="250">
        <v>0</v>
      </c>
      <c r="Q190" s="250">
        <v>0</v>
      </c>
      <c r="R190" s="250">
        <v>0</v>
      </c>
      <c r="S190" s="250">
        <v>0</v>
      </c>
      <c r="T190" s="250">
        <v>0</v>
      </c>
      <c r="U190" s="250">
        <v>0</v>
      </c>
      <c r="V190" s="250">
        <v>0</v>
      </c>
      <c r="W190" s="250">
        <v>0</v>
      </c>
      <c r="X190" s="250">
        <v>1</v>
      </c>
      <c r="Y190" s="250">
        <v>1</v>
      </c>
      <c r="Z190" s="250">
        <v>1</v>
      </c>
      <c r="AA190" s="250">
        <v>0</v>
      </c>
      <c r="AB190" s="250">
        <v>1</v>
      </c>
      <c r="AC190" s="251">
        <v>138.72</v>
      </c>
      <c r="AD190" s="251">
        <v>1.7</v>
      </c>
      <c r="AE190" s="252">
        <v>48</v>
      </c>
      <c r="AF190" s="253">
        <v>44300</v>
      </c>
      <c r="AG190" s="254">
        <v>1</v>
      </c>
      <c r="AH190" s="254">
        <v>0</v>
      </c>
      <c r="AI190" s="254">
        <v>3</v>
      </c>
      <c r="AJ190" s="254">
        <v>0</v>
      </c>
      <c r="AK190" s="254">
        <v>1</v>
      </c>
      <c r="AL190" s="253">
        <v>44305</v>
      </c>
      <c r="AM190" s="254">
        <v>6</v>
      </c>
      <c r="AN190" s="255">
        <v>1</v>
      </c>
      <c r="AO190" s="255">
        <v>1</v>
      </c>
      <c r="AP190" s="255"/>
      <c r="AQ190" s="255">
        <v>1</v>
      </c>
      <c r="AR190" s="255">
        <v>1</v>
      </c>
      <c r="AS190" s="255">
        <v>1</v>
      </c>
      <c r="AT190" s="255">
        <v>0</v>
      </c>
      <c r="AU190" s="255">
        <v>0</v>
      </c>
      <c r="AV190" s="255">
        <v>1</v>
      </c>
      <c r="AW190" s="255">
        <v>0</v>
      </c>
      <c r="AX190" s="255">
        <v>1</v>
      </c>
      <c r="AY190" s="256">
        <v>44300</v>
      </c>
      <c r="AZ190" s="257">
        <v>0.85</v>
      </c>
      <c r="BA190" s="257">
        <v>1284</v>
      </c>
      <c r="BB190" s="257">
        <v>78.900000000000006</v>
      </c>
      <c r="BC190" s="258">
        <v>2.5000000000000001E-3</v>
      </c>
      <c r="BD190" s="248">
        <v>13.9</v>
      </c>
      <c r="BE190" s="248">
        <v>9.16</v>
      </c>
      <c r="BF190" s="248">
        <v>80</v>
      </c>
      <c r="BG190" s="248">
        <v>13</v>
      </c>
      <c r="BH190" s="248">
        <v>215</v>
      </c>
      <c r="BI190" s="259"/>
      <c r="BJ190" s="255">
        <v>0</v>
      </c>
      <c r="BK190" s="255">
        <v>0</v>
      </c>
      <c r="BL190" s="255">
        <v>0</v>
      </c>
      <c r="BM190" s="255">
        <v>0</v>
      </c>
      <c r="BN190" s="255">
        <v>0</v>
      </c>
      <c r="BO190" s="255">
        <v>0</v>
      </c>
      <c r="BP190" s="255"/>
      <c r="BQ190" s="260"/>
      <c r="BR190" s="336">
        <v>4.5563833333333346</v>
      </c>
      <c r="BS190" s="337">
        <v>4.6580000000000004</v>
      </c>
      <c r="BT190" s="337">
        <v>0.1016166666666658</v>
      </c>
      <c r="BU190" s="337">
        <v>2.2302045116192106</v>
      </c>
      <c r="BV190" s="337">
        <v>130</v>
      </c>
      <c r="BW190" s="337">
        <v>70327</v>
      </c>
      <c r="BX190" s="337">
        <v>58016</v>
      </c>
      <c r="BY190" s="337">
        <v>1031.1670789296156</v>
      </c>
      <c r="BZ190" s="337">
        <v>3.8441197456205365E-5</v>
      </c>
      <c r="CA190" s="337">
        <v>11.412833333333332</v>
      </c>
      <c r="CB190" s="337">
        <v>14.296666666666669</v>
      </c>
      <c r="CC190" s="337">
        <v>-2.8838333333333335</v>
      </c>
      <c r="CD190" s="337">
        <v>111.67014831965548</v>
      </c>
      <c r="CE190" s="337">
        <v>139.85655998968798</v>
      </c>
      <c r="CF190" s="337">
        <v>-28.186411670032495</v>
      </c>
      <c r="CG190" s="337">
        <v>200.32850154147516</v>
      </c>
      <c r="CH190" s="337">
        <v>250.97580086154164</v>
      </c>
      <c r="CI190" s="337">
        <v>-50.64729932006653</v>
      </c>
      <c r="CJ190" s="337">
        <v>0.16791585024347155</v>
      </c>
      <c r="CK190" s="320">
        <v>12687.3</v>
      </c>
      <c r="CL190" s="338">
        <v>8.11</v>
      </c>
      <c r="CM190" s="338">
        <v>7.98</v>
      </c>
      <c r="CN190" s="338">
        <v>8.19</v>
      </c>
      <c r="CO190" s="339">
        <f t="shared" si="18"/>
        <v>8.0933333333333337</v>
      </c>
      <c r="CP190" s="338">
        <v>0.68799999999999994</v>
      </c>
      <c r="CQ190" s="338">
        <v>0.72499999999999998</v>
      </c>
      <c r="CR190" s="338">
        <v>0.76</v>
      </c>
      <c r="CS190" s="339">
        <f t="shared" si="19"/>
        <v>0.72433333333333338</v>
      </c>
      <c r="CT190" s="338">
        <v>0.90700000000000003</v>
      </c>
      <c r="CU190" s="338">
        <v>0.91200000000000003</v>
      </c>
      <c r="CV190" s="338">
        <v>0.90700000000000003</v>
      </c>
      <c r="CW190" s="339">
        <f t="shared" si="20"/>
        <v>0.90866666666666662</v>
      </c>
      <c r="CX190" s="340">
        <v>1.3888888888888889E-3</v>
      </c>
      <c r="CY190" s="318">
        <v>3.472222222222222E-3</v>
      </c>
      <c r="CZ190" s="318">
        <v>7.6388888888888886E-3</v>
      </c>
      <c r="DA190" s="319" t="s">
        <v>1779</v>
      </c>
      <c r="DB190" s="319" t="s">
        <v>1780</v>
      </c>
      <c r="DC190" s="319" t="s">
        <v>1781</v>
      </c>
      <c r="DD190" s="319" t="s">
        <v>1782</v>
      </c>
      <c r="DE190" s="319" t="s">
        <v>1783</v>
      </c>
      <c r="DF190" s="319" t="s">
        <v>1784</v>
      </c>
      <c r="DG190" s="341"/>
      <c r="DH190" s="337">
        <v>2.2302045116192106</v>
      </c>
      <c r="DI190" s="472">
        <v>1</v>
      </c>
      <c r="DJ190" s="483">
        <f t="shared" si="17"/>
        <v>1.7578243689510067E-2</v>
      </c>
      <c r="DK190" s="337">
        <v>0.72433333333333338</v>
      </c>
      <c r="DL190" s="472">
        <v>1</v>
      </c>
      <c r="DM190" s="337">
        <v>0.90866666666666662</v>
      </c>
    </row>
    <row r="191" spans="1:117" s="261" customFormat="1" ht="15.75" customHeight="1">
      <c r="A191" s="262">
        <v>241</v>
      </c>
      <c r="B191" s="263" t="s">
        <v>1785</v>
      </c>
      <c r="C191" s="248">
        <v>2914637</v>
      </c>
      <c r="D191" s="248">
        <v>2</v>
      </c>
      <c r="E191" s="249">
        <v>34977</v>
      </c>
      <c r="F191" s="44">
        <f t="shared" si="21"/>
        <v>25</v>
      </c>
      <c r="G191" s="264">
        <v>1</v>
      </c>
      <c r="H191" s="248">
        <v>37.1</v>
      </c>
      <c r="I191" s="265">
        <v>93</v>
      </c>
      <c r="J191" s="250">
        <v>0</v>
      </c>
      <c r="K191" s="250">
        <v>0</v>
      </c>
      <c r="L191" s="250">
        <v>0</v>
      </c>
      <c r="M191" s="250">
        <v>1</v>
      </c>
      <c r="N191" s="250">
        <v>0</v>
      </c>
      <c r="O191" s="250">
        <v>0</v>
      </c>
      <c r="P191" s="250">
        <v>1</v>
      </c>
      <c r="Q191" s="250">
        <v>0</v>
      </c>
      <c r="R191" s="250">
        <v>0</v>
      </c>
      <c r="S191" s="250">
        <v>0</v>
      </c>
      <c r="T191" s="250">
        <v>1</v>
      </c>
      <c r="U191" s="250">
        <v>0</v>
      </c>
      <c r="V191" s="250">
        <v>0</v>
      </c>
      <c r="W191" s="250">
        <v>0</v>
      </c>
      <c r="X191" s="250">
        <v>1</v>
      </c>
      <c r="Y191" s="250">
        <v>0</v>
      </c>
      <c r="Z191" s="250">
        <v>1</v>
      </c>
      <c r="AA191" s="250">
        <v>0</v>
      </c>
      <c r="AB191" s="250">
        <v>0</v>
      </c>
      <c r="AC191" s="251">
        <v>70</v>
      </c>
      <c r="AD191" s="251">
        <v>1.69</v>
      </c>
      <c r="AE191" s="252">
        <v>24.5</v>
      </c>
      <c r="AF191" s="253">
        <v>44319</v>
      </c>
      <c r="AG191" s="254">
        <v>0</v>
      </c>
      <c r="AH191" s="254">
        <v>0</v>
      </c>
      <c r="AI191" s="254">
        <v>0</v>
      </c>
      <c r="AJ191" s="254">
        <v>0</v>
      </c>
      <c r="AK191" s="254">
        <v>0</v>
      </c>
      <c r="AL191" s="253">
        <v>44328</v>
      </c>
      <c r="AM191" s="254">
        <v>9</v>
      </c>
      <c r="AN191" s="255">
        <v>1</v>
      </c>
      <c r="AO191" s="255">
        <v>1</v>
      </c>
      <c r="AP191" s="255" t="s">
        <v>1786</v>
      </c>
      <c r="AQ191" s="255">
        <v>1</v>
      </c>
      <c r="AR191" s="255">
        <v>1</v>
      </c>
      <c r="AS191" s="255">
        <v>1</v>
      </c>
      <c r="AT191" s="251"/>
      <c r="AU191" s="251"/>
      <c r="AV191" s="251"/>
      <c r="AW191" s="251"/>
      <c r="AX191" s="251"/>
      <c r="AY191" s="256">
        <v>44319</v>
      </c>
      <c r="AZ191" s="257">
        <v>7</v>
      </c>
      <c r="BA191" s="257">
        <v>4434</v>
      </c>
      <c r="BB191" s="257">
        <v>54.5</v>
      </c>
      <c r="BC191" s="258">
        <v>0.02</v>
      </c>
      <c r="BD191" s="248">
        <v>7.5</v>
      </c>
      <c r="BE191" s="248">
        <v>5.74</v>
      </c>
      <c r="BF191" s="248">
        <v>64.8</v>
      </c>
      <c r="BG191" s="248">
        <v>28.7</v>
      </c>
      <c r="BH191" s="248">
        <v>358</v>
      </c>
      <c r="BI191" s="259"/>
      <c r="BJ191" s="255">
        <v>0</v>
      </c>
      <c r="BK191" s="255">
        <v>0</v>
      </c>
      <c r="BL191" s="255">
        <v>0</v>
      </c>
      <c r="BM191" s="255">
        <v>0</v>
      </c>
      <c r="BN191" s="255">
        <v>0</v>
      </c>
      <c r="BO191" s="255">
        <v>0</v>
      </c>
      <c r="BP191" s="255"/>
      <c r="BQ191" s="260"/>
      <c r="BR191" s="336"/>
      <c r="BS191" s="337"/>
      <c r="BT191" s="337"/>
      <c r="BU191" s="337"/>
      <c r="BV191" s="337"/>
      <c r="BW191" s="337"/>
      <c r="BX191" s="337"/>
      <c r="BY191" s="337"/>
      <c r="BZ191" s="337"/>
      <c r="CA191" s="337"/>
      <c r="CB191" s="337"/>
      <c r="CC191" s="337"/>
      <c r="CD191" s="337"/>
      <c r="CE191" s="337"/>
      <c r="CF191" s="337"/>
      <c r="CG191" s="337"/>
      <c r="CH191" s="337"/>
      <c r="CI191" s="337"/>
      <c r="CJ191" s="337"/>
      <c r="CK191" s="320"/>
      <c r="CL191" s="338">
        <v>7.02</v>
      </c>
      <c r="CM191" s="338">
        <v>6.53</v>
      </c>
      <c r="CN191" s="338">
        <v>6.92</v>
      </c>
      <c r="CO191" s="339">
        <f>AVERAGE(CL191:CN191)</f>
        <v>6.8233333333333333</v>
      </c>
      <c r="CP191" s="338">
        <v>0.67500000000000004</v>
      </c>
      <c r="CQ191" s="338">
        <v>0.67900000000000005</v>
      </c>
      <c r="CR191" s="338">
        <v>0.629</v>
      </c>
      <c r="CS191" s="339">
        <f>AVERAGE(CP191:CR191)</f>
        <v>0.66100000000000003</v>
      </c>
      <c r="CT191" s="338">
        <v>0.86599999999999999</v>
      </c>
      <c r="CU191" s="338">
        <v>0.89400000000000002</v>
      </c>
      <c r="CV191" s="338">
        <v>0.86799999999999999</v>
      </c>
      <c r="CW191" s="339">
        <f>AVERAGE(CT191:CV191)</f>
        <v>0.876</v>
      </c>
      <c r="CX191" s="340">
        <v>3.472222222222222E-3</v>
      </c>
      <c r="CY191" s="318">
        <v>6.2499999999999995E-3</v>
      </c>
      <c r="CZ191" s="318">
        <v>1.1805555555555555E-2</v>
      </c>
      <c r="DA191" s="319" t="s">
        <v>1996</v>
      </c>
      <c r="DB191" s="319" t="s">
        <v>1997</v>
      </c>
      <c r="DC191" s="319" t="s">
        <v>1998</v>
      </c>
      <c r="DD191" s="319" t="s">
        <v>1999</v>
      </c>
      <c r="DE191" s="319" t="s">
        <v>2000</v>
      </c>
      <c r="DF191" s="319" t="s">
        <v>2001</v>
      </c>
      <c r="DG191" s="341"/>
      <c r="DH191" s="337"/>
      <c r="DI191" s="472"/>
      <c r="DJ191" s="483"/>
      <c r="DK191" s="337">
        <v>0.66100000000000003</v>
      </c>
      <c r="DL191" s="472">
        <v>1</v>
      </c>
      <c r="DM191" s="337">
        <v>0.876</v>
      </c>
    </row>
    <row r="192" spans="1:117" s="261" customFormat="1" ht="15.75" customHeight="1">
      <c r="A192" s="262">
        <v>242</v>
      </c>
      <c r="B192" s="263" t="s">
        <v>1787</v>
      </c>
      <c r="C192" s="248">
        <v>2916182</v>
      </c>
      <c r="D192" s="248">
        <v>2</v>
      </c>
      <c r="E192" s="249">
        <v>21594</v>
      </c>
      <c r="F192" s="44">
        <f t="shared" si="21"/>
        <v>62</v>
      </c>
      <c r="G192" s="264">
        <v>1</v>
      </c>
      <c r="H192" s="248">
        <v>35.700000000000003</v>
      </c>
      <c r="I192" s="265">
        <v>96</v>
      </c>
      <c r="J192" s="250">
        <v>0</v>
      </c>
      <c r="K192" s="250">
        <v>0</v>
      </c>
      <c r="L192" s="250">
        <v>0</v>
      </c>
      <c r="M192" s="250">
        <v>0</v>
      </c>
      <c r="N192" s="250">
        <v>0</v>
      </c>
      <c r="O192" s="250">
        <v>0</v>
      </c>
      <c r="P192" s="250">
        <v>0</v>
      </c>
      <c r="Q192" s="250">
        <v>0</v>
      </c>
      <c r="R192" s="250">
        <v>0</v>
      </c>
      <c r="S192" s="250">
        <v>0</v>
      </c>
      <c r="T192" s="250">
        <v>0</v>
      </c>
      <c r="U192" s="250">
        <v>0</v>
      </c>
      <c r="V192" s="250">
        <v>0</v>
      </c>
      <c r="W192" s="250">
        <v>0</v>
      </c>
      <c r="X192" s="250">
        <v>0</v>
      </c>
      <c r="Y192" s="250">
        <v>0</v>
      </c>
      <c r="Z192" s="250">
        <v>0</v>
      </c>
      <c r="AA192" s="250">
        <v>0</v>
      </c>
      <c r="AB192" s="250">
        <v>0</v>
      </c>
      <c r="AC192" s="251">
        <v>65</v>
      </c>
      <c r="AD192" s="251">
        <v>1.55</v>
      </c>
      <c r="AE192" s="252">
        <v>27.05</v>
      </c>
      <c r="AF192" s="253">
        <v>44319</v>
      </c>
      <c r="AG192" s="254">
        <v>0</v>
      </c>
      <c r="AH192" s="254">
        <v>0</v>
      </c>
      <c r="AI192" s="254">
        <v>0</v>
      </c>
      <c r="AJ192" s="254">
        <v>0</v>
      </c>
      <c r="AK192" s="254">
        <v>0</v>
      </c>
      <c r="AL192" s="253">
        <v>44328</v>
      </c>
      <c r="AM192" s="254">
        <v>9</v>
      </c>
      <c r="AN192" s="255">
        <v>1</v>
      </c>
      <c r="AO192" s="255">
        <v>1</v>
      </c>
      <c r="AP192" s="255"/>
      <c r="AQ192" s="255">
        <v>1</v>
      </c>
      <c r="AR192" s="255">
        <v>1</v>
      </c>
      <c r="AS192" s="255">
        <v>1</v>
      </c>
      <c r="AT192" s="255">
        <v>1</v>
      </c>
      <c r="AU192" s="255">
        <v>0</v>
      </c>
      <c r="AV192" s="255">
        <v>1</v>
      </c>
      <c r="AW192" s="255">
        <v>0</v>
      </c>
      <c r="AX192" s="255">
        <v>1</v>
      </c>
      <c r="AY192" s="256">
        <v>44319</v>
      </c>
      <c r="AZ192" s="257">
        <v>0.68</v>
      </c>
      <c r="BA192" s="257">
        <v>432</v>
      </c>
      <c r="BB192" s="257">
        <v>87</v>
      </c>
      <c r="BC192" s="258">
        <v>7.0000000000000001E-3</v>
      </c>
      <c r="BD192" s="248">
        <v>13.1</v>
      </c>
      <c r="BE192" s="248">
        <v>11.14</v>
      </c>
      <c r="BF192" s="248">
        <v>87.8</v>
      </c>
      <c r="BG192" s="248">
        <v>7.4</v>
      </c>
      <c r="BH192" s="248">
        <v>236</v>
      </c>
      <c r="BI192" s="259"/>
      <c r="BJ192" s="255">
        <v>0</v>
      </c>
      <c r="BK192" s="255">
        <v>0</v>
      </c>
      <c r="BL192" s="255">
        <v>0</v>
      </c>
      <c r="BM192" s="255">
        <v>0</v>
      </c>
      <c r="BN192" s="255">
        <v>0</v>
      </c>
      <c r="BO192" s="255">
        <v>0</v>
      </c>
      <c r="BP192" s="255"/>
      <c r="BQ192" s="260"/>
      <c r="BR192" s="336">
        <v>3.4427000000000003</v>
      </c>
      <c r="BS192" s="337">
        <v>3.6120000000000001</v>
      </c>
      <c r="BT192" s="337">
        <v>0.16929999999999978</v>
      </c>
      <c r="BU192" s="337">
        <v>4.917651843030173</v>
      </c>
      <c r="BV192" s="337">
        <v>94</v>
      </c>
      <c r="BW192" s="337">
        <v>271898</v>
      </c>
      <c r="BX192" s="337">
        <v>153487</v>
      </c>
      <c r="BY192" s="337">
        <v>2194.2923704135114</v>
      </c>
      <c r="BZ192" s="337">
        <v>3.2039533270115209E-5</v>
      </c>
      <c r="CA192" s="337">
        <v>26.815166666666677</v>
      </c>
      <c r="CB192" s="337">
        <v>29.887500000000003</v>
      </c>
      <c r="CC192" s="337">
        <v>-3.0723333333333338</v>
      </c>
      <c r="CD192" s="337">
        <v>149.36713194215702</v>
      </c>
      <c r="CE192" s="337">
        <v>166.56755531324143</v>
      </c>
      <c r="CF192" s="337">
        <v>-17.200423371084504</v>
      </c>
      <c r="CG192" s="337">
        <v>624.45068546794278</v>
      </c>
      <c r="CH192" s="337">
        <v>695.81374281674789</v>
      </c>
      <c r="CI192" s="337">
        <v>-71.363057348805214</v>
      </c>
      <c r="CJ192" s="337">
        <v>9.3020353761226096E-2</v>
      </c>
      <c r="CK192" s="320">
        <v>45547.199999999997</v>
      </c>
      <c r="CL192" s="338">
        <v>6.05</v>
      </c>
      <c r="CM192" s="338">
        <v>6.02</v>
      </c>
      <c r="CN192" s="338">
        <v>6.04</v>
      </c>
      <c r="CO192" s="339">
        <f>AVERAGE(CL192:CN192)</f>
        <v>6.0366666666666662</v>
      </c>
      <c r="CP192" s="338">
        <v>0.63500000000000001</v>
      </c>
      <c r="CQ192" s="338">
        <v>0.65800000000000003</v>
      </c>
      <c r="CR192" s="338">
        <v>0.61199999999999999</v>
      </c>
      <c r="CS192" s="339">
        <f>AVERAGE(CP192:CR192)</f>
        <v>0.63500000000000012</v>
      </c>
      <c r="CT192" s="338">
        <v>0.69899999999999995</v>
      </c>
      <c r="CU192" s="338">
        <v>0.69899999999999995</v>
      </c>
      <c r="CV192" s="338">
        <v>0.69899999999999995</v>
      </c>
      <c r="CW192" s="339">
        <f>AVERAGE(CT192:CV192)</f>
        <v>0.69899999999999995</v>
      </c>
      <c r="CX192" s="340">
        <v>6.9444444444444447E-4</v>
      </c>
      <c r="CY192" s="318">
        <v>3.472222222222222E-3</v>
      </c>
      <c r="CZ192" s="318">
        <v>9.0277777777777787E-3</v>
      </c>
      <c r="DA192" s="319" t="s">
        <v>2002</v>
      </c>
      <c r="DB192" s="319" t="s">
        <v>2003</v>
      </c>
      <c r="DC192" s="319" t="s">
        <v>2004</v>
      </c>
      <c r="DD192" s="319" t="s">
        <v>2005</v>
      </c>
      <c r="DE192" s="319" t="s">
        <v>2006</v>
      </c>
      <c r="DF192" s="319" t="s">
        <v>2007</v>
      </c>
      <c r="DG192" s="341"/>
      <c r="DH192" s="337">
        <v>4.917651843030173</v>
      </c>
      <c r="DI192" s="472">
        <v>0</v>
      </c>
      <c r="DJ192" s="483">
        <f t="shared" si="17"/>
        <v>1.079682580494558E-2</v>
      </c>
      <c r="DK192" s="337">
        <v>0.63500000000000012</v>
      </c>
      <c r="DL192" s="472">
        <v>0</v>
      </c>
      <c r="DM192" s="337">
        <v>0.69899999999999995</v>
      </c>
    </row>
    <row r="193" spans="1:117" s="261" customFormat="1" ht="15.75" customHeight="1">
      <c r="A193" s="262">
        <v>243</v>
      </c>
      <c r="B193" s="263" t="s">
        <v>1788</v>
      </c>
      <c r="C193" s="248">
        <v>2915850</v>
      </c>
      <c r="D193" s="248">
        <v>2</v>
      </c>
      <c r="E193" s="249">
        <v>22832</v>
      </c>
      <c r="F193" s="44">
        <f t="shared" si="21"/>
        <v>58</v>
      </c>
      <c r="G193" s="264">
        <v>1</v>
      </c>
      <c r="H193" s="248">
        <v>36.799999999999997</v>
      </c>
      <c r="I193" s="265">
        <v>97</v>
      </c>
      <c r="J193" s="250">
        <v>0</v>
      </c>
      <c r="K193" s="250">
        <v>0</v>
      </c>
      <c r="L193" s="250">
        <v>0</v>
      </c>
      <c r="M193" s="250">
        <v>0</v>
      </c>
      <c r="N193" s="250">
        <v>0</v>
      </c>
      <c r="O193" s="250">
        <v>0</v>
      </c>
      <c r="P193" s="250">
        <v>0</v>
      </c>
      <c r="Q193" s="250">
        <v>0</v>
      </c>
      <c r="R193" s="250">
        <v>0</v>
      </c>
      <c r="S193" s="250">
        <v>0</v>
      </c>
      <c r="T193" s="250">
        <v>0</v>
      </c>
      <c r="U193" s="250">
        <v>0</v>
      </c>
      <c r="V193" s="250">
        <v>0</v>
      </c>
      <c r="W193" s="250">
        <v>0</v>
      </c>
      <c r="X193" s="250">
        <v>1</v>
      </c>
      <c r="Y193" s="250">
        <v>0</v>
      </c>
      <c r="Z193" s="250">
        <v>1</v>
      </c>
      <c r="AA193" s="250">
        <v>0</v>
      </c>
      <c r="AB193" s="250">
        <v>0</v>
      </c>
      <c r="AC193" s="251">
        <v>58</v>
      </c>
      <c r="AD193" s="251">
        <v>1.57</v>
      </c>
      <c r="AE193" s="252">
        <v>23.53</v>
      </c>
      <c r="AF193" s="266">
        <v>44319</v>
      </c>
      <c r="AG193" s="254">
        <v>0</v>
      </c>
      <c r="AH193" s="254">
        <v>0</v>
      </c>
      <c r="AI193" s="254">
        <v>0</v>
      </c>
      <c r="AJ193" s="254">
        <v>0</v>
      </c>
      <c r="AK193" s="254">
        <v>0</v>
      </c>
      <c r="AL193" s="253">
        <v>44325</v>
      </c>
      <c r="AM193" s="254">
        <v>6</v>
      </c>
      <c r="AN193" s="255">
        <v>1</v>
      </c>
      <c r="AO193" s="255">
        <v>1</v>
      </c>
      <c r="AP193" s="255"/>
      <c r="AQ193" s="255">
        <v>1</v>
      </c>
      <c r="AR193" s="255">
        <v>1</v>
      </c>
      <c r="AS193" s="255">
        <v>1</v>
      </c>
      <c r="AT193" s="255">
        <v>1</v>
      </c>
      <c r="AU193" s="255">
        <v>1</v>
      </c>
      <c r="AV193" s="255">
        <v>0</v>
      </c>
      <c r="AW193" s="255">
        <v>0</v>
      </c>
      <c r="AX193" s="255">
        <v>1</v>
      </c>
      <c r="AY193" s="256">
        <v>44319</v>
      </c>
      <c r="AZ193" s="257">
        <v>0.99</v>
      </c>
      <c r="BA193" s="267"/>
      <c r="BB193" s="267"/>
      <c r="BC193" s="268"/>
      <c r="BD193" s="248">
        <v>11.6</v>
      </c>
      <c r="BE193" s="248">
        <v>12.65</v>
      </c>
      <c r="BF193" s="248">
        <v>89.7</v>
      </c>
      <c r="BG193" s="248">
        <v>7.5</v>
      </c>
      <c r="BH193" s="248">
        <v>332</v>
      </c>
      <c r="BI193" s="259"/>
      <c r="BJ193" s="255">
        <v>0</v>
      </c>
      <c r="BK193" s="255">
        <v>0</v>
      </c>
      <c r="BL193" s="255">
        <v>0</v>
      </c>
      <c r="BM193" s="255">
        <v>0</v>
      </c>
      <c r="BN193" s="255">
        <v>0</v>
      </c>
      <c r="BO193" s="255">
        <v>0</v>
      </c>
      <c r="BP193" s="255"/>
      <c r="BQ193" s="260"/>
      <c r="BR193" s="336"/>
      <c r="BS193" s="337"/>
      <c r="BT193" s="337"/>
      <c r="BU193" s="337"/>
      <c r="BV193" s="337"/>
      <c r="BW193" s="337"/>
      <c r="BX193" s="337"/>
      <c r="BY193" s="337"/>
      <c r="BZ193" s="337"/>
      <c r="CA193" s="337"/>
      <c r="CB193" s="337"/>
      <c r="CC193" s="337"/>
      <c r="CD193" s="337"/>
      <c r="CE193" s="337"/>
      <c r="CF193" s="337"/>
      <c r="CG193" s="337"/>
      <c r="CH193" s="337"/>
      <c r="CI193" s="337"/>
      <c r="CJ193" s="337"/>
      <c r="CK193" s="320"/>
      <c r="CL193" s="338">
        <v>7.89</v>
      </c>
      <c r="CM193" s="338">
        <v>7.99</v>
      </c>
      <c r="CN193" s="338">
        <v>8.1999999999999993</v>
      </c>
      <c r="CO193" s="339">
        <f>AVERAGE(CL193:CN193)</f>
        <v>8.0266666666666655</v>
      </c>
      <c r="CP193" s="338">
        <v>0.67700000000000005</v>
      </c>
      <c r="CQ193" s="338">
        <v>0.63200000000000001</v>
      </c>
      <c r="CR193" s="338">
        <v>0.72899999999999998</v>
      </c>
      <c r="CS193" s="339">
        <f>AVERAGE(CP193:CR193)</f>
        <v>0.67933333333333346</v>
      </c>
      <c r="CT193" s="338">
        <v>0.72599999999999998</v>
      </c>
      <c r="CU193" s="338">
        <v>0.749</v>
      </c>
      <c r="CV193" s="338">
        <v>0.78500000000000003</v>
      </c>
      <c r="CW193" s="339">
        <f>AVERAGE(CT193:CV193)</f>
        <v>0.75333333333333341</v>
      </c>
      <c r="CX193" s="340">
        <v>1.3888888888888889E-3</v>
      </c>
      <c r="CY193" s="318">
        <v>3.472222222222222E-3</v>
      </c>
      <c r="CZ193" s="318">
        <v>7.6388888888888886E-3</v>
      </c>
      <c r="DA193" s="319" t="s">
        <v>2008</v>
      </c>
      <c r="DB193" s="319" t="s">
        <v>2009</v>
      </c>
      <c r="DC193" s="319" t="s">
        <v>2010</v>
      </c>
      <c r="DD193" s="319" t="s">
        <v>2011</v>
      </c>
      <c r="DE193" s="319" t="s">
        <v>2012</v>
      </c>
      <c r="DF193" s="319" t="s">
        <v>2013</v>
      </c>
      <c r="DG193" s="341"/>
      <c r="DH193" s="337"/>
      <c r="DI193" s="472"/>
      <c r="DJ193" s="483"/>
      <c r="DK193" s="337">
        <v>0.67933333333333346</v>
      </c>
      <c r="DL193" s="472">
        <v>1</v>
      </c>
      <c r="DM193" s="337">
        <v>0.75333333333333341</v>
      </c>
    </row>
    <row r="194" spans="1:117" s="261" customFormat="1" ht="15.75" customHeight="1">
      <c r="A194" s="262">
        <v>244</v>
      </c>
      <c r="B194" s="263" t="s">
        <v>1789</v>
      </c>
      <c r="C194" s="248">
        <v>2916348</v>
      </c>
      <c r="D194" s="248">
        <v>1</v>
      </c>
      <c r="E194" s="249">
        <v>21890</v>
      </c>
      <c r="F194" s="44">
        <f t="shared" si="21"/>
        <v>61</v>
      </c>
      <c r="G194" s="264">
        <v>1</v>
      </c>
      <c r="H194" s="248">
        <v>36.200000000000003</v>
      </c>
      <c r="I194" s="265">
        <v>91</v>
      </c>
      <c r="J194" s="250">
        <v>0</v>
      </c>
      <c r="K194" s="250">
        <v>1</v>
      </c>
      <c r="L194" s="250">
        <v>0</v>
      </c>
      <c r="M194" s="250">
        <v>0</v>
      </c>
      <c r="N194" s="250">
        <v>0</v>
      </c>
      <c r="O194" s="250">
        <v>0</v>
      </c>
      <c r="P194" s="250">
        <v>0</v>
      </c>
      <c r="Q194" s="250">
        <v>0</v>
      </c>
      <c r="R194" s="250">
        <v>0</v>
      </c>
      <c r="S194" s="250">
        <v>0</v>
      </c>
      <c r="T194" s="250">
        <v>0</v>
      </c>
      <c r="U194" s="250">
        <v>0</v>
      </c>
      <c r="V194" s="250">
        <v>0</v>
      </c>
      <c r="W194" s="250">
        <v>0</v>
      </c>
      <c r="X194" s="250">
        <v>1</v>
      </c>
      <c r="Y194" s="250">
        <v>0</v>
      </c>
      <c r="Z194" s="250">
        <v>0</v>
      </c>
      <c r="AA194" s="250">
        <v>0</v>
      </c>
      <c r="AB194" s="250">
        <v>0</v>
      </c>
      <c r="AC194" s="251">
        <v>79</v>
      </c>
      <c r="AD194" s="251">
        <v>1.8</v>
      </c>
      <c r="AE194" s="252">
        <v>24.38</v>
      </c>
      <c r="AF194" s="253">
        <v>44319</v>
      </c>
      <c r="AG194" s="254">
        <v>1</v>
      </c>
      <c r="AH194" s="254">
        <v>1</v>
      </c>
      <c r="AI194" s="254">
        <v>8</v>
      </c>
      <c r="AJ194" s="254">
        <v>1</v>
      </c>
      <c r="AK194" s="254">
        <v>1</v>
      </c>
      <c r="AL194" s="253">
        <v>44328</v>
      </c>
      <c r="AM194" s="254">
        <v>9</v>
      </c>
      <c r="AN194" s="255">
        <v>1</v>
      </c>
      <c r="AO194" s="255">
        <v>1</v>
      </c>
      <c r="AP194" s="255"/>
      <c r="AQ194" s="255">
        <v>1</v>
      </c>
      <c r="AR194" s="255">
        <v>1</v>
      </c>
      <c r="AS194" s="255">
        <v>1</v>
      </c>
      <c r="AT194" s="255">
        <v>1</v>
      </c>
      <c r="AU194" s="255">
        <v>1</v>
      </c>
      <c r="AV194" s="255">
        <v>0</v>
      </c>
      <c r="AW194" s="255">
        <v>0</v>
      </c>
      <c r="AX194" s="255">
        <v>1</v>
      </c>
      <c r="AY194" s="256">
        <v>44319</v>
      </c>
      <c r="AZ194" s="257">
        <v>1.1299999999999999</v>
      </c>
      <c r="BA194" s="257">
        <v>1342</v>
      </c>
      <c r="BB194" s="257">
        <v>84.8</v>
      </c>
      <c r="BC194" s="258">
        <v>1.0999999999999999E-2</v>
      </c>
      <c r="BD194" s="248">
        <v>16.8</v>
      </c>
      <c r="BE194" s="248">
        <v>9.51</v>
      </c>
      <c r="BF194" s="248">
        <v>95.8</v>
      </c>
      <c r="BG194" s="248">
        <v>2.2000000000000002</v>
      </c>
      <c r="BH194" s="248">
        <v>371</v>
      </c>
      <c r="BI194" s="259"/>
      <c r="BJ194" s="255">
        <v>0</v>
      </c>
      <c r="BK194" s="255">
        <v>0</v>
      </c>
      <c r="BL194" s="255">
        <v>0</v>
      </c>
      <c r="BM194" s="255">
        <v>0</v>
      </c>
      <c r="BN194" s="255">
        <v>0</v>
      </c>
      <c r="BO194" s="255">
        <v>0</v>
      </c>
      <c r="BP194" s="255"/>
      <c r="BQ194" s="260"/>
      <c r="BR194" s="336">
        <v>5.5302833333333341</v>
      </c>
      <c r="BS194" s="337">
        <v>5.8650000000000002</v>
      </c>
      <c r="BT194" s="337">
        <v>0.33471666666666611</v>
      </c>
      <c r="BU194" s="337">
        <v>6.0524325155130576</v>
      </c>
      <c r="BV194" s="337">
        <v>74</v>
      </c>
      <c r="BW194" s="337">
        <v>68845</v>
      </c>
      <c r="BX194" s="337">
        <v>40078</v>
      </c>
      <c r="BY194" s="337">
        <v>894.7735191637629</v>
      </c>
      <c r="BZ194" s="337">
        <v>1.5101633104229397E-4</v>
      </c>
      <c r="CA194" s="337">
        <v>20.42733333333333</v>
      </c>
      <c r="CB194" s="337">
        <v>26.260833333333338</v>
      </c>
      <c r="CC194" s="337">
        <v>-5.8335000000000008</v>
      </c>
      <c r="CD194" s="337">
        <v>294.12874718492395</v>
      </c>
      <c r="CE194" s="337">
        <v>378.14388108621546</v>
      </c>
      <c r="CF194" s="337">
        <v>-84.015133901291478</v>
      </c>
      <c r="CG194" s="337">
        <v>295.61008134432689</v>
      </c>
      <c r="CH194" s="337">
        <v>380.01785379459818</v>
      </c>
      <c r="CI194" s="337">
        <v>-84.407772450271338</v>
      </c>
      <c r="CJ194" s="337">
        <v>0.1817465869244845</v>
      </c>
      <c r="CK194" s="320">
        <v>7721.5</v>
      </c>
      <c r="CL194" s="338">
        <v>7.03</v>
      </c>
      <c r="CM194" s="338">
        <v>6.8</v>
      </c>
      <c r="CN194" s="338">
        <v>6.96</v>
      </c>
      <c r="CO194" s="339">
        <f t="shared" ref="CO194:CO213" si="23">AVERAGE(CL194:CN194)</f>
        <v>6.93</v>
      </c>
      <c r="CP194" s="338">
        <v>0.752</v>
      </c>
      <c r="CQ194" s="338">
        <v>0.77100000000000002</v>
      </c>
      <c r="CR194" s="338">
        <v>0.749</v>
      </c>
      <c r="CS194" s="339">
        <f t="shared" ref="CS194:CS213" si="24">AVERAGE(CP194:CR194)</f>
        <v>0.75733333333333341</v>
      </c>
      <c r="CT194" s="338">
        <v>0.92700000000000005</v>
      </c>
      <c r="CU194" s="338">
        <v>0.98699999999999999</v>
      </c>
      <c r="CV194" s="338">
        <v>0.92700000000000005</v>
      </c>
      <c r="CW194" s="339">
        <f t="shared" ref="CW194:CW213" si="25">AVERAGE(CT194:CV194)</f>
        <v>0.94700000000000006</v>
      </c>
      <c r="CX194" s="340">
        <v>1.3888888888888889E-3</v>
      </c>
      <c r="CY194" s="318">
        <v>3.472222222222222E-3</v>
      </c>
      <c r="CZ194" s="318">
        <v>7.6388888888888886E-3</v>
      </c>
      <c r="DA194" s="319" t="s">
        <v>2014</v>
      </c>
      <c r="DB194" s="319" t="s">
        <v>2015</v>
      </c>
      <c r="DC194" s="319" t="s">
        <v>2016</v>
      </c>
      <c r="DD194" s="319" t="s">
        <v>2015</v>
      </c>
      <c r="DE194" s="319" t="s">
        <v>2017</v>
      </c>
      <c r="DF194" s="319" t="s">
        <v>2018</v>
      </c>
      <c r="DG194" s="341"/>
      <c r="DH194" s="337">
        <v>6.0524325155130576</v>
      </c>
      <c r="DI194" s="472">
        <v>0</v>
      </c>
      <c r="DJ194" s="483">
        <f t="shared" si="17"/>
        <v>7.8384154834074446E-2</v>
      </c>
      <c r="DK194" s="337">
        <v>0.75733333333333341</v>
      </c>
      <c r="DL194" s="472">
        <v>0</v>
      </c>
      <c r="DM194" s="337">
        <v>0.94700000000000006</v>
      </c>
    </row>
    <row r="195" spans="1:117" s="261" customFormat="1" ht="15.75" customHeight="1">
      <c r="A195" s="262">
        <v>245</v>
      </c>
      <c r="B195" s="263" t="s">
        <v>1790</v>
      </c>
      <c r="C195" s="248">
        <v>2918011</v>
      </c>
      <c r="D195" s="248">
        <v>2</v>
      </c>
      <c r="E195" s="249">
        <v>24028</v>
      </c>
      <c r="F195" s="44">
        <f t="shared" si="21"/>
        <v>55</v>
      </c>
      <c r="G195" s="264">
        <v>1</v>
      </c>
      <c r="H195" s="248">
        <v>37.1</v>
      </c>
      <c r="I195" s="265">
        <v>97</v>
      </c>
      <c r="J195" s="250">
        <v>0</v>
      </c>
      <c r="K195" s="250">
        <v>0</v>
      </c>
      <c r="L195" s="250">
        <v>0</v>
      </c>
      <c r="M195" s="250">
        <v>0</v>
      </c>
      <c r="N195" s="250">
        <v>0</v>
      </c>
      <c r="O195" s="250">
        <v>0</v>
      </c>
      <c r="P195" s="250">
        <v>0</v>
      </c>
      <c r="Q195" s="250">
        <v>0</v>
      </c>
      <c r="R195" s="250">
        <v>0</v>
      </c>
      <c r="S195" s="250">
        <v>0</v>
      </c>
      <c r="T195" s="250">
        <v>0</v>
      </c>
      <c r="U195" s="250">
        <v>0</v>
      </c>
      <c r="V195" s="250">
        <v>0</v>
      </c>
      <c r="W195" s="250">
        <v>0</v>
      </c>
      <c r="X195" s="250">
        <v>1</v>
      </c>
      <c r="Y195" s="250">
        <v>1</v>
      </c>
      <c r="Z195" s="250">
        <v>1</v>
      </c>
      <c r="AA195" s="250">
        <v>0</v>
      </c>
      <c r="AB195" s="250">
        <v>0</v>
      </c>
      <c r="AC195" s="251">
        <v>101.4</v>
      </c>
      <c r="AD195" s="251">
        <v>1.5860000000000001</v>
      </c>
      <c r="AE195" s="252">
        <v>40.31</v>
      </c>
      <c r="AF195" s="253">
        <v>44320</v>
      </c>
      <c r="AG195" s="254">
        <v>0</v>
      </c>
      <c r="AH195" s="254">
        <v>0</v>
      </c>
      <c r="AI195" s="254">
        <v>0</v>
      </c>
      <c r="AJ195" s="254">
        <v>0</v>
      </c>
      <c r="AK195" s="254">
        <v>0</v>
      </c>
      <c r="AL195" s="253">
        <v>44329</v>
      </c>
      <c r="AM195" s="254">
        <v>9</v>
      </c>
      <c r="AN195" s="255">
        <v>1</v>
      </c>
      <c r="AO195" s="255">
        <v>1</v>
      </c>
      <c r="AP195" s="255"/>
      <c r="AQ195" s="255">
        <v>1</v>
      </c>
      <c r="AR195" s="255">
        <v>1</v>
      </c>
      <c r="AS195" s="255">
        <v>1</v>
      </c>
      <c r="AT195" s="255">
        <v>1</v>
      </c>
      <c r="AU195" s="255">
        <v>0</v>
      </c>
      <c r="AV195" s="255">
        <v>0</v>
      </c>
      <c r="AW195" s="255">
        <v>0</v>
      </c>
      <c r="AX195" s="255">
        <v>1</v>
      </c>
      <c r="AY195" s="256"/>
      <c r="AZ195" s="257">
        <v>0.77</v>
      </c>
      <c r="BA195" s="257">
        <v>465</v>
      </c>
      <c r="BB195" s="267"/>
      <c r="BC195" s="268"/>
      <c r="BD195" s="248">
        <v>12.5</v>
      </c>
      <c r="BE195" s="248">
        <v>4.95</v>
      </c>
      <c r="BF195" s="248">
        <v>75</v>
      </c>
      <c r="BG195" s="248">
        <v>20</v>
      </c>
      <c r="BH195" s="248">
        <v>156</v>
      </c>
      <c r="BI195" s="259"/>
      <c r="BJ195" s="255">
        <v>0</v>
      </c>
      <c r="BK195" s="255">
        <v>0</v>
      </c>
      <c r="BL195" s="255">
        <v>0</v>
      </c>
      <c r="BM195" s="255">
        <v>0</v>
      </c>
      <c r="BN195" s="255">
        <v>0</v>
      </c>
      <c r="BO195" s="255">
        <v>0</v>
      </c>
      <c r="BP195" s="255"/>
      <c r="BQ195" s="260"/>
      <c r="BR195" s="336">
        <v>2.9944999999999995</v>
      </c>
      <c r="BS195" s="337">
        <v>3.1880000000000002</v>
      </c>
      <c r="BT195" s="337">
        <v>0.19350000000000067</v>
      </c>
      <c r="BU195" s="337">
        <v>6.4618467189848285</v>
      </c>
      <c r="BV195" s="337">
        <v>51</v>
      </c>
      <c r="BW195" s="337">
        <v>105501</v>
      </c>
      <c r="BX195" s="337">
        <v>64008</v>
      </c>
      <c r="BY195" s="337">
        <v>2232.383599722029</v>
      </c>
      <c r="BZ195" s="337">
        <v>1.0095373576716705E-4</v>
      </c>
      <c r="CA195" s="337">
        <v>10.718999999999998</v>
      </c>
      <c r="CB195" s="337">
        <v>16.330666666666666</v>
      </c>
      <c r="CC195" s="337">
        <v>-5.6116666666666655</v>
      </c>
      <c r="CD195" s="337">
        <v>45.171296549658059</v>
      </c>
      <c r="CE195" s="337">
        <v>68.822685262121198</v>
      </c>
      <c r="CF195" s="337">
        <v>-23.651388712463142</v>
      </c>
      <c r="CG195" s="337">
        <v>286.70509227985963</v>
      </c>
      <c r="CH195" s="337">
        <v>436.79265998220336</v>
      </c>
      <c r="CI195" s="337">
        <v>-150.08756770234368</v>
      </c>
      <c r="CJ195" s="337">
        <v>0.25573798642781503</v>
      </c>
      <c r="CK195" s="320">
        <v>21552.7</v>
      </c>
      <c r="CL195" s="338">
        <v>6.05</v>
      </c>
      <c r="CM195" s="338">
        <v>6.05</v>
      </c>
      <c r="CN195" s="338">
        <v>5.92</v>
      </c>
      <c r="CO195" s="339">
        <f t="shared" si="23"/>
        <v>6.0066666666666668</v>
      </c>
      <c r="CP195" s="338">
        <v>0.70899999999999996</v>
      </c>
      <c r="CQ195" s="338">
        <v>0.68100000000000005</v>
      </c>
      <c r="CR195" s="338">
        <v>0.61299999999999999</v>
      </c>
      <c r="CS195" s="339">
        <f t="shared" si="24"/>
        <v>0.66766666666666674</v>
      </c>
      <c r="CT195" s="338">
        <v>0.83</v>
      </c>
      <c r="CU195" s="338">
        <v>0.82299999999999995</v>
      </c>
      <c r="CV195" s="338">
        <v>0.81599999999999995</v>
      </c>
      <c r="CW195" s="339">
        <f t="shared" si="25"/>
        <v>0.82299999999999995</v>
      </c>
      <c r="CX195" s="340">
        <v>2.0833333333333333E-3</v>
      </c>
      <c r="CY195" s="318">
        <v>3.472222222222222E-3</v>
      </c>
      <c r="CZ195" s="318">
        <v>5.5555555555555558E-3</v>
      </c>
      <c r="DA195" s="319" t="s">
        <v>2019</v>
      </c>
      <c r="DB195" s="319" t="s">
        <v>2020</v>
      </c>
      <c r="DC195" s="319" t="s">
        <v>2021</v>
      </c>
      <c r="DD195" s="319" t="s">
        <v>2022</v>
      </c>
      <c r="DE195" s="319" t="s">
        <v>2023</v>
      </c>
      <c r="DF195" s="319" t="s">
        <v>2024</v>
      </c>
      <c r="DG195" s="341"/>
      <c r="DH195" s="337">
        <v>6.4618467189848285</v>
      </c>
      <c r="DI195" s="472">
        <v>0</v>
      </c>
      <c r="DJ195" s="483">
        <f t="shared" si="17"/>
        <v>2.998161120873407E-2</v>
      </c>
      <c r="DK195" s="337">
        <v>0.66766666666666674</v>
      </c>
      <c r="DL195" s="472">
        <v>0</v>
      </c>
      <c r="DM195" s="337">
        <v>0.82299999999999995</v>
      </c>
    </row>
    <row r="196" spans="1:117" s="309" customFormat="1" ht="15.75" customHeight="1">
      <c r="A196" s="295">
        <v>247</v>
      </c>
      <c r="B196" s="296" t="s">
        <v>1793</v>
      </c>
      <c r="C196" s="297">
        <v>2916536</v>
      </c>
      <c r="D196" s="297">
        <v>2</v>
      </c>
      <c r="E196" s="298">
        <v>21916</v>
      </c>
      <c r="F196" s="44">
        <f t="shared" si="21"/>
        <v>61</v>
      </c>
      <c r="G196" s="299">
        <v>1</v>
      </c>
      <c r="H196" s="297">
        <v>37.6</v>
      </c>
      <c r="I196" s="300">
        <v>90</v>
      </c>
      <c r="J196" s="301">
        <v>0</v>
      </c>
      <c r="K196" s="301">
        <v>0</v>
      </c>
      <c r="L196" s="301">
        <v>0</v>
      </c>
      <c r="M196" s="301">
        <v>0</v>
      </c>
      <c r="N196" s="301">
        <v>1</v>
      </c>
      <c r="O196" s="301">
        <v>0</v>
      </c>
      <c r="P196" s="301">
        <v>0</v>
      </c>
      <c r="Q196" s="301">
        <v>0</v>
      </c>
      <c r="R196" s="301">
        <v>0</v>
      </c>
      <c r="S196" s="301">
        <v>0</v>
      </c>
      <c r="T196" s="301">
        <v>0</v>
      </c>
      <c r="U196" s="301">
        <v>1</v>
      </c>
      <c r="V196" s="301">
        <v>0</v>
      </c>
      <c r="W196" s="301">
        <v>0</v>
      </c>
      <c r="X196" s="301">
        <v>1</v>
      </c>
      <c r="Y196" s="301">
        <v>0</v>
      </c>
      <c r="Z196" s="301">
        <v>1</v>
      </c>
      <c r="AA196" s="301">
        <v>0</v>
      </c>
      <c r="AB196" s="301">
        <v>0</v>
      </c>
      <c r="AC196" s="251">
        <v>73</v>
      </c>
      <c r="AD196" s="251">
        <v>1.59</v>
      </c>
      <c r="AE196" s="252">
        <v>28.88</v>
      </c>
      <c r="AF196" s="302">
        <v>44319</v>
      </c>
      <c r="AG196" s="303">
        <v>1</v>
      </c>
      <c r="AH196" s="303">
        <v>0</v>
      </c>
      <c r="AI196" s="303">
        <v>13</v>
      </c>
      <c r="AJ196" s="303">
        <v>0</v>
      </c>
      <c r="AK196" s="303">
        <v>1</v>
      </c>
      <c r="AL196" s="302"/>
      <c r="AM196" s="303"/>
      <c r="AN196" s="304">
        <v>1</v>
      </c>
      <c r="AO196" s="304">
        <v>1</v>
      </c>
      <c r="AP196" s="304" t="s">
        <v>1794</v>
      </c>
      <c r="AQ196" s="304">
        <v>1</v>
      </c>
      <c r="AR196" s="304">
        <v>1</v>
      </c>
      <c r="AS196" s="304">
        <v>1</v>
      </c>
      <c r="AT196" s="304">
        <v>1</v>
      </c>
      <c r="AU196" s="304">
        <v>1</v>
      </c>
      <c r="AV196" s="304">
        <v>0</v>
      </c>
      <c r="AW196" s="304">
        <v>1</v>
      </c>
      <c r="AX196" s="304">
        <v>1</v>
      </c>
      <c r="AY196" s="305">
        <v>44320</v>
      </c>
      <c r="AZ196" s="306">
        <v>0.56000000000000005</v>
      </c>
      <c r="BA196" s="306">
        <v>7526</v>
      </c>
      <c r="BB196" s="267"/>
      <c r="BC196" s="268"/>
      <c r="BD196" s="297">
        <v>13.8</v>
      </c>
      <c r="BE196" s="297">
        <v>13.26</v>
      </c>
      <c r="BF196" s="297">
        <v>78</v>
      </c>
      <c r="BG196" s="297">
        <v>16</v>
      </c>
      <c r="BH196" s="297">
        <v>279</v>
      </c>
      <c r="BI196" s="307"/>
      <c r="BJ196" s="304">
        <v>1</v>
      </c>
      <c r="BK196" s="304">
        <v>1</v>
      </c>
      <c r="BL196" s="304"/>
      <c r="BM196" s="304"/>
      <c r="BN196" s="304"/>
      <c r="BO196" s="304"/>
      <c r="BP196" s="304"/>
      <c r="BQ196" s="308"/>
      <c r="BR196" s="336">
        <v>3.9937647058823531</v>
      </c>
      <c r="BS196" s="337">
        <v>4.3090000000000002</v>
      </c>
      <c r="BT196" s="337">
        <v>0.31523529411764706</v>
      </c>
      <c r="BU196" s="337">
        <v>7.8931864376822691</v>
      </c>
      <c r="BV196" s="337">
        <v>84</v>
      </c>
      <c r="BW196" s="337">
        <v>106721</v>
      </c>
      <c r="BX196" s="337">
        <v>53774</v>
      </c>
      <c r="BY196" s="337">
        <v>920.34715525554486</v>
      </c>
      <c r="BZ196" s="337">
        <v>1.4678443927701619E-4</v>
      </c>
      <c r="CA196" s="337">
        <v>28.630833333333321</v>
      </c>
      <c r="CB196" s="337">
        <v>29.060166666666664</v>
      </c>
      <c r="CC196" s="337">
        <v>-0.42933333333333312</v>
      </c>
      <c r="CD196" s="337">
        <v>218.65433008398188</v>
      </c>
      <c r="CE196" s="337">
        <v>221.95984175667419</v>
      </c>
      <c r="CF196" s="337">
        <v>-3.3055116726923006</v>
      </c>
      <c r="CG196" s="337">
        <v>582.24717328226927</v>
      </c>
      <c r="CH196" s="337">
        <v>591.08257163100109</v>
      </c>
      <c r="CI196" s="337">
        <v>-8.8353983487318839</v>
      </c>
      <c r="CJ196" s="337">
        <v>1.4727677434017136E-2</v>
      </c>
      <c r="CK196" s="320">
        <v>4667</v>
      </c>
      <c r="CL196" s="338">
        <v>6.65</v>
      </c>
      <c r="CM196" s="338">
        <v>6.44</v>
      </c>
      <c r="CN196" s="338">
        <v>6.4</v>
      </c>
      <c r="CO196" s="339">
        <f t="shared" si="23"/>
        <v>6.496666666666667</v>
      </c>
      <c r="CP196" s="338">
        <v>0.64400000000000002</v>
      </c>
      <c r="CQ196" s="338">
        <v>0.747</v>
      </c>
      <c r="CR196" s="338">
        <v>0.80100000000000005</v>
      </c>
      <c r="CS196" s="339">
        <f t="shared" si="24"/>
        <v>0.73066666666666669</v>
      </c>
      <c r="CT196" s="338">
        <v>0.96</v>
      </c>
      <c r="CU196" s="338">
        <v>0.95399999999999996</v>
      </c>
      <c r="CV196" s="338">
        <v>0.95899999999999996</v>
      </c>
      <c r="CW196" s="339">
        <f t="shared" si="25"/>
        <v>0.95766666666666656</v>
      </c>
      <c r="CX196" s="340">
        <v>2.7777777777777779E-3</v>
      </c>
      <c r="CY196" s="318">
        <v>6.2499999999999995E-3</v>
      </c>
      <c r="CZ196" s="318">
        <v>9.7222222222222224E-3</v>
      </c>
      <c r="DA196" s="319" t="s">
        <v>2031</v>
      </c>
      <c r="DB196" s="319" t="s">
        <v>2032</v>
      </c>
      <c r="DC196" s="319" t="s">
        <v>2033</v>
      </c>
      <c r="DD196" s="319" t="s">
        <v>2034</v>
      </c>
      <c r="DE196" s="319" t="s">
        <v>2035</v>
      </c>
      <c r="DF196" s="319" t="s">
        <v>2036</v>
      </c>
      <c r="DG196" s="341"/>
      <c r="DH196" s="337">
        <v>7.8931864376822691</v>
      </c>
      <c r="DI196" s="472">
        <v>0</v>
      </c>
      <c r="DJ196" s="483">
        <f t="shared" si="17"/>
        <v>0.16912762883398907</v>
      </c>
      <c r="DK196" s="337">
        <v>0.73066666666666669</v>
      </c>
      <c r="DL196" s="472">
        <v>1</v>
      </c>
      <c r="DM196" s="337">
        <v>0.95766666666666656</v>
      </c>
    </row>
    <row r="197" spans="1:117" s="261" customFormat="1" ht="15.75" customHeight="1">
      <c r="A197" s="262">
        <v>248</v>
      </c>
      <c r="B197" s="263" t="s">
        <v>1795</v>
      </c>
      <c r="C197" s="248">
        <v>2917910</v>
      </c>
      <c r="D197" s="248">
        <v>2</v>
      </c>
      <c r="E197" s="249">
        <v>20191</v>
      </c>
      <c r="F197" s="44">
        <f t="shared" si="21"/>
        <v>66</v>
      </c>
      <c r="G197" s="264">
        <v>1</v>
      </c>
      <c r="H197" s="248">
        <v>36</v>
      </c>
      <c r="I197" s="265">
        <v>96</v>
      </c>
      <c r="J197" s="250">
        <v>0</v>
      </c>
      <c r="K197" s="250">
        <v>0</v>
      </c>
      <c r="L197" s="250">
        <v>0</v>
      </c>
      <c r="M197" s="250">
        <v>0</v>
      </c>
      <c r="N197" s="250">
        <v>0</v>
      </c>
      <c r="O197" s="250">
        <v>0</v>
      </c>
      <c r="P197" s="250">
        <v>0</v>
      </c>
      <c r="Q197" s="250">
        <v>0</v>
      </c>
      <c r="R197" s="250">
        <v>0</v>
      </c>
      <c r="S197" s="250">
        <v>0</v>
      </c>
      <c r="T197" s="250">
        <v>0</v>
      </c>
      <c r="U197" s="250">
        <v>0</v>
      </c>
      <c r="V197" s="250">
        <v>0</v>
      </c>
      <c r="W197" s="250">
        <v>0</v>
      </c>
      <c r="X197" s="250">
        <v>1</v>
      </c>
      <c r="Y197" s="250">
        <v>1</v>
      </c>
      <c r="Z197" s="250">
        <v>0</v>
      </c>
      <c r="AA197" s="250">
        <v>0</v>
      </c>
      <c r="AB197" s="250">
        <v>0</v>
      </c>
      <c r="AC197" s="251">
        <v>82</v>
      </c>
      <c r="AD197" s="251">
        <v>1.6</v>
      </c>
      <c r="AE197" s="252">
        <v>32.03</v>
      </c>
      <c r="AF197" s="253">
        <v>44320</v>
      </c>
      <c r="AG197" s="254">
        <v>1</v>
      </c>
      <c r="AH197" s="254">
        <v>0</v>
      </c>
      <c r="AI197" s="254">
        <v>20</v>
      </c>
      <c r="AJ197" s="254">
        <v>0</v>
      </c>
      <c r="AK197" s="254">
        <v>1</v>
      </c>
      <c r="AL197" s="253">
        <v>44343</v>
      </c>
      <c r="AM197" s="254">
        <v>23</v>
      </c>
      <c r="AN197" s="255">
        <v>1</v>
      </c>
      <c r="AO197" s="255">
        <v>1</v>
      </c>
      <c r="AP197" s="255"/>
      <c r="AQ197" s="255">
        <v>1</v>
      </c>
      <c r="AR197" s="255">
        <v>0</v>
      </c>
      <c r="AS197" s="255">
        <v>1</v>
      </c>
      <c r="AT197" s="255">
        <v>0</v>
      </c>
      <c r="AU197" s="255">
        <v>1</v>
      </c>
      <c r="AV197" s="255">
        <v>0</v>
      </c>
      <c r="AW197" s="255">
        <v>0</v>
      </c>
      <c r="AX197" s="255">
        <v>1</v>
      </c>
      <c r="AY197" s="256">
        <v>44320</v>
      </c>
      <c r="AZ197" s="257">
        <v>0.66</v>
      </c>
      <c r="BA197" s="257">
        <v>1515</v>
      </c>
      <c r="BB197" s="257">
        <v>22.7</v>
      </c>
      <c r="BC197" s="258">
        <v>0.01</v>
      </c>
      <c r="BD197" s="248">
        <v>13.4</v>
      </c>
      <c r="BE197" s="248">
        <v>4.55</v>
      </c>
      <c r="BF197" s="248">
        <v>73.599999999999994</v>
      </c>
      <c r="BG197" s="248">
        <v>13.2</v>
      </c>
      <c r="BH197" s="248">
        <v>182</v>
      </c>
      <c r="BI197" s="259"/>
      <c r="BJ197" s="255">
        <v>0</v>
      </c>
      <c r="BK197" s="255">
        <v>0</v>
      </c>
      <c r="BL197" s="255">
        <v>0</v>
      </c>
      <c r="BM197" s="255">
        <v>0</v>
      </c>
      <c r="BN197" s="255">
        <v>0</v>
      </c>
      <c r="BO197" s="255">
        <v>0</v>
      </c>
      <c r="BP197" s="255"/>
      <c r="BQ197" s="260"/>
      <c r="BR197" s="342"/>
      <c r="BS197" s="343"/>
      <c r="BT197" s="343"/>
      <c r="BU197" s="343"/>
      <c r="BV197" s="343"/>
      <c r="BW197" s="343"/>
      <c r="BX197" s="343"/>
      <c r="BY197" s="343"/>
      <c r="BZ197" s="343"/>
      <c r="CA197" s="343"/>
      <c r="CB197" s="343"/>
      <c r="CC197" s="343"/>
      <c r="CD197" s="343"/>
      <c r="CE197" s="343"/>
      <c r="CF197" s="343"/>
      <c r="CG197" s="343"/>
      <c r="CH197" s="343"/>
      <c r="CI197" s="343"/>
      <c r="CJ197" s="343"/>
      <c r="CK197" s="320"/>
      <c r="CL197" s="344"/>
      <c r="CM197" s="344"/>
      <c r="CN197" s="344"/>
      <c r="CO197" s="345" t="e">
        <f t="shared" si="23"/>
        <v>#DIV/0!</v>
      </c>
      <c r="CP197" s="344"/>
      <c r="CQ197" s="344"/>
      <c r="CR197" s="344"/>
      <c r="CS197" s="345" t="e">
        <f t="shared" si="24"/>
        <v>#DIV/0!</v>
      </c>
      <c r="CT197" s="344"/>
      <c r="CU197" s="344"/>
      <c r="CV197" s="344"/>
      <c r="CW197" s="345" t="e">
        <f t="shared" si="25"/>
        <v>#DIV/0!</v>
      </c>
      <c r="CX197" s="346"/>
      <c r="CY197" s="347"/>
      <c r="CZ197" s="347"/>
      <c r="DA197" s="348"/>
      <c r="DB197" s="348"/>
      <c r="DC197" s="348"/>
      <c r="DD197" s="348"/>
      <c r="DE197" s="348"/>
      <c r="DF197" s="348"/>
      <c r="DG197" s="349"/>
      <c r="DH197" s="343"/>
      <c r="DI197" s="473"/>
      <c r="DJ197" s="483"/>
      <c r="DK197" s="343"/>
      <c r="DL197" s="473"/>
      <c r="DM197" s="343"/>
    </row>
    <row r="198" spans="1:117" s="261" customFormat="1" ht="15.75" customHeight="1">
      <c r="A198" s="262">
        <v>249</v>
      </c>
      <c r="B198" s="263" t="s">
        <v>1796</v>
      </c>
      <c r="C198" s="248">
        <v>2922320</v>
      </c>
      <c r="D198" s="248">
        <v>1</v>
      </c>
      <c r="E198" s="249">
        <v>24722</v>
      </c>
      <c r="F198" s="44">
        <f t="shared" si="21"/>
        <v>53</v>
      </c>
      <c r="G198" s="264">
        <v>1</v>
      </c>
      <c r="H198" s="248">
        <v>36</v>
      </c>
      <c r="I198" s="265">
        <v>97</v>
      </c>
      <c r="J198" s="250">
        <v>0</v>
      </c>
      <c r="K198" s="250">
        <v>1</v>
      </c>
      <c r="L198" s="250">
        <v>0</v>
      </c>
      <c r="M198" s="250">
        <v>1</v>
      </c>
      <c r="N198" s="250">
        <v>0</v>
      </c>
      <c r="O198" s="250">
        <v>0</v>
      </c>
      <c r="P198" s="250">
        <v>0</v>
      </c>
      <c r="Q198" s="250">
        <v>0</v>
      </c>
      <c r="R198" s="250">
        <v>0</v>
      </c>
      <c r="S198" s="250">
        <v>0</v>
      </c>
      <c r="T198" s="250">
        <v>0</v>
      </c>
      <c r="U198" s="250">
        <v>0</v>
      </c>
      <c r="V198" s="250">
        <v>0</v>
      </c>
      <c r="W198" s="250">
        <v>0</v>
      </c>
      <c r="X198" s="250">
        <v>1</v>
      </c>
      <c r="Y198" s="250">
        <v>1</v>
      </c>
      <c r="Z198" s="250">
        <v>1</v>
      </c>
      <c r="AA198" s="250">
        <v>0</v>
      </c>
      <c r="AB198" s="250">
        <v>0</v>
      </c>
      <c r="AC198" s="251">
        <v>86</v>
      </c>
      <c r="AD198" s="251">
        <v>1.64</v>
      </c>
      <c r="AE198" s="252">
        <v>31.98</v>
      </c>
      <c r="AF198" s="253">
        <v>44323</v>
      </c>
      <c r="AG198" s="254">
        <v>1</v>
      </c>
      <c r="AH198" s="254">
        <v>0</v>
      </c>
      <c r="AI198" s="254">
        <v>6</v>
      </c>
      <c r="AJ198" s="254">
        <v>0</v>
      </c>
      <c r="AK198" s="254">
        <v>1</v>
      </c>
      <c r="AL198" s="253">
        <v>44344</v>
      </c>
      <c r="AM198" s="254">
        <v>21</v>
      </c>
      <c r="AN198" s="255">
        <v>1</v>
      </c>
      <c r="AO198" s="255">
        <v>1</v>
      </c>
      <c r="AP198" s="255"/>
      <c r="AQ198" s="255">
        <v>1</v>
      </c>
      <c r="AR198" s="255">
        <v>0</v>
      </c>
      <c r="AS198" s="255">
        <v>1</v>
      </c>
      <c r="AT198" s="255">
        <v>1</v>
      </c>
      <c r="AU198" s="255">
        <v>1</v>
      </c>
      <c r="AV198" s="255">
        <v>0</v>
      </c>
      <c r="AW198" s="255">
        <v>0</v>
      </c>
      <c r="AX198" s="255">
        <v>1</v>
      </c>
      <c r="AY198" s="256">
        <v>44322</v>
      </c>
      <c r="AZ198" s="257">
        <v>15.6</v>
      </c>
      <c r="BA198" s="257">
        <v>1705</v>
      </c>
      <c r="BB198" s="257">
        <v>331.1</v>
      </c>
      <c r="BC198" s="258">
        <v>8.8999999999999996E-2</v>
      </c>
      <c r="BD198" s="248">
        <v>6.4</v>
      </c>
      <c r="BE198" s="248">
        <v>15.58</v>
      </c>
      <c r="BF198" s="248">
        <v>95.8</v>
      </c>
      <c r="BG198" s="248">
        <v>1.7</v>
      </c>
      <c r="BH198" s="248">
        <v>435</v>
      </c>
      <c r="BI198" s="259"/>
      <c r="BJ198" s="255">
        <v>0</v>
      </c>
      <c r="BK198" s="255">
        <v>0</v>
      </c>
      <c r="BL198" s="255">
        <v>0</v>
      </c>
      <c r="BM198" s="255">
        <v>0</v>
      </c>
      <c r="BN198" s="255">
        <v>0</v>
      </c>
      <c r="BO198" s="255">
        <v>0</v>
      </c>
      <c r="BP198" s="255"/>
      <c r="BQ198" s="260"/>
      <c r="BR198" s="336">
        <v>6.1082592592592597</v>
      </c>
      <c r="BS198" s="337">
        <v>6.4630000000000001</v>
      </c>
      <c r="BT198" s="337">
        <v>0.35474074074074036</v>
      </c>
      <c r="BU198" s="337">
        <v>5.8075586788986309</v>
      </c>
      <c r="BV198" s="337">
        <v>92</v>
      </c>
      <c r="BW198" s="337">
        <v>75571</v>
      </c>
      <c r="BX198" s="337">
        <v>53878</v>
      </c>
      <c r="BY198" s="337">
        <v>1219.9775172635295</v>
      </c>
      <c r="BZ198" s="337">
        <v>1.077909105553033E-4</v>
      </c>
      <c r="CA198" s="337">
        <v>19.297666666666668</v>
      </c>
      <c r="CB198" s="337">
        <v>22.570499999999996</v>
      </c>
      <c r="CC198" s="337">
        <v>-3.2728333333333333</v>
      </c>
      <c r="CD198" s="337">
        <v>339.57888099898344</v>
      </c>
      <c r="CE198" s="337">
        <v>396.91699647937884</v>
      </c>
      <c r="CF198" s="337">
        <v>-57.338115480395388</v>
      </c>
      <c r="CG198" s="337">
        <v>252.69515019216274</v>
      </c>
      <c r="CH198" s="337">
        <v>295.64384789186295</v>
      </c>
      <c r="CI198" s="337">
        <v>-42.94869769970019</v>
      </c>
      <c r="CJ198" s="337">
        <v>0.12684478219880327</v>
      </c>
      <c r="CK198" s="320">
        <v>14701.1</v>
      </c>
      <c r="CL198" s="338">
        <v>8.19</v>
      </c>
      <c r="CM198" s="338">
        <v>8.16</v>
      </c>
      <c r="CN198" s="338">
        <v>8.1</v>
      </c>
      <c r="CO198" s="339">
        <f t="shared" si="23"/>
        <v>8.15</v>
      </c>
      <c r="CP198" s="338">
        <v>0.78200000000000003</v>
      </c>
      <c r="CQ198" s="338">
        <v>0.75600000000000001</v>
      </c>
      <c r="CR198" s="338">
        <v>0.72</v>
      </c>
      <c r="CS198" s="339">
        <f t="shared" si="24"/>
        <v>0.75266666666666671</v>
      </c>
      <c r="CT198" s="338">
        <v>0.9</v>
      </c>
      <c r="CU198" s="338">
        <v>0.83499999999999996</v>
      </c>
      <c r="CV198" s="338">
        <v>0.83399999999999996</v>
      </c>
      <c r="CW198" s="339">
        <f t="shared" si="25"/>
        <v>0.85633333333333328</v>
      </c>
      <c r="CX198" s="340">
        <v>2.0833333333333333E-3</v>
      </c>
      <c r="CY198" s="318">
        <v>3.472222222222222E-3</v>
      </c>
      <c r="CZ198" s="318">
        <v>4.8611111111111112E-3</v>
      </c>
      <c r="DA198" s="319" t="s">
        <v>2037</v>
      </c>
      <c r="DB198" s="319" t="s">
        <v>2038</v>
      </c>
      <c r="DC198" s="319" t="s">
        <v>2039</v>
      </c>
      <c r="DD198" s="319" t="s">
        <v>2040</v>
      </c>
      <c r="DE198" s="319" t="s">
        <v>2041</v>
      </c>
      <c r="DF198" s="319" t="s">
        <v>2042</v>
      </c>
      <c r="DG198" s="341"/>
      <c r="DH198" s="337">
        <v>5.8075586788986309</v>
      </c>
      <c r="DI198" s="472">
        <v>0</v>
      </c>
      <c r="DJ198" s="483">
        <f t="shared" ref="DJ198:DJ212" si="26">(DH198/CK198)*100</f>
        <v>3.9504245797243952E-2</v>
      </c>
      <c r="DK198" s="337">
        <v>0.75266666666666671</v>
      </c>
      <c r="DL198" s="472">
        <v>1</v>
      </c>
      <c r="DM198" s="337">
        <v>0.85633333333333328</v>
      </c>
    </row>
    <row r="199" spans="1:117" s="261" customFormat="1" ht="15.75" customHeight="1">
      <c r="A199" s="262">
        <v>250</v>
      </c>
      <c r="B199" s="263" t="s">
        <v>1797</v>
      </c>
      <c r="C199" s="248">
        <v>2920360</v>
      </c>
      <c r="D199" s="248">
        <v>1</v>
      </c>
      <c r="E199" s="249">
        <v>22776</v>
      </c>
      <c r="F199" s="44">
        <f t="shared" si="21"/>
        <v>58</v>
      </c>
      <c r="G199" s="264">
        <v>1</v>
      </c>
      <c r="H199" s="248">
        <v>36.700000000000003</v>
      </c>
      <c r="I199" s="265">
        <v>97</v>
      </c>
      <c r="J199" s="250">
        <v>0</v>
      </c>
      <c r="K199" s="250">
        <v>0</v>
      </c>
      <c r="L199" s="250">
        <v>0</v>
      </c>
      <c r="M199" s="250">
        <v>0</v>
      </c>
      <c r="N199" s="250">
        <v>0</v>
      </c>
      <c r="O199" s="250">
        <v>0</v>
      </c>
      <c r="P199" s="250">
        <v>0</v>
      </c>
      <c r="Q199" s="250">
        <v>0</v>
      </c>
      <c r="R199" s="250">
        <v>0</v>
      </c>
      <c r="S199" s="250">
        <v>0</v>
      </c>
      <c r="T199" s="250">
        <v>0</v>
      </c>
      <c r="U199" s="250">
        <v>0</v>
      </c>
      <c r="V199" s="250">
        <v>0</v>
      </c>
      <c r="W199" s="250">
        <v>0</v>
      </c>
      <c r="X199" s="250">
        <v>0</v>
      </c>
      <c r="Y199" s="250">
        <v>0</v>
      </c>
      <c r="Z199" s="250">
        <v>0</v>
      </c>
      <c r="AA199" s="250">
        <v>0</v>
      </c>
      <c r="AB199" s="250">
        <v>0</v>
      </c>
      <c r="AC199" s="251">
        <v>70</v>
      </c>
      <c r="AD199" s="251">
        <v>1.74</v>
      </c>
      <c r="AE199" s="252">
        <v>23.12</v>
      </c>
      <c r="AF199" s="253">
        <v>44322</v>
      </c>
      <c r="AG199" s="254">
        <v>1</v>
      </c>
      <c r="AH199" s="254">
        <v>0</v>
      </c>
      <c r="AI199" s="254">
        <v>2</v>
      </c>
      <c r="AJ199" s="254">
        <v>0</v>
      </c>
      <c r="AK199" s="254">
        <v>1</v>
      </c>
      <c r="AL199" s="253">
        <v>44334</v>
      </c>
      <c r="AM199" s="254">
        <v>12</v>
      </c>
      <c r="AN199" s="255">
        <v>1</v>
      </c>
      <c r="AO199" s="255">
        <v>1</v>
      </c>
      <c r="AP199" s="255"/>
      <c r="AQ199" s="255">
        <v>1</v>
      </c>
      <c r="AR199" s="255">
        <v>1</v>
      </c>
      <c r="AS199" s="255">
        <v>1</v>
      </c>
      <c r="AT199" s="255">
        <v>0</v>
      </c>
      <c r="AU199" s="255">
        <v>0</v>
      </c>
      <c r="AV199" s="255">
        <v>0</v>
      </c>
      <c r="AW199" s="255">
        <v>0</v>
      </c>
      <c r="AX199" s="255">
        <v>1</v>
      </c>
      <c r="AY199" s="256">
        <v>44322</v>
      </c>
      <c r="AZ199" s="257">
        <v>0.9</v>
      </c>
      <c r="BA199" s="257">
        <v>873</v>
      </c>
      <c r="BB199" s="257">
        <v>202.3</v>
      </c>
      <c r="BC199" s="268"/>
      <c r="BD199" s="248">
        <v>13.6</v>
      </c>
      <c r="BE199" s="248">
        <v>13.78</v>
      </c>
      <c r="BF199" s="248">
        <v>90.6</v>
      </c>
      <c r="BG199" s="248">
        <v>6</v>
      </c>
      <c r="BH199" s="248">
        <v>236</v>
      </c>
      <c r="BI199" s="259"/>
      <c r="BJ199" s="255">
        <v>0</v>
      </c>
      <c r="BK199" s="255">
        <v>0</v>
      </c>
      <c r="BL199" s="255">
        <v>0</v>
      </c>
      <c r="BM199" s="255">
        <v>0</v>
      </c>
      <c r="BN199" s="255">
        <v>0</v>
      </c>
      <c r="BO199" s="255">
        <v>0</v>
      </c>
      <c r="BP199" s="255"/>
      <c r="BQ199" s="260"/>
      <c r="BR199" s="336">
        <v>5.827438596491227</v>
      </c>
      <c r="BS199" s="337">
        <v>5.9119999999999999</v>
      </c>
      <c r="BT199" s="337">
        <v>8.4561403508772948E-2</v>
      </c>
      <c r="BU199" s="337">
        <v>1.4510904252116601</v>
      </c>
      <c r="BV199" s="337">
        <v>62</v>
      </c>
      <c r="BW199" s="337">
        <v>99923</v>
      </c>
      <c r="BX199" s="337">
        <v>42617</v>
      </c>
      <c r="BY199" s="337">
        <v>1122.6843760922754</v>
      </c>
      <c r="BZ199" s="337">
        <v>3.4049567665759206E-5</v>
      </c>
      <c r="CA199" s="337">
        <v>24.505833333333335</v>
      </c>
      <c r="CB199" s="337">
        <v>24.51766666666667</v>
      </c>
      <c r="CC199" s="337">
        <v>-1.1833333333333336E-2</v>
      </c>
      <c r="CD199" s="337">
        <v>392.61680287136926</v>
      </c>
      <c r="CE199" s="337">
        <v>392.80113421841031</v>
      </c>
      <c r="CF199" s="337">
        <v>-0.18433134704100002</v>
      </c>
      <c r="CG199" s="337">
        <v>336.24189428298627</v>
      </c>
      <c r="CH199" s="337">
        <v>336.40653253322563</v>
      </c>
      <c r="CI199" s="337">
        <v>-0.16463825023938986</v>
      </c>
      <c r="CJ199" s="337">
        <v>4.8916325737628557E-4</v>
      </c>
      <c r="CK199" s="320">
        <v>11205.8</v>
      </c>
      <c r="CL199" s="338">
        <v>7.03</v>
      </c>
      <c r="CM199" s="338">
        <v>7.16</v>
      </c>
      <c r="CN199" s="338">
        <v>7.18</v>
      </c>
      <c r="CO199" s="339">
        <f t="shared" si="23"/>
        <v>7.123333333333334</v>
      </c>
      <c r="CP199" s="338">
        <v>0.70199999999999996</v>
      </c>
      <c r="CQ199" s="338">
        <v>0.64600000000000002</v>
      </c>
      <c r="CR199" s="338">
        <v>0.64100000000000001</v>
      </c>
      <c r="CS199" s="339">
        <f t="shared" si="24"/>
        <v>0.66299999999999992</v>
      </c>
      <c r="CT199" s="338">
        <v>0.83</v>
      </c>
      <c r="CU199" s="338">
        <v>0.76700000000000002</v>
      </c>
      <c r="CV199" s="338">
        <v>0.82799999999999996</v>
      </c>
      <c r="CW199" s="339">
        <f t="shared" si="25"/>
        <v>0.80833333333333324</v>
      </c>
      <c r="CX199" s="340">
        <v>1.3888888888888888E-2</v>
      </c>
      <c r="CY199" s="318">
        <v>1.0416666666666666E-2</v>
      </c>
      <c r="CZ199" s="318">
        <v>1.1805555555555555E-2</v>
      </c>
      <c r="DA199" s="319" t="s">
        <v>2043</v>
      </c>
      <c r="DB199" s="319" t="s">
        <v>2044</v>
      </c>
      <c r="DC199" s="319" t="s">
        <v>2045</v>
      </c>
      <c r="DD199" s="319" t="s">
        <v>2046</v>
      </c>
      <c r="DE199" s="319" t="s">
        <v>2047</v>
      </c>
      <c r="DF199" s="319" t="s">
        <v>2048</v>
      </c>
      <c r="DG199" s="341"/>
      <c r="DH199" s="337">
        <v>1.4510904252116601</v>
      </c>
      <c r="DI199" s="472">
        <v>1</v>
      </c>
      <c r="DJ199" s="483">
        <f t="shared" si="26"/>
        <v>1.2949458541216692E-2</v>
      </c>
      <c r="DK199" s="337">
        <v>0.66299999999999992</v>
      </c>
      <c r="DL199" s="472">
        <v>0</v>
      </c>
      <c r="DM199" s="337">
        <v>0.80833333333333324</v>
      </c>
    </row>
    <row r="200" spans="1:117" s="309" customFormat="1" ht="15.75" customHeight="1">
      <c r="A200" s="295">
        <v>251</v>
      </c>
      <c r="B200" s="296" t="s">
        <v>1798</v>
      </c>
      <c r="C200" s="297">
        <v>2920878</v>
      </c>
      <c r="D200" s="297">
        <v>1</v>
      </c>
      <c r="E200" s="298">
        <v>22407</v>
      </c>
      <c r="F200" s="44">
        <f t="shared" si="21"/>
        <v>60</v>
      </c>
      <c r="G200" s="299">
        <v>1</v>
      </c>
      <c r="H200" s="297">
        <v>36.6</v>
      </c>
      <c r="I200" s="300">
        <v>95</v>
      </c>
      <c r="J200" s="301">
        <v>0</v>
      </c>
      <c r="K200" s="301">
        <v>0</v>
      </c>
      <c r="L200" s="301">
        <v>0</v>
      </c>
      <c r="M200" s="301">
        <v>0</v>
      </c>
      <c r="N200" s="301">
        <v>0</v>
      </c>
      <c r="O200" s="301">
        <v>0</v>
      </c>
      <c r="P200" s="301">
        <v>0</v>
      </c>
      <c r="Q200" s="301">
        <v>0</v>
      </c>
      <c r="R200" s="301">
        <v>0</v>
      </c>
      <c r="S200" s="301">
        <v>0</v>
      </c>
      <c r="T200" s="301">
        <v>0</v>
      </c>
      <c r="U200" s="301">
        <v>0</v>
      </c>
      <c r="V200" s="301">
        <v>0</v>
      </c>
      <c r="W200" s="301">
        <v>0</v>
      </c>
      <c r="X200" s="301">
        <v>1</v>
      </c>
      <c r="Y200" s="301">
        <v>0</v>
      </c>
      <c r="Z200" s="301">
        <v>1</v>
      </c>
      <c r="AA200" s="301">
        <v>0</v>
      </c>
      <c r="AB200" s="301">
        <v>0</v>
      </c>
      <c r="AC200" s="251">
        <v>106</v>
      </c>
      <c r="AD200" s="251">
        <v>1.84</v>
      </c>
      <c r="AE200" s="252">
        <v>31.3</v>
      </c>
      <c r="AF200" s="302">
        <v>44322</v>
      </c>
      <c r="AG200" s="303">
        <v>1</v>
      </c>
      <c r="AH200" s="303">
        <v>1</v>
      </c>
      <c r="AI200" s="303"/>
      <c r="AJ200" s="303"/>
      <c r="AK200" s="303">
        <v>1</v>
      </c>
      <c r="AL200" s="302"/>
      <c r="AM200" s="303"/>
      <c r="AN200" s="304">
        <v>1</v>
      </c>
      <c r="AO200" s="304">
        <v>1</v>
      </c>
      <c r="AP200" s="304" t="s">
        <v>1995</v>
      </c>
      <c r="AQ200" s="304">
        <v>1</v>
      </c>
      <c r="AR200" s="304">
        <v>1</v>
      </c>
      <c r="AS200" s="304">
        <v>1</v>
      </c>
      <c r="AT200" s="304">
        <v>0</v>
      </c>
      <c r="AU200" s="304">
        <v>0</v>
      </c>
      <c r="AV200" s="304">
        <v>0</v>
      </c>
      <c r="AW200" s="304">
        <v>0</v>
      </c>
      <c r="AX200" s="304">
        <v>1</v>
      </c>
      <c r="AY200" s="305">
        <v>44322</v>
      </c>
      <c r="AZ200" s="306">
        <v>0.86</v>
      </c>
      <c r="BA200" s="267"/>
      <c r="BB200" s="267"/>
      <c r="BC200" s="268"/>
      <c r="BD200" s="297">
        <v>14.9</v>
      </c>
      <c r="BE200" s="297">
        <v>11.82</v>
      </c>
      <c r="BF200" s="297">
        <v>88.9</v>
      </c>
      <c r="BG200" s="297">
        <v>5.8</v>
      </c>
      <c r="BH200" s="297">
        <v>293</v>
      </c>
      <c r="BI200" s="307"/>
      <c r="BJ200" s="304">
        <v>1</v>
      </c>
      <c r="BK200" s="304">
        <v>1</v>
      </c>
      <c r="BL200" s="304"/>
      <c r="BM200" s="304"/>
      <c r="BN200" s="304"/>
      <c r="BO200" s="304"/>
      <c r="BP200" s="304"/>
      <c r="BQ200" s="308"/>
      <c r="BR200" s="336">
        <v>4.8426250000000008</v>
      </c>
      <c r="BS200" s="337">
        <v>5.173</v>
      </c>
      <c r="BT200" s="337">
        <v>0.3303749999999992</v>
      </c>
      <c r="BU200" s="337">
        <v>6.8222296791512687</v>
      </c>
      <c r="BV200" s="337">
        <v>56</v>
      </c>
      <c r="BW200" s="337">
        <v>89759</v>
      </c>
      <c r="BX200" s="337">
        <v>43293</v>
      </c>
      <c r="BY200" s="337">
        <v>1239.2156862745098</v>
      </c>
      <c r="BZ200" s="337">
        <v>1.5758274268706877E-4</v>
      </c>
      <c r="CA200" s="337">
        <v>17.609333333333332</v>
      </c>
      <c r="CB200" s="337">
        <v>18.409666666666663</v>
      </c>
      <c r="CC200" s="337">
        <v>-0.80033333333333379</v>
      </c>
      <c r="CD200" s="337">
        <v>196.22893561748984</v>
      </c>
      <c r="CE200" s="337">
        <v>204.80799137643268</v>
      </c>
      <c r="CF200" s="337">
        <v>-8.5790557589429319</v>
      </c>
      <c r="CG200" s="337">
        <v>293.10972342456427</v>
      </c>
      <c r="CH200" s="337">
        <v>305.79885590724507</v>
      </c>
      <c r="CI200" s="337">
        <v>-12.689132482680785</v>
      </c>
      <c r="CJ200" s="337">
        <v>3.9841792925469577E-2</v>
      </c>
      <c r="CK200" s="320">
        <v>14170.3</v>
      </c>
      <c r="CL200" s="338">
        <v>7.33</v>
      </c>
      <c r="CM200" s="338">
        <v>7.12</v>
      </c>
      <c r="CN200" s="338">
        <v>7.13</v>
      </c>
      <c r="CO200" s="339">
        <f t="shared" si="23"/>
        <v>7.1933333333333325</v>
      </c>
      <c r="CP200" s="338">
        <v>0.68799999999999994</v>
      </c>
      <c r="CQ200" s="338">
        <v>0.79300000000000004</v>
      </c>
      <c r="CR200" s="338">
        <v>0.73599999999999999</v>
      </c>
      <c r="CS200" s="339">
        <f t="shared" si="24"/>
        <v>0.73899999999999988</v>
      </c>
      <c r="CT200" s="338">
        <v>0.90300000000000002</v>
      </c>
      <c r="CU200" s="338">
        <v>0.91200000000000003</v>
      </c>
      <c r="CV200" s="338">
        <v>0.90300000000000002</v>
      </c>
      <c r="CW200" s="339">
        <f t="shared" si="25"/>
        <v>0.90600000000000003</v>
      </c>
      <c r="CX200" s="340">
        <v>2.7777777777777779E-3</v>
      </c>
      <c r="CY200" s="318">
        <v>5.5555555555555558E-3</v>
      </c>
      <c r="CZ200" s="318">
        <v>9.0277777777777787E-3</v>
      </c>
      <c r="DA200" s="319" t="s">
        <v>2049</v>
      </c>
      <c r="DB200" s="319" t="s">
        <v>2050</v>
      </c>
      <c r="DC200" s="319" t="s">
        <v>2051</v>
      </c>
      <c r="DD200" s="319" t="s">
        <v>2052</v>
      </c>
      <c r="DE200" s="319" t="s">
        <v>2053</v>
      </c>
      <c r="DF200" s="319" t="s">
        <v>2054</v>
      </c>
      <c r="DG200" s="341"/>
      <c r="DH200" s="337">
        <v>6.8222296791512687</v>
      </c>
      <c r="DI200" s="472">
        <v>0</v>
      </c>
      <c r="DJ200" s="483">
        <f t="shared" si="26"/>
        <v>4.8144567716641634E-2</v>
      </c>
      <c r="DK200" s="337">
        <v>0.73899999999999988</v>
      </c>
      <c r="DL200" s="472">
        <v>0</v>
      </c>
      <c r="DM200" s="337">
        <v>0.90600000000000003</v>
      </c>
    </row>
    <row r="201" spans="1:117" s="261" customFormat="1" ht="15.75" customHeight="1">
      <c r="A201" s="262">
        <v>252</v>
      </c>
      <c r="B201" s="263" t="s">
        <v>1799</v>
      </c>
      <c r="C201" s="248">
        <v>2922160</v>
      </c>
      <c r="D201" s="248">
        <v>2</v>
      </c>
      <c r="E201" s="249">
        <v>21992</v>
      </c>
      <c r="F201" s="44">
        <f t="shared" si="21"/>
        <v>61</v>
      </c>
      <c r="G201" s="264">
        <v>1</v>
      </c>
      <c r="H201" s="248">
        <v>35.799999999999997</v>
      </c>
      <c r="I201" s="265">
        <v>97</v>
      </c>
      <c r="J201" s="250">
        <v>0</v>
      </c>
      <c r="K201" s="250">
        <v>0</v>
      </c>
      <c r="L201" s="250">
        <v>0</v>
      </c>
      <c r="M201" s="250">
        <v>0</v>
      </c>
      <c r="N201" s="250">
        <v>0</v>
      </c>
      <c r="O201" s="250">
        <v>0</v>
      </c>
      <c r="P201" s="250">
        <v>0</v>
      </c>
      <c r="Q201" s="250">
        <v>0</v>
      </c>
      <c r="R201" s="250">
        <v>0</v>
      </c>
      <c r="S201" s="250">
        <v>0</v>
      </c>
      <c r="T201" s="250">
        <v>0</v>
      </c>
      <c r="U201" s="250">
        <v>0</v>
      </c>
      <c r="V201" s="250">
        <v>0</v>
      </c>
      <c r="W201" s="250">
        <v>0</v>
      </c>
      <c r="X201" s="250">
        <v>1</v>
      </c>
      <c r="Y201" s="250">
        <v>0</v>
      </c>
      <c r="Z201" s="250">
        <v>1</v>
      </c>
      <c r="AA201" s="250">
        <v>0</v>
      </c>
      <c r="AB201" s="250">
        <v>0</v>
      </c>
      <c r="AC201" s="251">
        <v>61.76</v>
      </c>
      <c r="AD201" s="251">
        <v>1.46</v>
      </c>
      <c r="AE201" s="252">
        <v>28.97</v>
      </c>
      <c r="AF201" s="253">
        <v>44322</v>
      </c>
      <c r="AG201" s="254">
        <v>1</v>
      </c>
      <c r="AH201" s="254">
        <v>0</v>
      </c>
      <c r="AI201" s="254">
        <v>3</v>
      </c>
      <c r="AJ201" s="254">
        <v>0</v>
      </c>
      <c r="AK201" s="254">
        <v>1</v>
      </c>
      <c r="AL201" s="253">
        <v>44331</v>
      </c>
      <c r="AM201" s="254">
        <v>9</v>
      </c>
      <c r="AN201" s="255">
        <v>1</v>
      </c>
      <c r="AO201" s="255">
        <v>1</v>
      </c>
      <c r="AP201" s="255"/>
      <c r="AQ201" s="255">
        <v>1</v>
      </c>
      <c r="AR201" s="255">
        <v>1</v>
      </c>
      <c r="AS201" s="255">
        <v>1</v>
      </c>
      <c r="AT201" s="255">
        <v>0</v>
      </c>
      <c r="AU201" s="255">
        <v>0</v>
      </c>
      <c r="AV201" s="255">
        <v>0</v>
      </c>
      <c r="AW201" s="255">
        <v>0</v>
      </c>
      <c r="AX201" s="255">
        <v>1</v>
      </c>
      <c r="AY201" s="256">
        <v>44322</v>
      </c>
      <c r="AZ201" s="257">
        <v>0.87</v>
      </c>
      <c r="BA201" s="257">
        <v>736</v>
      </c>
      <c r="BB201" s="257">
        <v>85.2</v>
      </c>
      <c r="BC201" s="258">
        <v>1.7000000000000001E-2</v>
      </c>
      <c r="BD201" s="248">
        <v>14.7</v>
      </c>
      <c r="BE201" s="248">
        <v>12.47</v>
      </c>
      <c r="BF201" s="248">
        <v>85.9</v>
      </c>
      <c r="BG201" s="248">
        <v>8.1</v>
      </c>
      <c r="BH201" s="248">
        <v>433</v>
      </c>
      <c r="BI201" s="259"/>
      <c r="BJ201" s="255">
        <v>0</v>
      </c>
      <c r="BK201" s="255">
        <v>0</v>
      </c>
      <c r="BL201" s="255">
        <v>0</v>
      </c>
      <c r="BM201" s="255">
        <v>0</v>
      </c>
      <c r="BN201" s="255">
        <v>0</v>
      </c>
      <c r="BO201" s="255">
        <v>0</v>
      </c>
      <c r="BP201" s="255"/>
      <c r="BQ201" s="260"/>
      <c r="BR201" s="336">
        <v>4.2613000000000003</v>
      </c>
      <c r="BS201" s="337">
        <v>4.2249999999999996</v>
      </c>
      <c r="BT201" s="337">
        <v>-3.6300000000000665E-2</v>
      </c>
      <c r="BU201" s="337">
        <v>-0.85185272100064913</v>
      </c>
      <c r="BV201" s="337">
        <v>93</v>
      </c>
      <c r="BW201" s="337">
        <v>51709</v>
      </c>
      <c r="BX201" s="337">
        <v>33479</v>
      </c>
      <c r="BY201" s="337">
        <v>863.2426988922457</v>
      </c>
      <c r="BZ201" s="337">
        <v>-2.5444389647260945E-5</v>
      </c>
      <c r="CA201" s="337">
        <v>12.416</v>
      </c>
      <c r="CB201" s="337">
        <v>15.589</v>
      </c>
      <c r="CC201" s="337">
        <v>-3.1729999999999996</v>
      </c>
      <c r="CD201" s="337">
        <v>106.48899115072351</v>
      </c>
      <c r="CE201" s="337">
        <v>133.77058184898499</v>
      </c>
      <c r="CF201" s="337">
        <v>-27.281590698261496</v>
      </c>
      <c r="CG201" s="337">
        <v>233.22925286025142</v>
      </c>
      <c r="CH201" s="337">
        <v>292.74955305207834</v>
      </c>
      <c r="CI201" s="337">
        <v>-59.520300191827054</v>
      </c>
      <c r="CJ201" s="337">
        <v>0.16896223064145161</v>
      </c>
      <c r="CK201" s="320">
        <v>5976.7</v>
      </c>
      <c r="CL201" s="338">
        <v>7.28</v>
      </c>
      <c r="CM201" s="338">
        <v>7.27</v>
      </c>
      <c r="CN201" s="338">
        <v>7.1</v>
      </c>
      <c r="CO201" s="339">
        <f t="shared" si="23"/>
        <v>7.2166666666666659</v>
      </c>
      <c r="CP201" s="338">
        <v>0.67300000000000004</v>
      </c>
      <c r="CQ201" s="338">
        <v>0.67100000000000004</v>
      </c>
      <c r="CR201" s="338">
        <v>0.68700000000000006</v>
      </c>
      <c r="CS201" s="339">
        <f t="shared" si="24"/>
        <v>0.67700000000000005</v>
      </c>
      <c r="CT201" s="338">
        <v>0.82199999999999995</v>
      </c>
      <c r="CU201" s="338">
        <v>0.82199999999999995</v>
      </c>
      <c r="CV201" s="338">
        <v>0.82399999999999995</v>
      </c>
      <c r="CW201" s="339">
        <f t="shared" si="25"/>
        <v>0.82266666666666666</v>
      </c>
      <c r="CX201" s="340">
        <v>2.0833333333333333E-3</v>
      </c>
      <c r="CY201" s="318">
        <v>6.9444444444444441E-3</v>
      </c>
      <c r="CZ201" s="318">
        <v>1.2499999999999999E-2</v>
      </c>
      <c r="DA201" s="319" t="s">
        <v>2055</v>
      </c>
      <c r="DB201" s="319" t="s">
        <v>2056</v>
      </c>
      <c r="DC201" s="319" t="s">
        <v>2057</v>
      </c>
      <c r="DD201" s="319" t="s">
        <v>2058</v>
      </c>
      <c r="DE201" s="319" t="s">
        <v>2059</v>
      </c>
      <c r="DF201" s="319" t="s">
        <v>2060</v>
      </c>
      <c r="DG201" s="341"/>
      <c r="DH201" s="337">
        <v>-0.85185272100064913</v>
      </c>
      <c r="DI201" s="472">
        <v>1</v>
      </c>
      <c r="DJ201" s="483">
        <f t="shared" si="26"/>
        <v>-1.4252894088722025E-2</v>
      </c>
      <c r="DK201" s="337">
        <v>0.67700000000000005</v>
      </c>
      <c r="DL201" s="472">
        <v>0</v>
      </c>
      <c r="DM201" s="337">
        <v>0.82266666666666666</v>
      </c>
    </row>
    <row r="202" spans="1:117" s="261" customFormat="1" ht="15.75" customHeight="1">
      <c r="A202" s="262">
        <v>253</v>
      </c>
      <c r="B202" s="263" t="s">
        <v>1800</v>
      </c>
      <c r="C202" s="248">
        <v>2922350</v>
      </c>
      <c r="D202" s="248">
        <v>1</v>
      </c>
      <c r="E202" s="249">
        <v>21682</v>
      </c>
      <c r="F202" s="44">
        <f t="shared" si="21"/>
        <v>61</v>
      </c>
      <c r="G202" s="264">
        <v>1</v>
      </c>
      <c r="H202" s="248">
        <v>36</v>
      </c>
      <c r="I202" s="265">
        <v>95</v>
      </c>
      <c r="J202" s="250">
        <v>0</v>
      </c>
      <c r="K202" s="250">
        <v>1</v>
      </c>
      <c r="L202" s="250">
        <v>0</v>
      </c>
      <c r="M202" s="250">
        <v>0</v>
      </c>
      <c r="N202" s="250">
        <v>0</v>
      </c>
      <c r="O202" s="250">
        <v>0</v>
      </c>
      <c r="P202" s="250">
        <v>0</v>
      </c>
      <c r="Q202" s="250">
        <v>0</v>
      </c>
      <c r="R202" s="250">
        <v>0</v>
      </c>
      <c r="S202" s="250">
        <v>0</v>
      </c>
      <c r="T202" s="250">
        <v>0</v>
      </c>
      <c r="U202" s="250">
        <v>0</v>
      </c>
      <c r="V202" s="250">
        <v>0</v>
      </c>
      <c r="W202" s="250">
        <v>0</v>
      </c>
      <c r="X202" s="250">
        <v>1</v>
      </c>
      <c r="Y202" s="250"/>
      <c r="Z202" s="250">
        <v>1</v>
      </c>
      <c r="AA202" s="250">
        <v>0</v>
      </c>
      <c r="AB202" s="250">
        <v>0</v>
      </c>
      <c r="AC202" s="251"/>
      <c r="AD202" s="251"/>
      <c r="AE202" s="252"/>
      <c r="AF202" s="253">
        <v>44323</v>
      </c>
      <c r="AG202" s="254">
        <v>0</v>
      </c>
      <c r="AH202" s="254">
        <v>0</v>
      </c>
      <c r="AI202" s="254">
        <v>0</v>
      </c>
      <c r="AJ202" s="254">
        <v>0</v>
      </c>
      <c r="AK202" s="254">
        <v>0</v>
      </c>
      <c r="AL202" s="253">
        <v>44334</v>
      </c>
      <c r="AM202" s="254">
        <v>11</v>
      </c>
      <c r="AN202" s="255">
        <v>1</v>
      </c>
      <c r="AO202" s="255">
        <v>1</v>
      </c>
      <c r="AP202" s="255" t="s">
        <v>1801</v>
      </c>
      <c r="AQ202" s="255">
        <v>1</v>
      </c>
      <c r="AR202" s="255">
        <v>0</v>
      </c>
      <c r="AS202" s="255">
        <v>1</v>
      </c>
      <c r="AT202" s="255">
        <v>0</v>
      </c>
      <c r="AU202" s="255">
        <v>0</v>
      </c>
      <c r="AV202" s="255">
        <v>0</v>
      </c>
      <c r="AW202" s="255">
        <v>0</v>
      </c>
      <c r="AX202" s="255">
        <v>1</v>
      </c>
      <c r="AY202" s="256">
        <v>44322</v>
      </c>
      <c r="AZ202" s="257">
        <v>0.67</v>
      </c>
      <c r="BA202" s="267"/>
      <c r="BB202" s="257">
        <v>8.5</v>
      </c>
      <c r="BC202" s="258">
        <v>5.0000000000000001E-3</v>
      </c>
      <c r="BD202" s="248">
        <v>16.5</v>
      </c>
      <c r="BE202" s="248">
        <v>15.7</v>
      </c>
      <c r="BF202" s="248">
        <v>82.5</v>
      </c>
      <c r="BG202" s="248">
        <v>9.1999999999999993</v>
      </c>
      <c r="BH202" s="248">
        <v>442</v>
      </c>
      <c r="BI202" s="259"/>
      <c r="BJ202" s="255">
        <v>1</v>
      </c>
      <c r="BK202" s="255">
        <v>0</v>
      </c>
      <c r="BL202" s="255">
        <v>0</v>
      </c>
      <c r="BM202" s="255">
        <v>0</v>
      </c>
      <c r="BN202" s="255">
        <v>0</v>
      </c>
      <c r="BO202" s="255">
        <v>0</v>
      </c>
      <c r="BP202" s="255"/>
      <c r="BQ202" s="260"/>
      <c r="BR202" s="336"/>
      <c r="BS202" s="337"/>
      <c r="BT202" s="337"/>
      <c r="BU202" s="337"/>
      <c r="BV202" s="337"/>
      <c r="BW202" s="337"/>
      <c r="BX202" s="337"/>
      <c r="BY202" s="337"/>
      <c r="BZ202" s="337"/>
      <c r="CA202" s="337"/>
      <c r="CB202" s="337"/>
      <c r="CC202" s="337"/>
      <c r="CD202" s="337"/>
      <c r="CE202" s="337"/>
      <c r="CF202" s="337"/>
      <c r="CG202" s="337"/>
      <c r="CH202" s="337"/>
      <c r="CI202" s="337"/>
      <c r="CJ202" s="337"/>
      <c r="CK202" s="320"/>
      <c r="CL202" s="338">
        <v>7.21</v>
      </c>
      <c r="CM202" s="338">
        <v>7.26</v>
      </c>
      <c r="CN202" s="338">
        <v>7.21</v>
      </c>
      <c r="CO202" s="339">
        <f t="shared" si="23"/>
        <v>7.2266666666666666</v>
      </c>
      <c r="CP202" s="338">
        <v>0.66900000000000004</v>
      </c>
      <c r="CQ202" s="338">
        <v>0.64400000000000002</v>
      </c>
      <c r="CR202" s="338">
        <v>0.73</v>
      </c>
      <c r="CS202" s="339">
        <f t="shared" si="24"/>
        <v>0.68100000000000005</v>
      </c>
      <c r="CT202" s="338">
        <v>0.75900000000000001</v>
      </c>
      <c r="CU202" s="338">
        <v>0.76600000000000001</v>
      </c>
      <c r="CV202" s="338">
        <v>0.76600000000000001</v>
      </c>
      <c r="CW202" s="339">
        <f t="shared" si="25"/>
        <v>0.7636666666666666</v>
      </c>
      <c r="CX202" s="340">
        <v>8.3333333333333332E-3</v>
      </c>
      <c r="CY202" s="318">
        <v>4.1666666666666666E-3</v>
      </c>
      <c r="CZ202" s="318">
        <v>6.9444444444444441E-3</v>
      </c>
      <c r="DA202" s="319" t="s">
        <v>2061</v>
      </c>
      <c r="DB202" s="319" t="s">
        <v>2062</v>
      </c>
      <c r="DC202" s="319" t="s">
        <v>2063</v>
      </c>
      <c r="DD202" s="319" t="s">
        <v>2064</v>
      </c>
      <c r="DE202" s="319" t="s">
        <v>2065</v>
      </c>
      <c r="DF202" s="319" t="s">
        <v>2066</v>
      </c>
      <c r="DG202" s="341"/>
      <c r="DH202" s="337"/>
      <c r="DI202" s="472"/>
      <c r="DJ202" s="483"/>
      <c r="DK202" s="337">
        <v>0.68100000000000005</v>
      </c>
      <c r="DL202" s="472">
        <v>0</v>
      </c>
      <c r="DM202" s="337">
        <v>0.7636666666666666</v>
      </c>
    </row>
    <row r="203" spans="1:117" s="261" customFormat="1" ht="15.75" customHeight="1">
      <c r="A203" s="262">
        <v>254</v>
      </c>
      <c r="B203" s="263" t="s">
        <v>1802</v>
      </c>
      <c r="C203" s="248">
        <v>2922272</v>
      </c>
      <c r="D203" s="248">
        <v>1</v>
      </c>
      <c r="E203" s="249">
        <v>29662</v>
      </c>
      <c r="F203" s="44">
        <f t="shared" si="21"/>
        <v>40</v>
      </c>
      <c r="G203" s="264">
        <v>1</v>
      </c>
      <c r="H203" s="248">
        <v>36.5</v>
      </c>
      <c r="I203" s="265">
        <v>93</v>
      </c>
      <c r="J203" s="250">
        <v>0</v>
      </c>
      <c r="K203" s="250">
        <v>0</v>
      </c>
      <c r="L203" s="250">
        <v>0</v>
      </c>
      <c r="M203" s="250">
        <v>0</v>
      </c>
      <c r="N203" s="250">
        <v>0</v>
      </c>
      <c r="O203" s="250">
        <v>0</v>
      </c>
      <c r="P203" s="250">
        <v>0</v>
      </c>
      <c r="Q203" s="250">
        <v>0</v>
      </c>
      <c r="R203" s="250">
        <v>0</v>
      </c>
      <c r="S203" s="250">
        <v>0</v>
      </c>
      <c r="T203" s="250">
        <v>0</v>
      </c>
      <c r="U203" s="250">
        <v>0</v>
      </c>
      <c r="V203" s="250">
        <v>0</v>
      </c>
      <c r="W203" s="250">
        <v>0</v>
      </c>
      <c r="X203" s="250">
        <v>0</v>
      </c>
      <c r="Y203" s="251"/>
      <c r="Z203" s="250">
        <v>0</v>
      </c>
      <c r="AA203" s="250">
        <v>0</v>
      </c>
      <c r="AB203" s="250">
        <v>0</v>
      </c>
      <c r="AC203" s="251"/>
      <c r="AD203" s="251"/>
      <c r="AE203" s="252"/>
      <c r="AF203" s="253">
        <v>44322</v>
      </c>
      <c r="AG203" s="254">
        <v>0</v>
      </c>
      <c r="AH203" s="254">
        <v>0</v>
      </c>
      <c r="AI203" s="254">
        <v>0</v>
      </c>
      <c r="AJ203" s="254">
        <v>0</v>
      </c>
      <c r="AK203" s="254">
        <v>0</v>
      </c>
      <c r="AL203" s="253">
        <v>44337</v>
      </c>
      <c r="AM203" s="254">
        <v>15</v>
      </c>
      <c r="AN203" s="255">
        <v>0</v>
      </c>
      <c r="AO203" s="255">
        <v>1</v>
      </c>
      <c r="AP203" s="255"/>
      <c r="AQ203" s="255">
        <v>1</v>
      </c>
      <c r="AR203" s="255">
        <v>1</v>
      </c>
      <c r="AS203" s="255">
        <v>1</v>
      </c>
      <c r="AT203" s="255">
        <v>0</v>
      </c>
      <c r="AU203" s="255">
        <v>0</v>
      </c>
      <c r="AV203" s="255">
        <v>0</v>
      </c>
      <c r="AW203" s="255">
        <v>0</v>
      </c>
      <c r="AX203" s="255">
        <v>1</v>
      </c>
      <c r="AY203" s="256">
        <v>44323</v>
      </c>
      <c r="AZ203" s="257">
        <v>0.72</v>
      </c>
      <c r="BA203" s="267"/>
      <c r="BB203" s="257">
        <v>49.9</v>
      </c>
      <c r="BC203" s="268"/>
      <c r="BD203" s="248">
        <v>12.9</v>
      </c>
      <c r="BE203" s="248">
        <v>12.53</v>
      </c>
      <c r="BF203" s="248">
        <v>80.5</v>
      </c>
      <c r="BG203" s="248">
        <v>13.1</v>
      </c>
      <c r="BH203" s="248">
        <v>219</v>
      </c>
      <c r="BI203" s="259"/>
      <c r="BJ203" s="255">
        <v>1</v>
      </c>
      <c r="BK203" s="255">
        <v>1</v>
      </c>
      <c r="BL203" s="255">
        <v>0</v>
      </c>
      <c r="BM203" s="255">
        <v>0</v>
      </c>
      <c r="BN203" s="255">
        <v>0</v>
      </c>
      <c r="BO203" s="255">
        <v>0</v>
      </c>
      <c r="BP203" s="255"/>
      <c r="BQ203" s="260"/>
      <c r="BR203" s="336">
        <v>5.0901228070175453</v>
      </c>
      <c r="BS203" s="337">
        <v>5.21</v>
      </c>
      <c r="BT203" s="337">
        <v>0.11987719298245469</v>
      </c>
      <c r="BU203" s="337">
        <v>2.3550943175120431</v>
      </c>
      <c r="BV203" s="337">
        <v>23</v>
      </c>
      <c r="BW203" s="337">
        <v>77231</v>
      </c>
      <c r="BX203" s="337">
        <v>18753</v>
      </c>
      <c r="BY203" s="337">
        <v>1045.0333805381347</v>
      </c>
      <c r="BZ203" s="337">
        <v>1.2558493667744059E-4</v>
      </c>
      <c r="CA203" s="337">
        <v>19.496833333333328</v>
      </c>
      <c r="CB203" s="337">
        <v>20.007499999999993</v>
      </c>
      <c r="CC203" s="337">
        <v>-0.5106666666666666</v>
      </c>
      <c r="CD203" s="337">
        <v>237.17257222844748</v>
      </c>
      <c r="CE203" s="337">
        <v>243.41633185894941</v>
      </c>
      <c r="CF203" s="337">
        <v>-6.2437596305019065</v>
      </c>
      <c r="CG203" s="337">
        <v>307.16980183569706</v>
      </c>
      <c r="CH203" s="337">
        <v>315.19086604773389</v>
      </c>
      <c r="CI203" s="337">
        <v>-8.021064212036892</v>
      </c>
      <c r="CJ203" s="337">
        <v>2.4816733112512989E-2</v>
      </c>
      <c r="CK203" s="320">
        <v>6287</v>
      </c>
      <c r="CL203" s="338">
        <v>7.03</v>
      </c>
      <c r="CM203" s="338">
        <v>6.51</v>
      </c>
      <c r="CN203" s="338">
        <v>6.84</v>
      </c>
      <c r="CO203" s="339">
        <f t="shared" si="23"/>
        <v>6.793333333333333</v>
      </c>
      <c r="CP203" s="338">
        <v>0.41699999999999998</v>
      </c>
      <c r="CQ203" s="338">
        <v>0.42</v>
      </c>
      <c r="CR203" s="338">
        <v>0.502</v>
      </c>
      <c r="CS203" s="339">
        <f t="shared" si="24"/>
        <v>0.4463333333333333</v>
      </c>
      <c r="CT203" s="338">
        <v>0.57499999999999996</v>
      </c>
      <c r="CU203" s="338">
        <v>0.51200000000000001</v>
      </c>
      <c r="CV203" s="338">
        <v>0.59099999999999997</v>
      </c>
      <c r="CW203" s="339">
        <f t="shared" si="25"/>
        <v>0.55933333333333335</v>
      </c>
      <c r="CX203" s="340">
        <v>4.8611111111111112E-3</v>
      </c>
      <c r="CY203" s="318">
        <v>5.5555555555555558E-3</v>
      </c>
      <c r="CZ203" s="318">
        <v>1.3888888888888888E-2</v>
      </c>
      <c r="DA203" s="319" t="s">
        <v>2067</v>
      </c>
      <c r="DB203" s="319" t="s">
        <v>2068</v>
      </c>
      <c r="DC203" s="319" t="s">
        <v>2069</v>
      </c>
      <c r="DD203" s="319" t="s">
        <v>2070</v>
      </c>
      <c r="DE203" s="319" t="s">
        <v>2071</v>
      </c>
      <c r="DF203" s="319" t="s">
        <v>2072</v>
      </c>
      <c r="DG203" s="341"/>
      <c r="DH203" s="337">
        <v>2.3550943175120431</v>
      </c>
      <c r="DI203" s="472">
        <v>1</v>
      </c>
      <c r="DJ203" s="483">
        <f t="shared" si="26"/>
        <v>3.7459747375728381E-2</v>
      </c>
      <c r="DK203" s="337">
        <v>0.4463333333333333</v>
      </c>
      <c r="DL203" s="472">
        <v>0</v>
      </c>
      <c r="DM203" s="337">
        <v>0.55933333333333335</v>
      </c>
    </row>
    <row r="204" spans="1:117" s="261" customFormat="1" ht="15.75" customHeight="1">
      <c r="A204" s="262">
        <v>255</v>
      </c>
      <c r="B204" s="263" t="s">
        <v>1803</v>
      </c>
      <c r="C204" s="248">
        <v>2923925</v>
      </c>
      <c r="D204" s="248">
        <v>1</v>
      </c>
      <c r="E204" s="249">
        <v>24584</v>
      </c>
      <c r="F204" s="44">
        <f t="shared" si="21"/>
        <v>54</v>
      </c>
      <c r="G204" s="264">
        <v>1</v>
      </c>
      <c r="H204" s="248">
        <v>36</v>
      </c>
      <c r="I204" s="265">
        <v>95</v>
      </c>
      <c r="J204" s="250">
        <v>0</v>
      </c>
      <c r="K204" s="250">
        <v>1</v>
      </c>
      <c r="L204" s="250">
        <v>0</v>
      </c>
      <c r="M204" s="250">
        <v>0</v>
      </c>
      <c r="N204" s="250">
        <v>0</v>
      </c>
      <c r="O204" s="250">
        <v>0</v>
      </c>
      <c r="P204" s="250">
        <v>0</v>
      </c>
      <c r="Q204" s="250">
        <v>0</v>
      </c>
      <c r="R204" s="250">
        <v>0</v>
      </c>
      <c r="S204" s="250">
        <v>0</v>
      </c>
      <c r="T204" s="250">
        <v>0</v>
      </c>
      <c r="U204" s="250">
        <v>0</v>
      </c>
      <c r="V204" s="250">
        <v>0</v>
      </c>
      <c r="W204" s="250">
        <v>0</v>
      </c>
      <c r="X204" s="250">
        <v>1</v>
      </c>
      <c r="Y204" s="251"/>
      <c r="Z204" s="250">
        <v>0</v>
      </c>
      <c r="AA204" s="250">
        <v>0</v>
      </c>
      <c r="AB204" s="250">
        <v>0</v>
      </c>
      <c r="AC204" s="251"/>
      <c r="AD204" s="251"/>
      <c r="AE204" s="252"/>
      <c r="AF204" s="253">
        <v>44323</v>
      </c>
      <c r="AG204" s="254">
        <v>0</v>
      </c>
      <c r="AH204" s="254">
        <v>0</v>
      </c>
      <c r="AI204" s="254">
        <v>0</v>
      </c>
      <c r="AJ204" s="254">
        <v>0</v>
      </c>
      <c r="AK204" s="254">
        <v>0</v>
      </c>
      <c r="AL204" s="253">
        <v>44331</v>
      </c>
      <c r="AM204" s="254">
        <v>8</v>
      </c>
      <c r="AN204" s="255">
        <v>1</v>
      </c>
      <c r="AO204" s="255">
        <v>1</v>
      </c>
      <c r="AP204" s="255"/>
      <c r="AQ204" s="255">
        <v>1</v>
      </c>
      <c r="AR204" s="255">
        <v>1</v>
      </c>
      <c r="AS204" s="255">
        <v>1</v>
      </c>
      <c r="AT204" s="255">
        <v>0</v>
      </c>
      <c r="AU204" s="255">
        <v>0</v>
      </c>
      <c r="AV204" s="255">
        <v>0</v>
      </c>
      <c r="AW204" s="255">
        <v>0</v>
      </c>
      <c r="AX204" s="255">
        <v>1</v>
      </c>
      <c r="AY204" s="256">
        <v>44324</v>
      </c>
      <c r="AZ204" s="257">
        <v>0.79</v>
      </c>
      <c r="BA204" s="257">
        <v>10208</v>
      </c>
      <c r="BB204" s="257">
        <v>76.099999999999994</v>
      </c>
      <c r="BC204" s="258">
        <v>7.0000000000000001E-3</v>
      </c>
      <c r="BD204" s="248">
        <v>13.1</v>
      </c>
      <c r="BE204" s="248">
        <v>11.96</v>
      </c>
      <c r="BF204" s="248">
        <v>77</v>
      </c>
      <c r="BG204" s="248">
        <v>15</v>
      </c>
      <c r="BH204" s="248">
        <v>494</v>
      </c>
      <c r="BI204" s="259"/>
      <c r="BJ204" s="255">
        <v>0</v>
      </c>
      <c r="BK204" s="255">
        <v>0</v>
      </c>
      <c r="BL204" s="255">
        <v>0</v>
      </c>
      <c r="BM204" s="255">
        <v>0</v>
      </c>
      <c r="BN204" s="255">
        <v>0</v>
      </c>
      <c r="BO204" s="255">
        <v>0</v>
      </c>
      <c r="BP204" s="255"/>
      <c r="BQ204" s="260"/>
      <c r="BR204" s="336">
        <v>5.222366666666665</v>
      </c>
      <c r="BS204" s="337">
        <v>5.3769999999999998</v>
      </c>
      <c r="BT204" s="337">
        <v>0.15463333333333473</v>
      </c>
      <c r="BU204" s="337">
        <v>2.9609819302870624</v>
      </c>
      <c r="BV204" s="337">
        <v>89</v>
      </c>
      <c r="BW204" s="337">
        <v>52398</v>
      </c>
      <c r="BX204" s="337">
        <v>34235</v>
      </c>
      <c r="BY204" s="337">
        <v>1128.934786766112</v>
      </c>
      <c r="BZ204" s="337">
        <v>8.6489905952594198E-5</v>
      </c>
      <c r="CA204" s="337">
        <v>11.910666666666666</v>
      </c>
      <c r="CB204" s="337">
        <v>16.604333333333336</v>
      </c>
      <c r="CC204" s="337">
        <v>-4.6936666666666671</v>
      </c>
      <c r="CD204" s="337">
        <v>153.06459220592606</v>
      </c>
      <c r="CE204" s="337">
        <v>213.36821948376158</v>
      </c>
      <c r="CF204" s="337">
        <v>-60.303627277835496</v>
      </c>
      <c r="CG204" s="337">
        <v>182.4349437206821</v>
      </c>
      <c r="CH204" s="337">
        <v>254.3365436869293</v>
      </c>
      <c r="CI204" s="337">
        <v>-71.901599966247247</v>
      </c>
      <c r="CJ204" s="337">
        <v>0.2203960553511663</v>
      </c>
      <c r="CK204" s="320">
        <v>7362.5</v>
      </c>
      <c r="CL204" s="338">
        <v>6.72</v>
      </c>
      <c r="CM204" s="338">
        <v>6.63</v>
      </c>
      <c r="CN204" s="338">
        <v>7.04</v>
      </c>
      <c r="CO204" s="339">
        <f t="shared" si="23"/>
        <v>6.7966666666666669</v>
      </c>
      <c r="CP204" s="338">
        <v>0.65600000000000003</v>
      </c>
      <c r="CQ204" s="338">
        <v>0.67200000000000004</v>
      </c>
      <c r="CR204" s="338">
        <v>0.84799999999999998</v>
      </c>
      <c r="CS204" s="339">
        <f t="shared" si="24"/>
        <v>0.72533333333333339</v>
      </c>
      <c r="CT204" s="338">
        <v>0.90100000000000002</v>
      </c>
      <c r="CU204" s="338">
        <v>0.89200000000000002</v>
      </c>
      <c r="CV204" s="338">
        <v>0.90400000000000003</v>
      </c>
      <c r="CW204" s="339">
        <f t="shared" si="25"/>
        <v>0.89900000000000002</v>
      </c>
      <c r="CX204" s="340">
        <v>3.472222222222222E-3</v>
      </c>
      <c r="CY204" s="318">
        <v>1.1805555555555555E-2</v>
      </c>
      <c r="CZ204" s="318">
        <v>1.3194444444444444E-2</v>
      </c>
      <c r="DA204" s="319" t="s">
        <v>2073</v>
      </c>
      <c r="DB204" s="319" t="s">
        <v>2074</v>
      </c>
      <c r="DC204" s="319" t="s">
        <v>2075</v>
      </c>
      <c r="DD204" s="319" t="s">
        <v>2076</v>
      </c>
      <c r="DE204" s="319" t="s">
        <v>2077</v>
      </c>
      <c r="DF204" s="319" t="s">
        <v>2078</v>
      </c>
      <c r="DG204" s="341"/>
      <c r="DH204" s="337">
        <v>2.9609819302870624</v>
      </c>
      <c r="DI204" s="472">
        <v>1</v>
      </c>
      <c r="DJ204" s="483">
        <f t="shared" si="26"/>
        <v>4.0217072058228352E-2</v>
      </c>
      <c r="DK204" s="337">
        <v>0.72533333333333339</v>
      </c>
      <c r="DL204" s="472">
        <v>1</v>
      </c>
      <c r="DM204" s="337">
        <v>0.89900000000000002</v>
      </c>
    </row>
    <row r="205" spans="1:117" s="261" customFormat="1" ht="15.75" customHeight="1">
      <c r="A205" s="262">
        <v>256</v>
      </c>
      <c r="B205" s="263" t="s">
        <v>1804</v>
      </c>
      <c r="C205" s="248">
        <v>2924030</v>
      </c>
      <c r="D205" s="248">
        <v>1</v>
      </c>
      <c r="E205" s="249">
        <v>29640</v>
      </c>
      <c r="F205" s="44">
        <f t="shared" si="21"/>
        <v>40</v>
      </c>
      <c r="G205" s="264">
        <v>1</v>
      </c>
      <c r="H205" s="248">
        <v>36.9</v>
      </c>
      <c r="I205" s="265">
        <v>90</v>
      </c>
      <c r="J205" s="250">
        <v>0</v>
      </c>
      <c r="K205" s="250">
        <v>0</v>
      </c>
      <c r="L205" s="250">
        <v>0</v>
      </c>
      <c r="M205" s="250">
        <v>0</v>
      </c>
      <c r="N205" s="250">
        <v>0</v>
      </c>
      <c r="O205" s="250">
        <v>0</v>
      </c>
      <c r="P205" s="250">
        <v>0</v>
      </c>
      <c r="Q205" s="250">
        <v>0</v>
      </c>
      <c r="R205" s="250">
        <v>0</v>
      </c>
      <c r="S205" s="250">
        <v>0</v>
      </c>
      <c r="T205" s="250">
        <v>0</v>
      </c>
      <c r="U205" s="250">
        <v>0</v>
      </c>
      <c r="V205" s="250">
        <v>0</v>
      </c>
      <c r="W205" s="250">
        <v>0</v>
      </c>
      <c r="X205" s="250">
        <v>0</v>
      </c>
      <c r="Y205" s="250">
        <v>0</v>
      </c>
      <c r="Z205" s="250">
        <v>0</v>
      </c>
      <c r="AA205" s="250">
        <v>0</v>
      </c>
      <c r="AB205" s="250">
        <v>0</v>
      </c>
      <c r="AC205" s="255">
        <v>88</v>
      </c>
      <c r="AD205" s="255">
        <v>1.72</v>
      </c>
      <c r="AE205" s="277">
        <v>29.74</v>
      </c>
      <c r="AF205" s="253">
        <v>44324</v>
      </c>
      <c r="AG205" s="254">
        <v>1</v>
      </c>
      <c r="AH205" s="254">
        <v>0</v>
      </c>
      <c r="AI205" s="254">
        <v>5</v>
      </c>
      <c r="AJ205" s="254">
        <v>0</v>
      </c>
      <c r="AK205" s="254">
        <v>1</v>
      </c>
      <c r="AL205" s="253">
        <v>44333</v>
      </c>
      <c r="AM205" s="254">
        <v>9</v>
      </c>
      <c r="AN205" s="255">
        <v>1</v>
      </c>
      <c r="AO205" s="255">
        <v>1</v>
      </c>
      <c r="AP205" s="255"/>
      <c r="AQ205" s="255">
        <v>1</v>
      </c>
      <c r="AR205" s="255">
        <v>1</v>
      </c>
      <c r="AS205" s="255">
        <v>1</v>
      </c>
      <c r="AT205" s="255">
        <v>0</v>
      </c>
      <c r="AU205" s="255">
        <v>0</v>
      </c>
      <c r="AV205" s="255">
        <v>0</v>
      </c>
      <c r="AW205" s="255">
        <v>0</v>
      </c>
      <c r="AX205" s="255">
        <v>1</v>
      </c>
      <c r="AY205" s="256">
        <v>44324</v>
      </c>
      <c r="AZ205" s="257">
        <v>0.94</v>
      </c>
      <c r="BA205" s="257">
        <v>450</v>
      </c>
      <c r="BB205" s="257">
        <v>84.6</v>
      </c>
      <c r="BC205" s="258">
        <v>7.0000000000000001E-3</v>
      </c>
      <c r="BD205" s="248">
        <v>14.8</v>
      </c>
      <c r="BE205" s="248">
        <v>8.24</v>
      </c>
      <c r="BF205" s="248">
        <v>86.3</v>
      </c>
      <c r="BG205" s="248">
        <v>9.1999999999999993</v>
      </c>
      <c r="BH205" s="248">
        <v>202</v>
      </c>
      <c r="BI205" s="259"/>
      <c r="BJ205" s="255">
        <v>0</v>
      </c>
      <c r="BK205" s="255">
        <v>0</v>
      </c>
      <c r="BL205" s="255">
        <v>0</v>
      </c>
      <c r="BM205" s="255">
        <v>0</v>
      </c>
      <c r="BN205" s="255">
        <v>0</v>
      </c>
      <c r="BO205" s="255">
        <v>0</v>
      </c>
      <c r="BP205" s="255"/>
      <c r="BQ205" s="260"/>
      <c r="BR205" s="336">
        <v>5.366766666666666</v>
      </c>
      <c r="BS205" s="337">
        <v>5.694</v>
      </c>
      <c r="BT205" s="337">
        <v>0.32723333333333393</v>
      </c>
      <c r="BU205" s="337">
        <v>6.0974019117656315</v>
      </c>
      <c r="BV205" s="337">
        <v>56</v>
      </c>
      <c r="BW205" s="337">
        <v>40280</v>
      </c>
      <c r="BX205" s="337">
        <v>19755</v>
      </c>
      <c r="BY205" s="337">
        <v>626.63185378590072</v>
      </c>
      <c r="BZ205" s="337">
        <v>3.0865107121061158E-4</v>
      </c>
      <c r="CA205" s="337">
        <v>7.6768333333333327</v>
      </c>
      <c r="CB205" s="337">
        <v>8.7004999999999999</v>
      </c>
      <c r="CC205" s="337">
        <v>-1.0236666666666665</v>
      </c>
      <c r="CD205" s="337">
        <v>103.87779373953703</v>
      </c>
      <c r="CE205" s="337">
        <v>117.72587225742697</v>
      </c>
      <c r="CF205" s="337">
        <v>-13.84807851789</v>
      </c>
      <c r="CG205" s="337">
        <v>114.62003834630855</v>
      </c>
      <c r="CH205" s="337">
        <v>129.90500642061835</v>
      </c>
      <c r="CI205" s="337">
        <v>-15.284968074309825</v>
      </c>
      <c r="CJ205" s="337">
        <v>0.10527564404830007</v>
      </c>
      <c r="CK205" s="320">
        <v>6382.5</v>
      </c>
      <c r="CL205" s="338">
        <v>7.1</v>
      </c>
      <c r="CM205" s="338">
        <v>7.02</v>
      </c>
      <c r="CN205" s="338">
        <v>6.9</v>
      </c>
      <c r="CO205" s="339">
        <f t="shared" si="23"/>
        <v>7.0066666666666668</v>
      </c>
      <c r="CP205" s="338">
        <v>0.53100000000000003</v>
      </c>
      <c r="CQ205" s="338">
        <v>0.48199999999999998</v>
      </c>
      <c r="CR205" s="338">
        <v>0.47699999999999998</v>
      </c>
      <c r="CS205" s="339">
        <f t="shared" si="24"/>
        <v>0.49666666666666659</v>
      </c>
      <c r="CT205" s="338">
        <v>0.64200000000000002</v>
      </c>
      <c r="CU205" s="338">
        <v>0.64300000000000002</v>
      </c>
      <c r="CV205" s="338">
        <v>0.64200000000000002</v>
      </c>
      <c r="CW205" s="339">
        <f t="shared" si="25"/>
        <v>0.64233333333333331</v>
      </c>
      <c r="CX205" s="340">
        <v>2.0833333333333333E-3</v>
      </c>
      <c r="CY205" s="318">
        <v>6.9444444444444441E-3</v>
      </c>
      <c r="CZ205" s="318">
        <v>1.0416666666666666E-2</v>
      </c>
      <c r="DA205" s="319" t="s">
        <v>2079</v>
      </c>
      <c r="DB205" s="319" t="s">
        <v>2080</v>
      </c>
      <c r="DC205" s="319" t="s">
        <v>2081</v>
      </c>
      <c r="DD205" s="319" t="s">
        <v>2082</v>
      </c>
      <c r="DE205" s="319" t="s">
        <v>2083</v>
      </c>
      <c r="DF205" s="319" t="s">
        <v>2084</v>
      </c>
      <c r="DG205" s="341"/>
      <c r="DH205" s="337">
        <v>6.0974019117656315</v>
      </c>
      <c r="DI205" s="472">
        <v>0</v>
      </c>
      <c r="DJ205" s="483">
        <f t="shared" si="26"/>
        <v>9.5533128268948386E-2</v>
      </c>
      <c r="DK205" s="337">
        <v>0.49666666666666659</v>
      </c>
      <c r="DL205" s="472">
        <v>0</v>
      </c>
      <c r="DM205" s="337">
        <v>0.64233333333333331</v>
      </c>
    </row>
    <row r="206" spans="1:117" s="261" customFormat="1" ht="15.75" customHeight="1">
      <c r="A206" s="278">
        <v>257</v>
      </c>
      <c r="B206" s="279" t="s">
        <v>1805</v>
      </c>
      <c r="C206" s="280">
        <v>2923938</v>
      </c>
      <c r="D206" s="280">
        <v>2</v>
      </c>
      <c r="E206" s="281">
        <v>24083</v>
      </c>
      <c r="F206" s="44">
        <f t="shared" si="21"/>
        <v>55</v>
      </c>
      <c r="G206" s="282">
        <v>1</v>
      </c>
      <c r="H206" s="280">
        <v>36.299999999999997</v>
      </c>
      <c r="I206" s="283">
        <v>98</v>
      </c>
      <c r="J206" s="284">
        <v>0</v>
      </c>
      <c r="K206" s="284">
        <v>0</v>
      </c>
      <c r="L206" s="284">
        <v>0</v>
      </c>
      <c r="M206" s="284">
        <v>1</v>
      </c>
      <c r="N206" s="284">
        <v>0</v>
      </c>
      <c r="O206" s="284">
        <v>0</v>
      </c>
      <c r="P206" s="284">
        <v>1</v>
      </c>
      <c r="Q206" s="284">
        <v>0</v>
      </c>
      <c r="R206" s="284">
        <v>0</v>
      </c>
      <c r="S206" s="284">
        <v>0</v>
      </c>
      <c r="T206" s="284">
        <v>0</v>
      </c>
      <c r="U206" s="284">
        <v>0</v>
      </c>
      <c r="V206" s="284">
        <v>0</v>
      </c>
      <c r="W206" s="284">
        <v>0</v>
      </c>
      <c r="X206" s="284">
        <v>1</v>
      </c>
      <c r="Y206" s="284">
        <v>1</v>
      </c>
      <c r="Z206" s="284">
        <v>1</v>
      </c>
      <c r="AA206" s="284">
        <v>0</v>
      </c>
      <c r="AB206" s="284">
        <v>0</v>
      </c>
      <c r="AC206" s="285">
        <v>89</v>
      </c>
      <c r="AD206" s="285">
        <v>1.65</v>
      </c>
      <c r="AE206" s="286">
        <v>32.69</v>
      </c>
      <c r="AF206" s="287">
        <v>44324</v>
      </c>
      <c r="AG206" s="288">
        <v>1</v>
      </c>
      <c r="AH206" s="288">
        <v>0</v>
      </c>
      <c r="AI206" s="288">
        <v>3</v>
      </c>
      <c r="AJ206" s="288">
        <v>0</v>
      </c>
      <c r="AK206" s="288">
        <v>1</v>
      </c>
      <c r="AL206" s="287">
        <v>44328</v>
      </c>
      <c r="AM206" s="288">
        <v>5</v>
      </c>
      <c r="AN206" s="285">
        <v>1</v>
      </c>
      <c r="AO206" s="285">
        <v>1</v>
      </c>
      <c r="AP206" s="285"/>
      <c r="AQ206" s="285">
        <v>1</v>
      </c>
      <c r="AR206" s="285">
        <v>1</v>
      </c>
      <c r="AS206" s="285">
        <v>1</v>
      </c>
      <c r="AT206" s="285">
        <v>0</v>
      </c>
      <c r="AU206" s="285">
        <v>0</v>
      </c>
      <c r="AV206" s="285">
        <v>0</v>
      </c>
      <c r="AW206" s="285">
        <v>0</v>
      </c>
      <c r="AX206" s="285">
        <v>1</v>
      </c>
      <c r="AY206" s="289">
        <v>44324</v>
      </c>
      <c r="AZ206" s="290">
        <v>0.95</v>
      </c>
      <c r="BA206" s="290">
        <v>914</v>
      </c>
      <c r="BB206" s="291"/>
      <c r="BC206" s="292"/>
      <c r="BD206" s="280">
        <v>12.2</v>
      </c>
      <c r="BE206" s="280">
        <v>8.16</v>
      </c>
      <c r="BF206" s="280">
        <v>74.5</v>
      </c>
      <c r="BG206" s="280">
        <v>16.7</v>
      </c>
      <c r="BH206" s="280">
        <v>341</v>
      </c>
      <c r="BI206" s="293"/>
      <c r="BJ206" s="285">
        <v>0</v>
      </c>
      <c r="BK206" s="285">
        <v>0</v>
      </c>
      <c r="BL206" s="285">
        <v>0</v>
      </c>
      <c r="BM206" s="285">
        <v>0</v>
      </c>
      <c r="BN206" s="285">
        <v>0</v>
      </c>
      <c r="BO206" s="285">
        <v>0</v>
      </c>
      <c r="BP206" s="285"/>
      <c r="BQ206" s="294"/>
      <c r="BR206" s="336"/>
      <c r="BS206" s="337"/>
      <c r="BT206" s="337"/>
      <c r="BU206" s="337"/>
      <c r="BV206" s="337"/>
      <c r="BW206" s="337"/>
      <c r="BX206" s="337"/>
      <c r="BY206" s="337"/>
      <c r="BZ206" s="337"/>
      <c r="CA206" s="337"/>
      <c r="CB206" s="337"/>
      <c r="CC206" s="337"/>
      <c r="CD206" s="337"/>
      <c r="CE206" s="337"/>
      <c r="CF206" s="337"/>
      <c r="CG206" s="337"/>
      <c r="CH206" s="337"/>
      <c r="CI206" s="337"/>
      <c r="CJ206" s="337"/>
      <c r="CK206" s="320"/>
      <c r="CL206" s="338">
        <v>8.02</v>
      </c>
      <c r="CM206" s="338">
        <v>7.99</v>
      </c>
      <c r="CN206" s="338">
        <v>7.95</v>
      </c>
      <c r="CO206" s="339">
        <f t="shared" si="23"/>
        <v>7.9866666666666655</v>
      </c>
      <c r="CP206" s="338">
        <v>0.88800000000000001</v>
      </c>
      <c r="CQ206" s="338">
        <v>0.86899999999999999</v>
      </c>
      <c r="CR206" s="338">
        <v>0.88900000000000001</v>
      </c>
      <c r="CS206" s="339">
        <f t="shared" si="24"/>
        <v>0.88200000000000001</v>
      </c>
      <c r="CT206" s="338">
        <v>1.0129999999999999</v>
      </c>
      <c r="CU206" s="338">
        <v>1.012</v>
      </c>
      <c r="CV206" s="338">
        <v>1.0169999999999999</v>
      </c>
      <c r="CW206" s="339">
        <f t="shared" si="25"/>
        <v>1.014</v>
      </c>
      <c r="CX206" s="340">
        <v>2.0833333333333333E-3</v>
      </c>
      <c r="CY206" s="318">
        <v>7.6388888888888886E-3</v>
      </c>
      <c r="CZ206" s="318">
        <v>1.2499999999999999E-2</v>
      </c>
      <c r="DA206" s="319" t="s">
        <v>2085</v>
      </c>
      <c r="DB206" s="319" t="s">
        <v>2086</v>
      </c>
      <c r="DC206" s="319" t="s">
        <v>2087</v>
      </c>
      <c r="DD206" s="319" t="s">
        <v>2088</v>
      </c>
      <c r="DE206" s="319" t="s">
        <v>2089</v>
      </c>
      <c r="DF206" s="319" t="s">
        <v>2090</v>
      </c>
      <c r="DG206" s="341"/>
      <c r="DH206" s="337"/>
      <c r="DI206" s="472"/>
      <c r="DJ206" s="483"/>
      <c r="DK206" s="337">
        <v>0.88200000000000001</v>
      </c>
      <c r="DL206" s="472">
        <v>1</v>
      </c>
      <c r="DM206" s="337">
        <v>1.014</v>
      </c>
    </row>
    <row r="207" spans="1:117" s="261" customFormat="1" ht="15.75" customHeight="1">
      <c r="A207" s="262">
        <v>258</v>
      </c>
      <c r="B207" s="263" t="s">
        <v>1806</v>
      </c>
      <c r="C207" s="248">
        <v>2923940</v>
      </c>
      <c r="D207" s="248">
        <v>2</v>
      </c>
      <c r="E207" s="249">
        <v>21430</v>
      </c>
      <c r="F207" s="44">
        <f>INT((AF207-E207)/365.25)</f>
        <v>62</v>
      </c>
      <c r="G207" s="264">
        <v>1</v>
      </c>
      <c r="H207" s="248">
        <v>36.4</v>
      </c>
      <c r="I207" s="265">
        <v>100</v>
      </c>
      <c r="J207" s="250">
        <v>0</v>
      </c>
      <c r="K207" s="250">
        <v>1</v>
      </c>
      <c r="L207" s="250">
        <v>0</v>
      </c>
      <c r="M207" s="250">
        <v>0</v>
      </c>
      <c r="N207" s="250">
        <v>0</v>
      </c>
      <c r="O207" s="250">
        <v>0</v>
      </c>
      <c r="P207" s="250">
        <v>0</v>
      </c>
      <c r="Q207" s="250">
        <v>0</v>
      </c>
      <c r="R207" s="250">
        <v>0</v>
      </c>
      <c r="S207" s="250">
        <v>0</v>
      </c>
      <c r="T207" s="250">
        <v>0</v>
      </c>
      <c r="U207" s="250">
        <v>0</v>
      </c>
      <c r="V207" s="250">
        <v>0</v>
      </c>
      <c r="W207" s="250">
        <v>0</v>
      </c>
      <c r="X207" s="250">
        <v>1</v>
      </c>
      <c r="Y207" s="250">
        <v>1</v>
      </c>
      <c r="Z207" s="250">
        <v>1</v>
      </c>
      <c r="AA207" s="250">
        <v>0</v>
      </c>
      <c r="AB207" s="250">
        <v>0</v>
      </c>
      <c r="AC207" s="255">
        <v>80</v>
      </c>
      <c r="AD207" s="255">
        <v>1.6</v>
      </c>
      <c r="AE207" s="277">
        <v>31.25</v>
      </c>
      <c r="AF207" s="253">
        <v>44324</v>
      </c>
      <c r="AG207" s="254">
        <v>1</v>
      </c>
      <c r="AH207" s="254">
        <v>0</v>
      </c>
      <c r="AI207" s="254">
        <v>4</v>
      </c>
      <c r="AJ207" s="254">
        <v>0</v>
      </c>
      <c r="AK207" s="254">
        <v>1</v>
      </c>
      <c r="AL207" s="253">
        <v>44331</v>
      </c>
      <c r="AM207" s="254">
        <v>7</v>
      </c>
      <c r="AN207" s="255">
        <v>1</v>
      </c>
      <c r="AO207" s="255">
        <v>1</v>
      </c>
      <c r="AP207" s="255"/>
      <c r="AQ207" s="255">
        <v>1</v>
      </c>
      <c r="AR207" s="255">
        <v>1</v>
      </c>
      <c r="AS207" s="255">
        <v>1</v>
      </c>
      <c r="AT207" s="255">
        <v>0</v>
      </c>
      <c r="AU207" s="255">
        <v>0</v>
      </c>
      <c r="AV207" s="255">
        <v>0</v>
      </c>
      <c r="AW207" s="255">
        <v>0</v>
      </c>
      <c r="AX207" s="255">
        <v>1</v>
      </c>
      <c r="AY207" s="256">
        <v>44324</v>
      </c>
      <c r="AZ207" s="257">
        <v>0.55000000000000004</v>
      </c>
      <c r="BA207" s="257">
        <v>696</v>
      </c>
      <c r="BB207" s="257">
        <v>302.39999999999998</v>
      </c>
      <c r="BC207" s="258">
        <v>7.0000000000000001E-3</v>
      </c>
      <c r="BD207" s="248">
        <v>12.2</v>
      </c>
      <c r="BE207" s="248">
        <v>11.45</v>
      </c>
      <c r="BF207" s="248">
        <v>84.6</v>
      </c>
      <c r="BG207" s="248">
        <v>11.3</v>
      </c>
      <c r="BH207" s="248">
        <v>359</v>
      </c>
      <c r="BI207" s="259"/>
      <c r="BJ207" s="255">
        <v>0</v>
      </c>
      <c r="BK207" s="255">
        <v>0</v>
      </c>
      <c r="BL207" s="255">
        <v>0</v>
      </c>
      <c r="BM207" s="255">
        <v>0</v>
      </c>
      <c r="BN207" s="255">
        <v>0</v>
      </c>
      <c r="BO207" s="255">
        <v>0</v>
      </c>
      <c r="BP207" s="255"/>
      <c r="BQ207" s="260"/>
      <c r="BR207" s="336">
        <v>4.5094705882352937</v>
      </c>
      <c r="BS207" s="337">
        <v>4.6050000000000004</v>
      </c>
      <c r="BT207" s="337">
        <v>9.5529411764706751E-2</v>
      </c>
      <c r="BU207" s="337">
        <v>2.1184174482461944</v>
      </c>
      <c r="BV207" s="337">
        <v>116</v>
      </c>
      <c r="BW207" s="337">
        <v>89914</v>
      </c>
      <c r="BX207" s="337">
        <v>64846</v>
      </c>
      <c r="BY207" s="337">
        <v>1150.9433962264152</v>
      </c>
      <c r="BZ207" s="337">
        <v>3.2668436730811373E-5</v>
      </c>
      <c r="CA207" s="337">
        <v>24.380499999999994</v>
      </c>
      <c r="CB207" s="337">
        <v>26.045999999999992</v>
      </c>
      <c r="CC207" s="337">
        <v>-1.6655000000000002</v>
      </c>
      <c r="CD207" s="337">
        <v>233.32314820765677</v>
      </c>
      <c r="CE207" s="337">
        <v>249.30467309464743</v>
      </c>
      <c r="CF207" s="337">
        <v>-15.981524886990579</v>
      </c>
      <c r="CG207" s="337">
        <v>432.76051298106461</v>
      </c>
      <c r="CH207" s="337">
        <v>462.33340319935951</v>
      </c>
      <c r="CI207" s="337">
        <v>-29.572890218294791</v>
      </c>
      <c r="CJ207" s="337">
        <v>6.0118950731101649E-2</v>
      </c>
      <c r="CK207" s="320">
        <v>7778.9</v>
      </c>
      <c r="CL207" s="338">
        <v>8.5399999999999991</v>
      </c>
      <c r="CM207" s="338">
        <v>8.6999999999999993</v>
      </c>
      <c r="CN207" s="338">
        <v>8.4600000000000009</v>
      </c>
      <c r="CO207" s="339">
        <f t="shared" si="23"/>
        <v>8.5666666666666664</v>
      </c>
      <c r="CP207" s="338">
        <v>0.68</v>
      </c>
      <c r="CQ207" s="338">
        <v>0.77200000000000002</v>
      </c>
      <c r="CR207" s="338">
        <v>0.79</v>
      </c>
      <c r="CS207" s="339">
        <f t="shared" si="24"/>
        <v>0.74733333333333329</v>
      </c>
      <c r="CT207" s="338">
        <v>0.84799999999999998</v>
      </c>
      <c r="CU207" s="338">
        <v>0.90300000000000002</v>
      </c>
      <c r="CV207" s="338">
        <v>0.9</v>
      </c>
      <c r="CW207" s="339">
        <f t="shared" si="25"/>
        <v>0.8836666666666666</v>
      </c>
      <c r="CX207" s="340">
        <v>2.7777777777777779E-3</v>
      </c>
      <c r="CY207" s="318">
        <v>6.2499999999999995E-3</v>
      </c>
      <c r="CZ207" s="318">
        <v>9.0277777777777787E-3</v>
      </c>
      <c r="DA207" s="319" t="s">
        <v>2091</v>
      </c>
      <c r="DB207" s="319" t="s">
        <v>2092</v>
      </c>
      <c r="DC207" s="319" t="s">
        <v>2093</v>
      </c>
      <c r="DD207" s="319" t="s">
        <v>2094</v>
      </c>
      <c r="DE207" s="319" t="s">
        <v>2095</v>
      </c>
      <c r="DF207" s="319" t="s">
        <v>2096</v>
      </c>
      <c r="DG207" s="341"/>
      <c r="DH207" s="337">
        <v>2.1184174482461944</v>
      </c>
      <c r="DI207" s="472">
        <v>1</v>
      </c>
      <c r="DJ207" s="483">
        <f t="shared" si="26"/>
        <v>2.7232866449577633E-2</v>
      </c>
      <c r="DK207" s="337">
        <v>0.74733333333333329</v>
      </c>
      <c r="DL207" s="472">
        <v>1</v>
      </c>
      <c r="DM207" s="337">
        <v>0.8836666666666666</v>
      </c>
    </row>
    <row r="208" spans="1:117" s="261" customFormat="1" ht="15.75" customHeight="1">
      <c r="A208" s="262">
        <v>259</v>
      </c>
      <c r="B208" s="247" t="s">
        <v>1807</v>
      </c>
      <c r="C208" s="248">
        <v>2927479</v>
      </c>
      <c r="D208" s="248">
        <v>2</v>
      </c>
      <c r="E208" s="249">
        <v>10926</v>
      </c>
      <c r="F208" s="44">
        <f>INT((AF208-E208)/365.25)</f>
        <v>91</v>
      </c>
      <c r="G208" s="264">
        <v>1</v>
      </c>
      <c r="H208" s="248">
        <v>36</v>
      </c>
      <c r="I208" s="265">
        <v>100</v>
      </c>
      <c r="J208" s="250">
        <v>0</v>
      </c>
      <c r="K208" s="250">
        <v>0</v>
      </c>
      <c r="L208" s="250">
        <v>0</v>
      </c>
      <c r="M208" s="250">
        <v>0</v>
      </c>
      <c r="N208" s="250">
        <v>0</v>
      </c>
      <c r="O208" s="250">
        <v>0</v>
      </c>
      <c r="P208" s="250">
        <v>0</v>
      </c>
      <c r="Q208" s="250">
        <v>0</v>
      </c>
      <c r="R208" s="250">
        <v>0</v>
      </c>
      <c r="S208" s="250">
        <v>0</v>
      </c>
      <c r="T208" s="250">
        <v>0</v>
      </c>
      <c r="U208" s="250">
        <v>0</v>
      </c>
      <c r="V208" s="250">
        <v>0</v>
      </c>
      <c r="W208" s="250">
        <v>0</v>
      </c>
      <c r="X208" s="250">
        <v>1</v>
      </c>
      <c r="Y208" s="250">
        <v>0</v>
      </c>
      <c r="Z208" s="250">
        <v>1</v>
      </c>
      <c r="AA208" s="250">
        <v>0</v>
      </c>
      <c r="AB208" s="250">
        <v>0</v>
      </c>
      <c r="AC208" s="255">
        <v>65</v>
      </c>
      <c r="AD208" s="255">
        <v>1.7</v>
      </c>
      <c r="AE208" s="277">
        <v>22.49</v>
      </c>
      <c r="AF208" s="253">
        <v>44327</v>
      </c>
      <c r="AG208" s="254">
        <v>0</v>
      </c>
      <c r="AH208" s="254"/>
      <c r="AI208" s="254">
        <v>0</v>
      </c>
      <c r="AJ208" s="254">
        <v>0</v>
      </c>
      <c r="AK208" s="254">
        <v>0</v>
      </c>
      <c r="AL208" s="253">
        <v>44335</v>
      </c>
      <c r="AM208" s="254">
        <v>8</v>
      </c>
      <c r="AN208" s="255">
        <v>1</v>
      </c>
      <c r="AO208" s="255">
        <v>1</v>
      </c>
      <c r="AP208" s="255"/>
      <c r="AQ208" s="255">
        <v>1</v>
      </c>
      <c r="AR208" s="255">
        <v>1</v>
      </c>
      <c r="AS208" s="255">
        <v>1</v>
      </c>
      <c r="AT208" s="255">
        <v>0</v>
      </c>
      <c r="AU208" s="255">
        <v>0</v>
      </c>
      <c r="AV208" s="255">
        <v>0</v>
      </c>
      <c r="AW208" s="255">
        <v>0</v>
      </c>
      <c r="AX208" s="255">
        <v>0</v>
      </c>
      <c r="AY208" s="256">
        <v>44327</v>
      </c>
      <c r="AZ208" s="257">
        <v>0.87</v>
      </c>
      <c r="BA208" s="257">
        <v>2536</v>
      </c>
      <c r="BB208" s="257" t="s">
        <v>1808</v>
      </c>
      <c r="BC208" s="258">
        <v>3.6999999999999998E-2</v>
      </c>
      <c r="BD208" s="248">
        <v>8.8000000000000007</v>
      </c>
      <c r="BE208" s="248">
        <v>57.27</v>
      </c>
      <c r="BF208" s="248">
        <v>96</v>
      </c>
      <c r="BG208" s="248">
        <v>2</v>
      </c>
      <c r="BH208" s="248">
        <v>333</v>
      </c>
      <c r="BI208" s="259"/>
      <c r="BJ208" s="255">
        <v>0</v>
      </c>
      <c r="BK208" s="255">
        <v>0</v>
      </c>
      <c r="BL208" s="255">
        <v>0</v>
      </c>
      <c r="BM208" s="255">
        <v>0</v>
      </c>
      <c r="BN208" s="255">
        <v>0</v>
      </c>
      <c r="BO208" s="255">
        <v>0</v>
      </c>
      <c r="BP208" s="255"/>
      <c r="BQ208" s="260"/>
      <c r="BR208" s="336"/>
      <c r="BS208" s="337"/>
      <c r="BT208" s="337"/>
      <c r="BU208" s="337"/>
      <c r="BV208" s="337"/>
      <c r="BW208" s="337"/>
      <c r="BX208" s="337"/>
      <c r="BY208" s="337"/>
      <c r="BZ208" s="337"/>
      <c r="CA208" s="337"/>
      <c r="CB208" s="337"/>
      <c r="CC208" s="337"/>
      <c r="CD208" s="337"/>
      <c r="CE208" s="337"/>
      <c r="CF208" s="337"/>
      <c r="CG208" s="337"/>
      <c r="CH208" s="337"/>
      <c r="CI208" s="337"/>
      <c r="CJ208" s="337"/>
      <c r="CK208" s="320"/>
      <c r="CL208" s="338"/>
      <c r="CM208" s="338"/>
      <c r="CN208" s="338"/>
      <c r="CO208" s="339"/>
      <c r="CP208" s="338"/>
      <c r="CQ208" s="338"/>
      <c r="CR208" s="338"/>
      <c r="CS208" s="339"/>
      <c r="CT208" s="338"/>
      <c r="CU208" s="338"/>
      <c r="CV208" s="338"/>
      <c r="CW208" s="339"/>
      <c r="CX208" s="340"/>
      <c r="CY208" s="318"/>
      <c r="CZ208" s="318"/>
      <c r="DA208" s="319"/>
      <c r="DB208" s="319"/>
      <c r="DC208" s="319"/>
      <c r="DD208" s="319"/>
      <c r="DE208" s="319"/>
      <c r="DF208" s="319"/>
      <c r="DG208" s="341"/>
      <c r="DH208" s="337"/>
      <c r="DI208" s="472"/>
      <c r="DJ208" s="483"/>
      <c r="DK208" s="337"/>
      <c r="DL208" s="472"/>
      <c r="DM208" s="337"/>
    </row>
    <row r="209" spans="1:117" s="261" customFormat="1" ht="15.75" customHeight="1">
      <c r="A209" s="262">
        <v>260</v>
      </c>
      <c r="B209" s="247" t="s">
        <v>1809</v>
      </c>
      <c r="C209" s="248">
        <v>2924220</v>
      </c>
      <c r="D209" s="248">
        <v>2</v>
      </c>
      <c r="E209" s="249">
        <v>23577</v>
      </c>
      <c r="F209" s="44">
        <f t="shared" si="21"/>
        <v>56</v>
      </c>
      <c r="G209" s="264">
        <v>1</v>
      </c>
      <c r="H209" s="248">
        <v>36.799999999999997</v>
      </c>
      <c r="I209" s="265">
        <v>96</v>
      </c>
      <c r="J209" s="250">
        <v>0</v>
      </c>
      <c r="K209" s="250">
        <v>1</v>
      </c>
      <c r="L209" s="250">
        <v>0</v>
      </c>
      <c r="M209" s="250">
        <v>0</v>
      </c>
      <c r="N209" s="250">
        <v>0</v>
      </c>
      <c r="O209" s="250">
        <v>0</v>
      </c>
      <c r="P209" s="250">
        <v>0</v>
      </c>
      <c r="Q209" s="250">
        <v>0</v>
      </c>
      <c r="R209" s="250">
        <v>0</v>
      </c>
      <c r="S209" s="250">
        <v>0</v>
      </c>
      <c r="T209" s="250">
        <v>0</v>
      </c>
      <c r="U209" s="250">
        <v>0</v>
      </c>
      <c r="V209" s="250">
        <v>0</v>
      </c>
      <c r="W209" s="250">
        <v>0</v>
      </c>
      <c r="X209" s="250">
        <v>1</v>
      </c>
      <c r="Y209" s="250">
        <v>0</v>
      </c>
      <c r="Z209" s="250">
        <v>1</v>
      </c>
      <c r="AA209" s="250">
        <v>0</v>
      </c>
      <c r="AB209" s="250">
        <v>0</v>
      </c>
      <c r="AC209" s="255">
        <v>81</v>
      </c>
      <c r="AD209" s="255">
        <v>1.7</v>
      </c>
      <c r="AE209" s="277">
        <v>28</v>
      </c>
      <c r="AF209" s="253">
        <v>44325</v>
      </c>
      <c r="AG209" s="254">
        <v>0</v>
      </c>
      <c r="AH209" s="254">
        <v>0</v>
      </c>
      <c r="AI209" s="254">
        <v>0</v>
      </c>
      <c r="AJ209" s="254">
        <v>0</v>
      </c>
      <c r="AK209" s="254">
        <v>0</v>
      </c>
      <c r="AL209" s="253">
        <v>44336</v>
      </c>
      <c r="AM209" s="254">
        <v>11</v>
      </c>
      <c r="AN209" s="255">
        <v>1</v>
      </c>
      <c r="AO209" s="255">
        <v>1</v>
      </c>
      <c r="AP209" s="255"/>
      <c r="AQ209" s="255">
        <v>1</v>
      </c>
      <c r="AR209" s="255">
        <v>1</v>
      </c>
      <c r="AS209" s="255">
        <v>1</v>
      </c>
      <c r="AT209" s="255">
        <v>0</v>
      </c>
      <c r="AU209" s="255">
        <v>0</v>
      </c>
      <c r="AV209" s="255">
        <v>0</v>
      </c>
      <c r="AW209" s="255">
        <v>0</v>
      </c>
      <c r="AX209" s="255">
        <v>1</v>
      </c>
      <c r="AY209" s="256">
        <v>44325</v>
      </c>
      <c r="AZ209" s="257">
        <v>0.61</v>
      </c>
      <c r="BA209" s="257">
        <v>686</v>
      </c>
      <c r="BB209" s="267"/>
      <c r="BC209" s="258">
        <v>7.0000000000000001E-3</v>
      </c>
      <c r="BD209" s="248">
        <v>12</v>
      </c>
      <c r="BE209" s="248">
        <v>5.85</v>
      </c>
      <c r="BF209" s="248">
        <v>89.7</v>
      </c>
      <c r="BG209" s="248">
        <v>6.7</v>
      </c>
      <c r="BH209" s="248">
        <v>277</v>
      </c>
      <c r="BI209" s="259"/>
      <c r="BJ209" s="255">
        <v>0</v>
      </c>
      <c r="BK209" s="255">
        <v>0</v>
      </c>
      <c r="BL209" s="255">
        <v>0</v>
      </c>
      <c r="BM209" s="255">
        <v>0</v>
      </c>
      <c r="BN209" s="255">
        <v>0</v>
      </c>
      <c r="BO209" s="255">
        <v>0</v>
      </c>
      <c r="BP209" s="255"/>
      <c r="BQ209" s="260"/>
      <c r="BR209" s="336">
        <v>4.249761904761904</v>
      </c>
      <c r="BS209" s="337">
        <v>4.3109999999999999</v>
      </c>
      <c r="BT209" s="337">
        <v>6.123809523809598E-2</v>
      </c>
      <c r="BU209" s="337">
        <v>1.4409770855510291</v>
      </c>
      <c r="BV209" s="337">
        <v>39</v>
      </c>
      <c r="BW209" s="337">
        <v>59200</v>
      </c>
      <c r="BX209" s="337">
        <v>18271</v>
      </c>
      <c r="BY209" s="337">
        <v>778.87530562347183</v>
      </c>
      <c r="BZ209" s="337">
        <v>7.8866897572712444E-5</v>
      </c>
      <c r="CA209" s="337">
        <v>17.46766666666667</v>
      </c>
      <c r="CB209" s="337">
        <v>18.777499999999996</v>
      </c>
      <c r="CC209" s="337">
        <v>-1.3098333333333332</v>
      </c>
      <c r="CD209" s="337">
        <v>150.32508208702538</v>
      </c>
      <c r="CE209" s="337">
        <v>161.53365171811748</v>
      </c>
      <c r="CF209" s="337">
        <v>-11.208569631092089</v>
      </c>
      <c r="CG209" s="337">
        <v>329.67646923774549</v>
      </c>
      <c r="CH209" s="337">
        <v>354.4054453801682</v>
      </c>
      <c r="CI209" s="337">
        <v>-24.728976142422557</v>
      </c>
      <c r="CJ209" s="337">
        <v>6.5224824596806175E-2</v>
      </c>
      <c r="CK209" s="320">
        <v>2767.4</v>
      </c>
      <c r="CL209" s="338">
        <v>7.56</v>
      </c>
      <c r="CM209" s="338">
        <v>7.75</v>
      </c>
      <c r="CN209" s="338">
        <v>7.72</v>
      </c>
      <c r="CO209" s="339">
        <f t="shared" si="23"/>
        <v>7.6766666666666659</v>
      </c>
      <c r="CP209" s="338">
        <v>0.57199999999999995</v>
      </c>
      <c r="CQ209" s="338">
        <v>0.59699999999999998</v>
      </c>
      <c r="CR209" s="338">
        <v>0.69899999999999995</v>
      </c>
      <c r="CS209" s="339">
        <f t="shared" si="24"/>
        <v>0.62266666666666659</v>
      </c>
      <c r="CT209" s="338">
        <v>0.7</v>
      </c>
      <c r="CU209" s="338">
        <v>0.69899999999999995</v>
      </c>
      <c r="CV209" s="338">
        <v>0.58399999999999996</v>
      </c>
      <c r="CW209" s="339">
        <f t="shared" si="25"/>
        <v>0.66100000000000003</v>
      </c>
      <c r="CX209" s="340">
        <v>1.3888888888888889E-3</v>
      </c>
      <c r="CY209" s="318">
        <v>6.9444444444444441E-3</v>
      </c>
      <c r="CZ209" s="318">
        <v>1.1111111111111112E-2</v>
      </c>
      <c r="DA209" s="319" t="s">
        <v>2097</v>
      </c>
      <c r="DB209" s="319" t="s">
        <v>2098</v>
      </c>
      <c r="DC209" s="319" t="s">
        <v>2099</v>
      </c>
      <c r="DD209" s="319" t="s">
        <v>2100</v>
      </c>
      <c r="DE209" s="319" t="s">
        <v>2101</v>
      </c>
      <c r="DF209" s="319" t="s">
        <v>2102</v>
      </c>
      <c r="DG209" s="341"/>
      <c r="DH209" s="337">
        <v>6.123809523809598E-2</v>
      </c>
      <c r="DI209" s="472">
        <v>1</v>
      </c>
      <c r="DJ209" s="483">
        <f t="shared" si="26"/>
        <v>2.2128385935569839E-3</v>
      </c>
      <c r="DK209" s="337">
        <v>0.62266666666666659</v>
      </c>
      <c r="DL209" s="472">
        <v>0</v>
      </c>
      <c r="DM209" s="337">
        <v>0.66100000000000003</v>
      </c>
    </row>
    <row r="210" spans="1:117" s="261" customFormat="1" ht="15.75" customHeight="1">
      <c r="A210" s="262">
        <v>261</v>
      </c>
      <c r="B210" s="247" t="s">
        <v>1810</v>
      </c>
      <c r="C210" s="248">
        <v>2925024</v>
      </c>
      <c r="D210" s="248">
        <v>1</v>
      </c>
      <c r="E210" s="249">
        <v>36202</v>
      </c>
      <c r="F210" s="44">
        <f t="shared" si="21"/>
        <v>22</v>
      </c>
      <c r="G210" s="264">
        <v>1</v>
      </c>
      <c r="H210" s="248">
        <v>36.700000000000003</v>
      </c>
      <c r="I210" s="265">
        <v>99</v>
      </c>
      <c r="J210" s="250">
        <v>0</v>
      </c>
      <c r="K210" s="250">
        <v>0</v>
      </c>
      <c r="L210" s="250">
        <v>0</v>
      </c>
      <c r="M210" s="250">
        <v>0</v>
      </c>
      <c r="N210" s="250">
        <v>0</v>
      </c>
      <c r="O210" s="250">
        <v>0</v>
      </c>
      <c r="P210" s="250">
        <v>0</v>
      </c>
      <c r="Q210" s="250">
        <v>0</v>
      </c>
      <c r="R210" s="250">
        <v>0</v>
      </c>
      <c r="S210" s="250">
        <v>0</v>
      </c>
      <c r="T210" s="250">
        <v>0</v>
      </c>
      <c r="U210" s="250">
        <v>0</v>
      </c>
      <c r="V210" s="250">
        <v>0</v>
      </c>
      <c r="W210" s="250">
        <v>0</v>
      </c>
      <c r="X210" s="250">
        <v>1</v>
      </c>
      <c r="Y210" s="250">
        <v>1</v>
      </c>
      <c r="Z210" s="250">
        <v>0</v>
      </c>
      <c r="AA210" s="250">
        <v>0</v>
      </c>
      <c r="AB210" s="250">
        <v>0</v>
      </c>
      <c r="AC210" s="255">
        <v>145</v>
      </c>
      <c r="AD210" s="255">
        <v>1.72</v>
      </c>
      <c r="AE210" s="277">
        <v>49.01</v>
      </c>
      <c r="AF210" s="253">
        <v>44326</v>
      </c>
      <c r="AG210" s="254">
        <v>1</v>
      </c>
      <c r="AH210" s="254">
        <v>0</v>
      </c>
      <c r="AI210" s="254">
        <v>8</v>
      </c>
      <c r="AJ210" s="254">
        <v>0</v>
      </c>
      <c r="AK210" s="254">
        <v>1</v>
      </c>
      <c r="AL210" s="253">
        <v>44338</v>
      </c>
      <c r="AM210" s="254">
        <v>12</v>
      </c>
      <c r="AN210" s="255">
        <v>1</v>
      </c>
      <c r="AO210" s="255">
        <v>1</v>
      </c>
      <c r="AP210" s="255"/>
      <c r="AQ210" s="255">
        <v>1</v>
      </c>
      <c r="AR210" s="255">
        <v>1</v>
      </c>
      <c r="AS210" s="255">
        <v>1</v>
      </c>
      <c r="AT210" s="255">
        <v>0</v>
      </c>
      <c r="AU210" s="255">
        <v>0</v>
      </c>
      <c r="AV210" s="255">
        <v>0</v>
      </c>
      <c r="AW210" s="255">
        <v>0</v>
      </c>
      <c r="AX210" s="255">
        <v>1</v>
      </c>
      <c r="AY210" s="256">
        <v>44326</v>
      </c>
      <c r="AZ210" s="257">
        <v>0.61</v>
      </c>
      <c r="BA210" s="257">
        <v>384</v>
      </c>
      <c r="BB210" s="257">
        <v>120.3</v>
      </c>
      <c r="BC210" s="258">
        <v>2.5000000000000001E-2</v>
      </c>
      <c r="BD210" s="248">
        <v>15.8</v>
      </c>
      <c r="BE210" s="248">
        <v>6.3</v>
      </c>
      <c r="BF210" s="248">
        <v>84.1</v>
      </c>
      <c r="BG210" s="248">
        <v>11.1</v>
      </c>
      <c r="BH210" s="248">
        <v>247</v>
      </c>
      <c r="BI210" s="259"/>
      <c r="BJ210" s="255">
        <v>0</v>
      </c>
      <c r="BK210" s="255">
        <v>0</v>
      </c>
      <c r="BL210" s="255">
        <v>0</v>
      </c>
      <c r="BM210" s="255">
        <v>0</v>
      </c>
      <c r="BN210" s="255">
        <v>0</v>
      </c>
      <c r="BO210" s="255">
        <v>0</v>
      </c>
      <c r="BP210" s="255"/>
      <c r="BQ210" s="260"/>
      <c r="BR210" s="336">
        <v>4.2540166666666659</v>
      </c>
      <c r="BS210" s="337">
        <v>4.5289999999999999</v>
      </c>
      <c r="BT210" s="337">
        <v>0.27498333333333402</v>
      </c>
      <c r="BU210" s="337">
        <v>6.4640868825933309</v>
      </c>
      <c r="BV210" s="337">
        <v>53</v>
      </c>
      <c r="BW210" s="337">
        <v>75200</v>
      </c>
      <c r="BX210" s="337">
        <v>41564</v>
      </c>
      <c r="BY210" s="337">
        <v>1191.7814841672712</v>
      </c>
      <c r="BZ210" s="337">
        <v>1.5552128963991268E-4</v>
      </c>
      <c r="CA210" s="337">
        <v>23.543333333333337</v>
      </c>
      <c r="CB210" s="337">
        <v>26.067333333333345</v>
      </c>
      <c r="CC210" s="337">
        <v>-2.5240000000000009</v>
      </c>
      <c r="CD210" s="337">
        <v>200.65333470975037</v>
      </c>
      <c r="CE210" s="337">
        <v>222.17692613494856</v>
      </c>
      <c r="CF210" s="337">
        <v>-21.523591425197999</v>
      </c>
      <c r="CG210" s="337">
        <v>442.78162740694944</v>
      </c>
      <c r="CH210" s="337">
        <v>490.23723331536564</v>
      </c>
      <c r="CI210" s="337">
        <v>-47.45560590841626</v>
      </c>
      <c r="CJ210" s="337">
        <v>8.8257835043746513E-2</v>
      </c>
      <c r="CK210" s="320">
        <v>8631</v>
      </c>
      <c r="CL210" s="338">
        <v>8.27</v>
      </c>
      <c r="CM210" s="338">
        <v>8.59</v>
      </c>
      <c r="CN210" s="338">
        <v>8.49</v>
      </c>
      <c r="CO210" s="339">
        <f t="shared" si="23"/>
        <v>8.4500000000000011</v>
      </c>
      <c r="CP210" s="338">
        <v>0.51900000000000002</v>
      </c>
      <c r="CQ210" s="338">
        <v>0.54700000000000004</v>
      </c>
      <c r="CR210" s="338">
        <v>0.55800000000000005</v>
      </c>
      <c r="CS210" s="339">
        <f t="shared" si="24"/>
        <v>0.54133333333333333</v>
      </c>
      <c r="CT210" s="338">
        <v>0.63800000000000001</v>
      </c>
      <c r="CU210" s="338">
        <v>0.64100000000000001</v>
      </c>
      <c r="CV210" s="338">
        <v>0.76500000000000001</v>
      </c>
      <c r="CW210" s="339">
        <f t="shared" si="25"/>
        <v>0.68133333333333335</v>
      </c>
      <c r="CX210" s="340">
        <v>2.7777777777777779E-3</v>
      </c>
      <c r="CY210" s="318">
        <v>5.5555555555555558E-3</v>
      </c>
      <c r="CZ210" s="318">
        <v>8.3333333333333332E-3</v>
      </c>
      <c r="DA210" s="319" t="s">
        <v>2103</v>
      </c>
      <c r="DB210" s="319" t="s">
        <v>2104</v>
      </c>
      <c r="DC210" s="319" t="s">
        <v>2105</v>
      </c>
      <c r="DD210" s="319" t="s">
        <v>2106</v>
      </c>
      <c r="DE210" s="319" t="s">
        <v>2107</v>
      </c>
      <c r="DF210" s="319" t="s">
        <v>2108</v>
      </c>
      <c r="DG210" s="341"/>
      <c r="DH210" s="337">
        <v>0.27498333333333402</v>
      </c>
      <c r="DI210" s="472">
        <v>1</v>
      </c>
      <c r="DJ210" s="483">
        <f t="shared" si="26"/>
        <v>3.1859962151933037E-3</v>
      </c>
      <c r="DK210" s="337">
        <v>0.54133333333333333</v>
      </c>
      <c r="DL210" s="472">
        <v>1</v>
      </c>
      <c r="DM210" s="337">
        <v>0.68133333333333335</v>
      </c>
    </row>
    <row r="211" spans="1:117" s="261" customFormat="1" ht="15.75" customHeight="1">
      <c r="A211" s="262">
        <v>262</v>
      </c>
      <c r="B211" s="247" t="s">
        <v>1811</v>
      </c>
      <c r="C211" s="248">
        <v>2924297</v>
      </c>
      <c r="D211" s="248">
        <v>1</v>
      </c>
      <c r="E211" s="249">
        <v>22496</v>
      </c>
      <c r="F211" s="44">
        <f t="shared" si="21"/>
        <v>59</v>
      </c>
      <c r="G211" s="264">
        <v>1</v>
      </c>
      <c r="H211" s="248">
        <v>36.9</v>
      </c>
      <c r="I211" s="265">
        <v>90</v>
      </c>
      <c r="J211" s="250">
        <v>0</v>
      </c>
      <c r="K211" s="250">
        <v>1</v>
      </c>
      <c r="L211" s="250">
        <v>0</v>
      </c>
      <c r="M211" s="250">
        <v>0</v>
      </c>
      <c r="N211" s="250">
        <v>0</v>
      </c>
      <c r="O211" s="250">
        <v>0</v>
      </c>
      <c r="P211" s="250">
        <v>0</v>
      </c>
      <c r="Q211" s="250">
        <v>0</v>
      </c>
      <c r="R211" s="250">
        <v>0</v>
      </c>
      <c r="S211" s="250">
        <v>0</v>
      </c>
      <c r="T211" s="250">
        <v>0</v>
      </c>
      <c r="U211" s="250">
        <v>0</v>
      </c>
      <c r="V211" s="250">
        <v>0</v>
      </c>
      <c r="W211" s="250">
        <v>0</v>
      </c>
      <c r="X211" s="250">
        <v>1</v>
      </c>
      <c r="Y211" s="250">
        <v>0</v>
      </c>
      <c r="Z211" s="250">
        <v>1</v>
      </c>
      <c r="AA211" s="250">
        <v>0</v>
      </c>
      <c r="AB211" s="250">
        <v>0</v>
      </c>
      <c r="AC211" s="255">
        <v>60</v>
      </c>
      <c r="AD211" s="255">
        <v>1.6</v>
      </c>
      <c r="AE211" s="277">
        <v>23.43</v>
      </c>
      <c r="AF211" s="253">
        <v>44326</v>
      </c>
      <c r="AG211" s="254">
        <v>0</v>
      </c>
      <c r="AH211" s="254">
        <v>0</v>
      </c>
      <c r="AI211" s="254">
        <v>0</v>
      </c>
      <c r="AJ211" s="254">
        <v>0</v>
      </c>
      <c r="AK211" s="254">
        <v>0</v>
      </c>
      <c r="AL211" s="253">
        <v>44340</v>
      </c>
      <c r="AM211" s="254">
        <v>14</v>
      </c>
      <c r="AN211" s="255">
        <v>1</v>
      </c>
      <c r="AO211" s="255">
        <v>1</v>
      </c>
      <c r="AP211" s="255"/>
      <c r="AQ211" s="255">
        <v>1</v>
      </c>
      <c r="AR211" s="255">
        <v>1</v>
      </c>
      <c r="AS211" s="255">
        <v>1</v>
      </c>
      <c r="AT211" s="255">
        <v>0</v>
      </c>
      <c r="AU211" s="255">
        <v>0</v>
      </c>
      <c r="AV211" s="255">
        <v>0</v>
      </c>
      <c r="AW211" s="255">
        <v>0</v>
      </c>
      <c r="AX211" s="255">
        <v>1</v>
      </c>
      <c r="AY211" s="256">
        <v>44326</v>
      </c>
      <c r="AZ211" s="257">
        <v>0.74</v>
      </c>
      <c r="BA211" s="257">
        <v>6223</v>
      </c>
      <c r="BB211" s="257">
        <v>52.4</v>
      </c>
      <c r="BC211" s="258">
        <v>1.2E-2</v>
      </c>
      <c r="BD211" s="248">
        <v>14.7</v>
      </c>
      <c r="BE211" s="248">
        <v>13.57</v>
      </c>
      <c r="BF211" s="248">
        <v>80</v>
      </c>
      <c r="BG211" s="248">
        <v>12</v>
      </c>
      <c r="BH211" s="248">
        <v>339</v>
      </c>
      <c r="BI211" s="259"/>
      <c r="BJ211" s="255">
        <v>0</v>
      </c>
      <c r="BK211" s="255">
        <v>0</v>
      </c>
      <c r="BL211" s="255">
        <v>0</v>
      </c>
      <c r="BM211" s="255">
        <v>0</v>
      </c>
      <c r="BN211" s="255">
        <v>0</v>
      </c>
      <c r="BO211" s="255">
        <v>0</v>
      </c>
      <c r="BP211" s="255"/>
      <c r="BQ211" s="260"/>
      <c r="BR211" s="336">
        <v>5.0009649122807023</v>
      </c>
      <c r="BS211" s="337">
        <v>5.2539999999999996</v>
      </c>
      <c r="BT211" s="337">
        <v>0.25303508771929728</v>
      </c>
      <c r="BU211" s="337">
        <v>5.0597253161670359</v>
      </c>
      <c r="BV211" s="337">
        <v>46</v>
      </c>
      <c r="BW211" s="337">
        <v>56177</v>
      </c>
      <c r="BX211" s="337">
        <v>28809</v>
      </c>
      <c r="BY211" s="337">
        <v>1117.2223318208721</v>
      </c>
      <c r="BZ211" s="337">
        <v>1.7563002242934625E-4</v>
      </c>
      <c r="CA211" s="337">
        <v>11.108999999999998</v>
      </c>
      <c r="CB211" s="337">
        <v>12.32716666666667</v>
      </c>
      <c r="CC211" s="337">
        <v>-1.2181666666666664</v>
      </c>
      <c r="CD211" s="337">
        <v>130.74534777834805</v>
      </c>
      <c r="CE211" s="337">
        <v>145.0514971756624</v>
      </c>
      <c r="CF211" s="337">
        <v>-14.306149397314412</v>
      </c>
      <c r="CG211" s="337">
        <v>177.80170659285048</v>
      </c>
      <c r="CH211" s="337">
        <v>197.32034238113934</v>
      </c>
      <c r="CI211" s="337">
        <v>-19.518635788288769</v>
      </c>
      <c r="CJ211" s="337">
        <v>9.0014424311840258E-2</v>
      </c>
      <c r="CK211" s="320">
        <v>10253.6</v>
      </c>
      <c r="CL211" s="338">
        <v>6.87</v>
      </c>
      <c r="CM211" s="338">
        <v>7.05</v>
      </c>
      <c r="CN211" s="338">
        <v>7.05</v>
      </c>
      <c r="CO211" s="339">
        <f t="shared" si="23"/>
        <v>6.9899999999999993</v>
      </c>
      <c r="CP211" s="338">
        <v>0.53900000000000003</v>
      </c>
      <c r="CQ211" s="338">
        <v>0.56000000000000005</v>
      </c>
      <c r="CR211" s="338">
        <v>0.54800000000000004</v>
      </c>
      <c r="CS211" s="339">
        <f t="shared" si="24"/>
        <v>0.54900000000000004</v>
      </c>
      <c r="CT211" s="338">
        <v>0.69899999999999995</v>
      </c>
      <c r="CU211" s="338">
        <v>0.69899999999999995</v>
      </c>
      <c r="CV211" s="338">
        <v>0.69899999999999995</v>
      </c>
      <c r="CW211" s="339">
        <f t="shared" si="25"/>
        <v>0.69899999999999995</v>
      </c>
      <c r="CX211" s="340">
        <v>3.472222222222222E-3</v>
      </c>
      <c r="CY211" s="318">
        <v>6.2499999999999995E-3</v>
      </c>
      <c r="CZ211" s="318">
        <v>9.7222222222222224E-3</v>
      </c>
      <c r="DA211" s="319" t="s">
        <v>2109</v>
      </c>
      <c r="DB211" s="319" t="s">
        <v>2110</v>
      </c>
      <c r="DC211" s="319" t="s">
        <v>2111</v>
      </c>
      <c r="DD211" s="319" t="s">
        <v>2112</v>
      </c>
      <c r="DE211" s="319" t="s">
        <v>2113</v>
      </c>
      <c r="DF211" s="319" t="s">
        <v>2114</v>
      </c>
      <c r="DG211" s="341"/>
      <c r="DH211" s="337">
        <v>0.25303508771929728</v>
      </c>
      <c r="DI211" s="472">
        <v>1</v>
      </c>
      <c r="DJ211" s="483">
        <f t="shared" si="26"/>
        <v>2.4677682737701614E-3</v>
      </c>
      <c r="DK211" s="337">
        <v>0.54900000000000004</v>
      </c>
      <c r="DL211" s="472">
        <v>0</v>
      </c>
      <c r="DM211" s="337">
        <v>0.69899999999999995</v>
      </c>
    </row>
    <row r="212" spans="1:117" s="261" customFormat="1" ht="15.75" customHeight="1">
      <c r="A212" s="262">
        <v>263</v>
      </c>
      <c r="B212" s="247" t="s">
        <v>1812</v>
      </c>
      <c r="C212" s="248">
        <v>2927678</v>
      </c>
      <c r="D212" s="248">
        <v>2</v>
      </c>
      <c r="E212" s="249">
        <v>20792</v>
      </c>
      <c r="F212" s="44">
        <f t="shared" si="21"/>
        <v>64</v>
      </c>
      <c r="G212" s="264">
        <v>1</v>
      </c>
      <c r="H212" s="248">
        <v>35.9</v>
      </c>
      <c r="I212" s="265">
        <v>97</v>
      </c>
      <c r="J212" s="250">
        <v>0</v>
      </c>
      <c r="K212" s="250">
        <v>1</v>
      </c>
      <c r="L212" s="250">
        <v>0</v>
      </c>
      <c r="M212" s="250">
        <v>0</v>
      </c>
      <c r="N212" s="250">
        <v>0</v>
      </c>
      <c r="O212" s="250">
        <v>0</v>
      </c>
      <c r="P212" s="250">
        <v>0</v>
      </c>
      <c r="Q212" s="250">
        <v>0</v>
      </c>
      <c r="R212" s="250">
        <v>0</v>
      </c>
      <c r="S212" s="250">
        <v>0</v>
      </c>
      <c r="T212" s="250">
        <v>0</v>
      </c>
      <c r="U212" s="250">
        <v>0</v>
      </c>
      <c r="V212" s="250">
        <v>0</v>
      </c>
      <c r="W212" s="250">
        <v>0</v>
      </c>
      <c r="X212" s="250">
        <v>1</v>
      </c>
      <c r="Y212" s="250">
        <v>1</v>
      </c>
      <c r="Z212" s="250">
        <v>1</v>
      </c>
      <c r="AA212" s="250">
        <v>0</v>
      </c>
      <c r="AB212" s="250">
        <v>0</v>
      </c>
      <c r="AC212" s="255">
        <v>80</v>
      </c>
      <c r="AD212" s="255">
        <v>1.55</v>
      </c>
      <c r="AE212" s="277">
        <v>33.29</v>
      </c>
      <c r="AF212" s="253">
        <v>44327</v>
      </c>
      <c r="AG212" s="254">
        <v>0</v>
      </c>
      <c r="AH212" s="254">
        <v>0</v>
      </c>
      <c r="AI212" s="254">
        <v>0</v>
      </c>
      <c r="AJ212" s="254">
        <v>0</v>
      </c>
      <c r="AK212" s="254">
        <v>0</v>
      </c>
      <c r="AL212" s="253">
        <v>44331</v>
      </c>
      <c r="AM212" s="254">
        <v>4</v>
      </c>
      <c r="AN212" s="255">
        <v>1</v>
      </c>
      <c r="AO212" s="255">
        <v>1</v>
      </c>
      <c r="AP212" s="255"/>
      <c r="AQ212" s="255">
        <v>1</v>
      </c>
      <c r="AR212" s="255">
        <v>1</v>
      </c>
      <c r="AS212" s="255">
        <v>1</v>
      </c>
      <c r="AT212" s="255">
        <v>0</v>
      </c>
      <c r="AU212" s="255">
        <v>0</v>
      </c>
      <c r="AV212" s="255">
        <v>0</v>
      </c>
      <c r="AW212" s="255">
        <v>0</v>
      </c>
      <c r="AX212" s="255">
        <v>1</v>
      </c>
      <c r="AY212" s="256">
        <v>44327</v>
      </c>
      <c r="AZ212" s="257">
        <v>0.63</v>
      </c>
      <c r="BA212" s="257">
        <v>2086</v>
      </c>
      <c r="BB212" s="257">
        <v>90.3</v>
      </c>
      <c r="BC212" s="268"/>
      <c r="BD212" s="248">
        <v>13.6</v>
      </c>
      <c r="BE212" s="248">
        <v>5.34</v>
      </c>
      <c r="BF212" s="248">
        <v>91</v>
      </c>
      <c r="BG212" s="248">
        <v>5</v>
      </c>
      <c r="BH212" s="248">
        <v>238</v>
      </c>
      <c r="BI212" s="259"/>
      <c r="BJ212" s="255">
        <v>0</v>
      </c>
      <c r="BK212" s="255">
        <v>0</v>
      </c>
      <c r="BL212" s="255">
        <v>0</v>
      </c>
      <c r="BM212" s="255">
        <v>0</v>
      </c>
      <c r="BN212" s="255">
        <v>0</v>
      </c>
      <c r="BO212" s="255">
        <v>0</v>
      </c>
      <c r="BP212" s="255"/>
      <c r="BQ212" s="260"/>
      <c r="BR212" s="336">
        <v>3.8626999999999998</v>
      </c>
      <c r="BS212" s="337">
        <v>4.0990000000000002</v>
      </c>
      <c r="BT212" s="337">
        <v>0.2363000000000004</v>
      </c>
      <c r="BU212" s="337">
        <v>6.1174825898982679</v>
      </c>
      <c r="BV212" s="337">
        <v>50</v>
      </c>
      <c r="BW212" s="337">
        <v>31043</v>
      </c>
      <c r="BX212" s="337">
        <v>18253</v>
      </c>
      <c r="BY212" s="337">
        <v>813.09128100230112</v>
      </c>
      <c r="BZ212" s="337">
        <v>3.3514943241649419E-4</v>
      </c>
      <c r="CA212" s="337">
        <v>4.2168333333333328</v>
      </c>
      <c r="CB212" s="337">
        <v>6.7408333333333319</v>
      </c>
      <c r="CC212" s="337">
        <v>-2.5239999999999991</v>
      </c>
      <c r="CD212" s="337">
        <v>29.60694361794101</v>
      </c>
      <c r="CE212" s="337">
        <v>47.3512975346015</v>
      </c>
      <c r="CF212" s="337">
        <v>-17.744353916660501</v>
      </c>
      <c r="CG212" s="337">
        <v>87.405129509049317</v>
      </c>
      <c r="CH212" s="337">
        <v>139.6872629339482</v>
      </c>
      <c r="CI212" s="337">
        <v>-52.282133424898838</v>
      </c>
      <c r="CJ212" s="337">
        <v>0.2723461885933538</v>
      </c>
      <c r="CK212" s="320">
        <v>6586.3</v>
      </c>
      <c r="CL212" s="338">
        <v>8.35</v>
      </c>
      <c r="CM212" s="338">
        <v>8.18</v>
      </c>
      <c r="CN212" s="338">
        <v>8.4</v>
      </c>
      <c r="CO212" s="339">
        <f t="shared" si="23"/>
        <v>8.31</v>
      </c>
      <c r="CP212" s="338">
        <v>0.49299999999999999</v>
      </c>
      <c r="CQ212" s="338">
        <v>0.47499999999999998</v>
      </c>
      <c r="CR212" s="338">
        <v>0.48799999999999999</v>
      </c>
      <c r="CS212" s="339">
        <f t="shared" si="24"/>
        <v>0.48533333333333334</v>
      </c>
      <c r="CT212" s="338">
        <v>0.68400000000000005</v>
      </c>
      <c r="CU212" s="338">
        <v>0.627</v>
      </c>
      <c r="CV212" s="338">
        <v>0.68700000000000006</v>
      </c>
      <c r="CW212" s="339">
        <f t="shared" si="25"/>
        <v>0.66600000000000004</v>
      </c>
      <c r="CX212" s="340">
        <v>2.0833333333333333E-3</v>
      </c>
      <c r="CY212" s="318">
        <v>5.5555555555555558E-3</v>
      </c>
      <c r="CZ212" s="318">
        <v>6.9444444444444441E-3</v>
      </c>
      <c r="DA212" s="319" t="s">
        <v>2115</v>
      </c>
      <c r="DB212" s="319" t="s">
        <v>2116</v>
      </c>
      <c r="DC212" s="319" t="s">
        <v>2117</v>
      </c>
      <c r="DD212" s="319" t="s">
        <v>2118</v>
      </c>
      <c r="DE212" s="319" t="s">
        <v>2119</v>
      </c>
      <c r="DF212" s="319" t="s">
        <v>2120</v>
      </c>
      <c r="DG212" s="341"/>
      <c r="DH212" s="337">
        <v>0.2363000000000004</v>
      </c>
      <c r="DI212" s="472">
        <v>1</v>
      </c>
      <c r="DJ212" s="483">
        <f t="shared" si="26"/>
        <v>3.5877503302309396E-3</v>
      </c>
      <c r="DK212" s="337">
        <v>0.48533333333333334</v>
      </c>
      <c r="DL212" s="472">
        <v>0</v>
      </c>
      <c r="DM212" s="337">
        <v>0.66600000000000004</v>
      </c>
    </row>
    <row r="213" spans="1:117" s="261" customFormat="1" ht="15.75" customHeight="1">
      <c r="A213" s="262">
        <v>264</v>
      </c>
      <c r="B213" s="247" t="s">
        <v>1813</v>
      </c>
      <c r="C213" s="248">
        <v>2928069</v>
      </c>
      <c r="D213" s="248">
        <v>1</v>
      </c>
      <c r="E213" s="249">
        <v>20725</v>
      </c>
      <c r="F213" s="44">
        <f t="shared" si="21"/>
        <v>64</v>
      </c>
      <c r="G213" s="264">
        <v>1</v>
      </c>
      <c r="H213" s="248">
        <v>36</v>
      </c>
      <c r="I213" s="265">
        <v>98</v>
      </c>
      <c r="J213" s="250">
        <v>0</v>
      </c>
      <c r="K213" s="250">
        <v>0</v>
      </c>
      <c r="L213" s="250">
        <v>0</v>
      </c>
      <c r="M213" s="250">
        <v>0</v>
      </c>
      <c r="N213" s="250">
        <v>0</v>
      </c>
      <c r="O213" s="250">
        <v>0</v>
      </c>
      <c r="P213" s="250">
        <v>0</v>
      </c>
      <c r="Q213" s="250">
        <v>0</v>
      </c>
      <c r="R213" s="250">
        <v>0</v>
      </c>
      <c r="S213" s="250">
        <v>0</v>
      </c>
      <c r="T213" s="250">
        <v>0</v>
      </c>
      <c r="U213" s="250">
        <v>0</v>
      </c>
      <c r="V213" s="250">
        <v>0</v>
      </c>
      <c r="W213" s="250">
        <v>0</v>
      </c>
      <c r="X213" s="250">
        <v>0</v>
      </c>
      <c r="Y213" s="250">
        <v>0</v>
      </c>
      <c r="Z213" s="250">
        <v>0</v>
      </c>
      <c r="AA213" s="250">
        <v>0</v>
      </c>
      <c r="AB213" s="250">
        <v>0</v>
      </c>
      <c r="AC213" s="251"/>
      <c r="AD213" s="251"/>
      <c r="AE213" s="252"/>
      <c r="AF213" s="253">
        <v>44327</v>
      </c>
      <c r="AG213" s="254">
        <v>0</v>
      </c>
      <c r="AH213" s="254">
        <v>0</v>
      </c>
      <c r="AI213" s="254">
        <v>0</v>
      </c>
      <c r="AJ213" s="254">
        <v>0</v>
      </c>
      <c r="AK213" s="254">
        <v>0</v>
      </c>
      <c r="AL213" s="253">
        <v>44333</v>
      </c>
      <c r="AM213" s="254">
        <v>6</v>
      </c>
      <c r="AN213" s="255">
        <v>1</v>
      </c>
      <c r="AO213" s="255">
        <v>1</v>
      </c>
      <c r="AP213" s="255"/>
      <c r="AQ213" s="255">
        <v>1</v>
      </c>
      <c r="AR213" s="255">
        <v>1</v>
      </c>
      <c r="AS213" s="255">
        <v>1</v>
      </c>
      <c r="AT213" s="255">
        <v>0</v>
      </c>
      <c r="AU213" s="255">
        <v>0</v>
      </c>
      <c r="AV213" s="255">
        <v>0</v>
      </c>
      <c r="AW213" s="255">
        <v>0</v>
      </c>
      <c r="AX213" s="255">
        <v>1</v>
      </c>
      <c r="AY213" s="256">
        <v>44327</v>
      </c>
      <c r="AZ213" s="257">
        <v>0.97</v>
      </c>
      <c r="BA213" s="257">
        <v>592</v>
      </c>
      <c r="BB213" s="257">
        <v>276.2</v>
      </c>
      <c r="BC213" s="258">
        <v>7.0000000000000001E-3</v>
      </c>
      <c r="BD213" s="248">
        <v>13</v>
      </c>
      <c r="BE213" s="248">
        <v>2.48</v>
      </c>
      <c r="BF213" s="248">
        <v>74.2</v>
      </c>
      <c r="BG213" s="248">
        <v>21</v>
      </c>
      <c r="BH213" s="248">
        <v>216</v>
      </c>
      <c r="BI213" s="259"/>
      <c r="BJ213" s="255">
        <v>0</v>
      </c>
      <c r="BK213" s="255">
        <v>0</v>
      </c>
      <c r="BL213" s="255">
        <v>0</v>
      </c>
      <c r="BM213" s="255">
        <v>0</v>
      </c>
      <c r="BN213" s="255">
        <v>0</v>
      </c>
      <c r="BO213" s="255">
        <v>0</v>
      </c>
      <c r="BP213" s="255"/>
      <c r="BQ213" s="260"/>
      <c r="BR213" s="336"/>
      <c r="BS213" s="337"/>
      <c r="BT213" s="337"/>
      <c r="BU213" s="337"/>
      <c r="BV213" s="337"/>
      <c r="BW213" s="337"/>
      <c r="BX213" s="337"/>
      <c r="BY213" s="337"/>
      <c r="BZ213" s="337"/>
      <c r="CA213" s="337"/>
      <c r="CB213" s="337"/>
      <c r="CC213" s="337"/>
      <c r="CD213" s="337"/>
      <c r="CE213" s="337"/>
      <c r="CF213" s="337"/>
      <c r="CG213" s="337"/>
      <c r="CH213" s="337"/>
      <c r="CI213" s="337"/>
      <c r="CJ213" s="337"/>
      <c r="CK213" s="337"/>
      <c r="CL213" s="338">
        <v>5.74</v>
      </c>
      <c r="CM213" s="338">
        <v>5.49</v>
      </c>
      <c r="CN213" s="338">
        <v>5.12</v>
      </c>
      <c r="CO213" s="339">
        <f t="shared" si="23"/>
        <v>5.45</v>
      </c>
      <c r="CP213" s="338">
        <v>0.57899999999999996</v>
      </c>
      <c r="CQ213" s="338">
        <v>0.53</v>
      </c>
      <c r="CR213" s="338">
        <v>0.53700000000000003</v>
      </c>
      <c r="CS213" s="339">
        <f t="shared" si="24"/>
        <v>0.54866666666666664</v>
      </c>
      <c r="CT213" s="338">
        <v>0.7</v>
      </c>
      <c r="CU213" s="338">
        <v>0.628</v>
      </c>
      <c r="CV213" s="338">
        <v>0.69599999999999995</v>
      </c>
      <c r="CW213" s="339">
        <f t="shared" si="25"/>
        <v>0.67466666666666664</v>
      </c>
      <c r="CX213" s="340">
        <v>2.7777777777777779E-3</v>
      </c>
      <c r="CY213" s="318">
        <v>5.5555555555555558E-3</v>
      </c>
      <c r="CZ213" s="318">
        <v>9.0277777777777787E-3</v>
      </c>
      <c r="DA213" s="319" t="s">
        <v>2121</v>
      </c>
      <c r="DB213" s="319" t="s">
        <v>2122</v>
      </c>
      <c r="DC213" s="319" t="s">
        <v>2123</v>
      </c>
      <c r="DD213" s="319" t="s">
        <v>2124</v>
      </c>
      <c r="DE213" s="319" t="s">
        <v>2125</v>
      </c>
      <c r="DF213" s="319" t="s">
        <v>2126</v>
      </c>
      <c r="DG213" s="341"/>
      <c r="DH213" s="337"/>
      <c r="DI213" s="472"/>
      <c r="DJ213" s="483"/>
      <c r="DK213" s="337">
        <v>0.54866666666666664</v>
      </c>
      <c r="DL213" s="472">
        <v>0</v>
      </c>
      <c r="DM213" s="337">
        <v>0.67466666666666664</v>
      </c>
    </row>
    <row r="214" spans="1:117" ht="15" customHeight="1">
      <c r="CK214" s="478"/>
    </row>
    <row r="215" spans="1:117" ht="15" customHeight="1">
      <c r="CK215" s="478"/>
    </row>
    <row r="216" spans="1:117" ht="15" customHeight="1">
      <c r="CK216" s="478"/>
    </row>
    <row r="217" spans="1:117" ht="15" customHeight="1">
      <c r="A217" t="s">
        <v>2145</v>
      </c>
      <c r="B217">
        <f>COUNT(B3:B213)</f>
        <v>0</v>
      </c>
      <c r="C217">
        <f t="shared" ref="C217:BN217" si="27">COUNT(C3:C213)</f>
        <v>146</v>
      </c>
      <c r="D217">
        <f t="shared" si="27"/>
        <v>211</v>
      </c>
      <c r="E217">
        <f t="shared" si="27"/>
        <v>211</v>
      </c>
      <c r="F217">
        <f t="shared" si="27"/>
        <v>211</v>
      </c>
      <c r="G217">
        <f t="shared" si="27"/>
        <v>210</v>
      </c>
      <c r="H217">
        <f t="shared" si="27"/>
        <v>211</v>
      </c>
      <c r="I217">
        <f t="shared" si="27"/>
        <v>211</v>
      </c>
      <c r="J217">
        <f t="shared" si="27"/>
        <v>211</v>
      </c>
      <c r="K217">
        <f t="shared" si="27"/>
        <v>211</v>
      </c>
      <c r="L217">
        <f t="shared" si="27"/>
        <v>211</v>
      </c>
      <c r="M217">
        <f t="shared" si="27"/>
        <v>211</v>
      </c>
      <c r="N217">
        <f t="shared" si="27"/>
        <v>207</v>
      </c>
      <c r="O217">
        <f t="shared" si="27"/>
        <v>207</v>
      </c>
      <c r="P217">
        <f t="shared" si="27"/>
        <v>207</v>
      </c>
      <c r="Q217">
        <f t="shared" si="27"/>
        <v>207</v>
      </c>
      <c r="R217">
        <f t="shared" si="27"/>
        <v>207</v>
      </c>
      <c r="S217">
        <f t="shared" si="27"/>
        <v>207</v>
      </c>
      <c r="T217">
        <f t="shared" si="27"/>
        <v>207</v>
      </c>
      <c r="U217">
        <f t="shared" si="27"/>
        <v>207</v>
      </c>
      <c r="V217">
        <f t="shared" si="27"/>
        <v>211</v>
      </c>
      <c r="W217">
        <f t="shared" si="27"/>
        <v>211</v>
      </c>
      <c r="X217">
        <f t="shared" si="27"/>
        <v>211</v>
      </c>
      <c r="Y217">
        <f t="shared" si="27"/>
        <v>208</v>
      </c>
      <c r="Z217">
        <f t="shared" si="27"/>
        <v>211</v>
      </c>
      <c r="AA217">
        <f t="shared" si="27"/>
        <v>211</v>
      </c>
      <c r="AB217">
        <f t="shared" si="27"/>
        <v>211</v>
      </c>
      <c r="AC217">
        <f t="shared" si="27"/>
        <v>142</v>
      </c>
      <c r="AD217">
        <f t="shared" si="27"/>
        <v>140</v>
      </c>
      <c r="AE217">
        <f t="shared" si="27"/>
        <v>139</v>
      </c>
      <c r="AF217">
        <f t="shared" si="27"/>
        <v>211</v>
      </c>
      <c r="AG217">
        <f t="shared" si="27"/>
        <v>211</v>
      </c>
      <c r="AH217">
        <f t="shared" si="27"/>
        <v>210</v>
      </c>
      <c r="AI217">
        <f t="shared" si="27"/>
        <v>210</v>
      </c>
      <c r="AJ217">
        <f t="shared" si="27"/>
        <v>210</v>
      </c>
      <c r="AK217">
        <f t="shared" si="27"/>
        <v>211</v>
      </c>
      <c r="AL217">
        <f t="shared" si="27"/>
        <v>208</v>
      </c>
      <c r="AM217">
        <f t="shared" si="27"/>
        <v>209</v>
      </c>
      <c r="AN217">
        <f t="shared" si="27"/>
        <v>211</v>
      </c>
      <c r="AO217">
        <f t="shared" si="27"/>
        <v>27</v>
      </c>
      <c r="AP217">
        <f t="shared" si="27"/>
        <v>0</v>
      </c>
      <c r="AQ217">
        <f t="shared" si="27"/>
        <v>211</v>
      </c>
      <c r="AR217">
        <f t="shared" si="27"/>
        <v>210</v>
      </c>
      <c r="AS217">
        <f t="shared" si="27"/>
        <v>210</v>
      </c>
      <c r="AT217">
        <f t="shared" si="27"/>
        <v>209</v>
      </c>
      <c r="AU217">
        <f t="shared" si="27"/>
        <v>209</v>
      </c>
      <c r="AV217">
        <f t="shared" si="27"/>
        <v>209</v>
      </c>
      <c r="AW217">
        <f t="shared" si="27"/>
        <v>209</v>
      </c>
      <c r="AX217">
        <f t="shared" si="27"/>
        <v>95</v>
      </c>
      <c r="AY217">
        <f t="shared" si="27"/>
        <v>209</v>
      </c>
      <c r="AZ217">
        <f t="shared" si="27"/>
        <v>206</v>
      </c>
      <c r="BA217">
        <f t="shared" si="27"/>
        <v>176</v>
      </c>
      <c r="BB217">
        <f t="shared" si="27"/>
        <v>176</v>
      </c>
      <c r="BC217">
        <f t="shared" si="27"/>
        <v>131</v>
      </c>
      <c r="BD217">
        <f t="shared" si="27"/>
        <v>209</v>
      </c>
      <c r="BE217">
        <f t="shared" si="27"/>
        <v>208</v>
      </c>
      <c r="BF217">
        <f t="shared" si="27"/>
        <v>208</v>
      </c>
      <c r="BG217">
        <f t="shared" si="27"/>
        <v>208</v>
      </c>
      <c r="BH217">
        <f t="shared" si="27"/>
        <v>211</v>
      </c>
      <c r="BI217">
        <f t="shared" si="27"/>
        <v>0</v>
      </c>
      <c r="BJ217">
        <f t="shared" si="27"/>
        <v>211</v>
      </c>
      <c r="BK217">
        <f t="shared" si="27"/>
        <v>211</v>
      </c>
      <c r="BL217">
        <f t="shared" si="27"/>
        <v>209</v>
      </c>
      <c r="BM217">
        <f t="shared" si="27"/>
        <v>209</v>
      </c>
      <c r="BN217">
        <f t="shared" si="27"/>
        <v>209</v>
      </c>
      <c r="BO217">
        <f t="shared" ref="BO217:DG217" si="28">COUNT(BO3:BO213)</f>
        <v>209</v>
      </c>
      <c r="BP217">
        <f t="shared" si="28"/>
        <v>0</v>
      </c>
      <c r="BQ217">
        <f t="shared" si="28"/>
        <v>0</v>
      </c>
      <c r="BR217">
        <f t="shared" si="28"/>
        <v>183</v>
      </c>
      <c r="BS217">
        <f t="shared" si="28"/>
        <v>173</v>
      </c>
      <c r="BT217">
        <f t="shared" si="28"/>
        <v>173</v>
      </c>
      <c r="BU217">
        <f t="shared" si="28"/>
        <v>173</v>
      </c>
      <c r="BV217">
        <f t="shared" si="28"/>
        <v>173</v>
      </c>
      <c r="BW217">
        <f t="shared" si="28"/>
        <v>171</v>
      </c>
      <c r="BX217">
        <f t="shared" si="28"/>
        <v>171</v>
      </c>
      <c r="BY217">
        <f t="shared" si="28"/>
        <v>171</v>
      </c>
      <c r="BZ217">
        <f t="shared" si="28"/>
        <v>171</v>
      </c>
      <c r="CA217">
        <f t="shared" si="28"/>
        <v>174</v>
      </c>
      <c r="CB217">
        <f t="shared" si="28"/>
        <v>174</v>
      </c>
      <c r="CC217">
        <f t="shared" si="28"/>
        <v>174</v>
      </c>
      <c r="CD217">
        <f t="shared" si="28"/>
        <v>174</v>
      </c>
      <c r="CE217">
        <f t="shared" si="28"/>
        <v>174</v>
      </c>
      <c r="CF217">
        <f t="shared" si="28"/>
        <v>174</v>
      </c>
      <c r="CG217">
        <f t="shared" si="28"/>
        <v>174</v>
      </c>
      <c r="CH217">
        <f t="shared" si="28"/>
        <v>174</v>
      </c>
      <c r="CI217">
        <f t="shared" si="28"/>
        <v>174</v>
      </c>
      <c r="CJ217">
        <f t="shared" si="28"/>
        <v>174</v>
      </c>
      <c r="CK217">
        <f t="shared" ref="CK217" si="29">COUNT(CK3:CK213)</f>
        <v>168</v>
      </c>
      <c r="CL217">
        <f t="shared" si="28"/>
        <v>184</v>
      </c>
      <c r="CM217">
        <f t="shared" si="28"/>
        <v>184</v>
      </c>
      <c r="CN217">
        <f t="shared" si="28"/>
        <v>184</v>
      </c>
      <c r="CO217">
        <f t="shared" si="28"/>
        <v>184</v>
      </c>
      <c r="CP217">
        <f t="shared" si="28"/>
        <v>184</v>
      </c>
      <c r="CQ217">
        <f t="shared" si="28"/>
        <v>184</v>
      </c>
      <c r="CR217">
        <f t="shared" si="28"/>
        <v>184</v>
      </c>
      <c r="CS217">
        <f t="shared" si="28"/>
        <v>184</v>
      </c>
      <c r="CT217">
        <f t="shared" si="28"/>
        <v>184</v>
      </c>
      <c r="CU217">
        <f t="shared" si="28"/>
        <v>184</v>
      </c>
      <c r="CV217">
        <f t="shared" si="28"/>
        <v>184</v>
      </c>
      <c r="CW217">
        <f t="shared" si="28"/>
        <v>184</v>
      </c>
      <c r="CX217">
        <f t="shared" si="28"/>
        <v>180</v>
      </c>
      <c r="CY217">
        <f t="shared" si="28"/>
        <v>182</v>
      </c>
      <c r="CZ217">
        <f t="shared" si="28"/>
        <v>181</v>
      </c>
      <c r="DA217">
        <f t="shared" si="28"/>
        <v>0</v>
      </c>
      <c r="DB217">
        <f t="shared" si="28"/>
        <v>0</v>
      </c>
      <c r="DC217">
        <f t="shared" si="28"/>
        <v>0</v>
      </c>
      <c r="DD217">
        <f t="shared" si="28"/>
        <v>0</v>
      </c>
      <c r="DE217">
        <f t="shared" si="28"/>
        <v>0</v>
      </c>
      <c r="DF217">
        <f t="shared" si="28"/>
        <v>0</v>
      </c>
      <c r="DG217">
        <f t="shared" si="28"/>
        <v>0</v>
      </c>
      <c r="DH217">
        <f t="shared" ref="DH217:DM217" si="30">COUNT(DH3:DH213)</f>
        <v>173</v>
      </c>
      <c r="DI217">
        <f t="shared" si="30"/>
        <v>173</v>
      </c>
      <c r="DK217">
        <f t="shared" si="30"/>
        <v>184</v>
      </c>
      <c r="DL217">
        <f t="shared" si="30"/>
        <v>184</v>
      </c>
      <c r="DM217">
        <f t="shared" si="30"/>
        <v>184</v>
      </c>
    </row>
    <row r="218" spans="1:117" ht="15" customHeight="1">
      <c r="A218" t="s">
        <v>2146</v>
      </c>
      <c r="B218">
        <f>COUNTIF(B3:B213, 0)</f>
        <v>0</v>
      </c>
      <c r="C218">
        <f t="shared" ref="C218:BN218" si="31">COUNTIF(C3:C213, 0)</f>
        <v>0</v>
      </c>
      <c r="D218">
        <f t="shared" si="31"/>
        <v>0</v>
      </c>
      <c r="E218">
        <f t="shared" si="31"/>
        <v>0</v>
      </c>
      <c r="F218">
        <f t="shared" si="31"/>
        <v>0</v>
      </c>
      <c r="G218">
        <f t="shared" si="31"/>
        <v>0</v>
      </c>
      <c r="H218">
        <f t="shared" si="31"/>
        <v>0</v>
      </c>
      <c r="I218">
        <f t="shared" si="31"/>
        <v>0</v>
      </c>
      <c r="J218">
        <f t="shared" si="31"/>
        <v>192</v>
      </c>
      <c r="K218">
        <f t="shared" si="31"/>
        <v>133</v>
      </c>
      <c r="L218">
        <f t="shared" si="31"/>
        <v>199</v>
      </c>
      <c r="M218">
        <f t="shared" si="31"/>
        <v>179</v>
      </c>
      <c r="N218">
        <f t="shared" si="31"/>
        <v>186</v>
      </c>
      <c r="O218">
        <f t="shared" si="31"/>
        <v>204</v>
      </c>
      <c r="P218">
        <f t="shared" si="31"/>
        <v>193</v>
      </c>
      <c r="Q218">
        <f t="shared" si="31"/>
        <v>207</v>
      </c>
      <c r="R218">
        <f t="shared" si="31"/>
        <v>206</v>
      </c>
      <c r="S218">
        <f t="shared" si="31"/>
        <v>195</v>
      </c>
      <c r="T218">
        <f t="shared" si="31"/>
        <v>195</v>
      </c>
      <c r="U218">
        <f t="shared" si="31"/>
        <v>184</v>
      </c>
      <c r="V218">
        <f t="shared" si="31"/>
        <v>209</v>
      </c>
      <c r="W218">
        <f t="shared" si="31"/>
        <v>198</v>
      </c>
      <c r="X218">
        <f t="shared" si="31"/>
        <v>66</v>
      </c>
      <c r="Y218">
        <f t="shared" si="31"/>
        <v>145</v>
      </c>
      <c r="Z218">
        <f t="shared" si="31"/>
        <v>87</v>
      </c>
      <c r="AA218">
        <f t="shared" si="31"/>
        <v>202</v>
      </c>
      <c r="AB218">
        <f t="shared" si="31"/>
        <v>190</v>
      </c>
      <c r="AC218">
        <f t="shared" si="31"/>
        <v>1</v>
      </c>
      <c r="AD218">
        <f t="shared" si="31"/>
        <v>1</v>
      </c>
      <c r="AE218">
        <f t="shared" si="31"/>
        <v>0</v>
      </c>
      <c r="AF218">
        <f t="shared" si="31"/>
        <v>0</v>
      </c>
      <c r="AG218">
        <f t="shared" si="31"/>
        <v>131</v>
      </c>
      <c r="AH218">
        <f t="shared" si="31"/>
        <v>170</v>
      </c>
      <c r="AI218">
        <f t="shared" si="31"/>
        <v>131</v>
      </c>
      <c r="AJ218">
        <f t="shared" si="31"/>
        <v>175</v>
      </c>
      <c r="AK218">
        <f t="shared" si="31"/>
        <v>123</v>
      </c>
      <c r="AL218">
        <f t="shared" si="31"/>
        <v>0</v>
      </c>
      <c r="AM218">
        <f t="shared" si="31"/>
        <v>2</v>
      </c>
      <c r="AN218">
        <f t="shared" si="31"/>
        <v>7</v>
      </c>
      <c r="AO218">
        <f t="shared" si="31"/>
        <v>1</v>
      </c>
      <c r="AP218">
        <f t="shared" si="31"/>
        <v>0</v>
      </c>
      <c r="AQ218">
        <f t="shared" si="31"/>
        <v>0</v>
      </c>
      <c r="AR218">
        <f t="shared" si="31"/>
        <v>9</v>
      </c>
      <c r="AS218">
        <f t="shared" si="31"/>
        <v>12</v>
      </c>
      <c r="AT218">
        <f t="shared" si="31"/>
        <v>110</v>
      </c>
      <c r="AU218">
        <f t="shared" si="31"/>
        <v>103</v>
      </c>
      <c r="AV218">
        <f t="shared" si="31"/>
        <v>45</v>
      </c>
      <c r="AW218">
        <f t="shared" si="31"/>
        <v>200</v>
      </c>
      <c r="AX218">
        <f t="shared" si="31"/>
        <v>11</v>
      </c>
      <c r="AY218">
        <f t="shared" si="31"/>
        <v>0</v>
      </c>
      <c r="AZ218">
        <f t="shared" si="31"/>
        <v>0</v>
      </c>
      <c r="BA218">
        <f t="shared" si="31"/>
        <v>0</v>
      </c>
      <c r="BB218">
        <f t="shared" si="31"/>
        <v>0</v>
      </c>
      <c r="BC218">
        <f t="shared" si="31"/>
        <v>0</v>
      </c>
      <c r="BD218">
        <f t="shared" si="31"/>
        <v>0</v>
      </c>
      <c r="BE218">
        <f t="shared" si="31"/>
        <v>0</v>
      </c>
      <c r="BF218">
        <f t="shared" si="31"/>
        <v>0</v>
      </c>
      <c r="BG218">
        <f t="shared" si="31"/>
        <v>0</v>
      </c>
      <c r="BH218">
        <f t="shared" si="31"/>
        <v>0</v>
      </c>
      <c r="BI218">
        <f t="shared" si="31"/>
        <v>0</v>
      </c>
      <c r="BJ218">
        <f t="shared" si="31"/>
        <v>176</v>
      </c>
      <c r="BK218">
        <f t="shared" si="31"/>
        <v>196</v>
      </c>
      <c r="BL218">
        <f t="shared" si="31"/>
        <v>205</v>
      </c>
      <c r="BM218">
        <f t="shared" si="31"/>
        <v>201</v>
      </c>
      <c r="BN218">
        <f t="shared" si="31"/>
        <v>201</v>
      </c>
      <c r="BO218">
        <f t="shared" ref="BO218:DG218" si="32">COUNTIF(BO3:BO213, 0)</f>
        <v>172</v>
      </c>
      <c r="BP218">
        <f t="shared" si="32"/>
        <v>0</v>
      </c>
      <c r="BQ218">
        <f t="shared" si="32"/>
        <v>0</v>
      </c>
      <c r="BR218">
        <f t="shared" si="32"/>
        <v>0</v>
      </c>
      <c r="BS218">
        <f t="shared" si="32"/>
        <v>0</v>
      </c>
      <c r="BT218">
        <f t="shared" si="32"/>
        <v>0</v>
      </c>
      <c r="BU218">
        <f t="shared" si="32"/>
        <v>0</v>
      </c>
      <c r="BV218">
        <f t="shared" si="32"/>
        <v>0</v>
      </c>
      <c r="BW218">
        <f t="shared" si="32"/>
        <v>0</v>
      </c>
      <c r="BX218">
        <f t="shared" si="32"/>
        <v>0</v>
      </c>
      <c r="BY218">
        <f t="shared" si="32"/>
        <v>0</v>
      </c>
      <c r="BZ218">
        <f t="shared" si="32"/>
        <v>0</v>
      </c>
      <c r="CA218">
        <f t="shared" si="32"/>
        <v>0</v>
      </c>
      <c r="CB218">
        <f t="shared" si="32"/>
        <v>0</v>
      </c>
      <c r="CC218">
        <f t="shared" si="32"/>
        <v>1</v>
      </c>
      <c r="CD218">
        <f t="shared" si="32"/>
        <v>0</v>
      </c>
      <c r="CE218">
        <f t="shared" si="32"/>
        <v>0</v>
      </c>
      <c r="CF218">
        <f t="shared" si="32"/>
        <v>1</v>
      </c>
      <c r="CG218">
        <f t="shared" si="32"/>
        <v>0</v>
      </c>
      <c r="CH218">
        <f t="shared" si="32"/>
        <v>0</v>
      </c>
      <c r="CI218">
        <f t="shared" si="32"/>
        <v>1</v>
      </c>
      <c r="CJ218">
        <f t="shared" si="32"/>
        <v>1</v>
      </c>
      <c r="CK218">
        <f t="shared" ref="CK218" si="33">COUNTIF(CK3:CK213, 0)</f>
        <v>0</v>
      </c>
      <c r="CL218">
        <f t="shared" si="32"/>
        <v>0</v>
      </c>
      <c r="CM218">
        <f t="shared" si="32"/>
        <v>0</v>
      </c>
      <c r="CN218">
        <f t="shared" si="32"/>
        <v>0</v>
      </c>
      <c r="CO218">
        <f t="shared" si="32"/>
        <v>0</v>
      </c>
      <c r="CP218">
        <f t="shared" si="32"/>
        <v>0</v>
      </c>
      <c r="CQ218">
        <f t="shared" si="32"/>
        <v>0</v>
      </c>
      <c r="CR218">
        <f t="shared" si="32"/>
        <v>0</v>
      </c>
      <c r="CS218">
        <f t="shared" si="32"/>
        <v>0</v>
      </c>
      <c r="CT218">
        <f t="shared" si="32"/>
        <v>0</v>
      </c>
      <c r="CU218">
        <f t="shared" si="32"/>
        <v>0</v>
      </c>
      <c r="CV218">
        <f t="shared" si="32"/>
        <v>0</v>
      </c>
      <c r="CW218">
        <f t="shared" si="32"/>
        <v>0</v>
      </c>
      <c r="CX218">
        <f t="shared" si="32"/>
        <v>0</v>
      </c>
      <c r="CY218">
        <f t="shared" si="32"/>
        <v>0</v>
      </c>
      <c r="CZ218">
        <f t="shared" si="32"/>
        <v>0</v>
      </c>
      <c r="DA218">
        <f t="shared" si="32"/>
        <v>0</v>
      </c>
      <c r="DB218">
        <f t="shared" si="32"/>
        <v>0</v>
      </c>
      <c r="DC218">
        <f t="shared" si="32"/>
        <v>0</v>
      </c>
      <c r="DD218">
        <f t="shared" si="32"/>
        <v>0</v>
      </c>
      <c r="DE218">
        <f t="shared" si="32"/>
        <v>0</v>
      </c>
      <c r="DF218">
        <f t="shared" si="32"/>
        <v>0</v>
      </c>
      <c r="DG218">
        <f t="shared" si="32"/>
        <v>0</v>
      </c>
      <c r="DH218" s="474">
        <f t="shared" ref="DH218:DM218" si="34">COUNTIF(DH3:DH213, 0)</f>
        <v>0</v>
      </c>
      <c r="DI218" s="474">
        <f t="shared" si="34"/>
        <v>106</v>
      </c>
      <c r="DJ218" s="482"/>
      <c r="DK218" s="474">
        <f t="shared" si="34"/>
        <v>0</v>
      </c>
      <c r="DL218" s="474">
        <f t="shared" si="34"/>
        <v>115</v>
      </c>
      <c r="DM218" s="474">
        <f t="shared" si="34"/>
        <v>0</v>
      </c>
    </row>
    <row r="219" spans="1:117" ht="15" customHeight="1">
      <c r="A219" t="s">
        <v>2144</v>
      </c>
      <c r="B219">
        <f>COUNTIF(B3:B213, 1)</f>
        <v>0</v>
      </c>
      <c r="C219">
        <f t="shared" ref="C219:BN219" si="35">COUNTIF(C3:C213, 1)</f>
        <v>0</v>
      </c>
      <c r="D219">
        <f t="shared" si="35"/>
        <v>107</v>
      </c>
      <c r="E219">
        <f t="shared" si="35"/>
        <v>0</v>
      </c>
      <c r="F219">
        <f t="shared" si="35"/>
        <v>0</v>
      </c>
      <c r="G219">
        <f t="shared" si="35"/>
        <v>183</v>
      </c>
      <c r="H219">
        <f t="shared" si="35"/>
        <v>0</v>
      </c>
      <c r="I219">
        <f t="shared" si="35"/>
        <v>0</v>
      </c>
      <c r="J219">
        <f t="shared" si="35"/>
        <v>19</v>
      </c>
      <c r="K219">
        <f t="shared" si="35"/>
        <v>78</v>
      </c>
      <c r="L219">
        <f t="shared" si="35"/>
        <v>12</v>
      </c>
      <c r="M219">
        <f t="shared" si="35"/>
        <v>32</v>
      </c>
      <c r="N219">
        <f t="shared" si="35"/>
        <v>21</v>
      </c>
      <c r="O219">
        <f t="shared" si="35"/>
        <v>3</v>
      </c>
      <c r="P219">
        <f t="shared" si="35"/>
        <v>14</v>
      </c>
      <c r="Q219">
        <f t="shared" si="35"/>
        <v>0</v>
      </c>
      <c r="R219">
        <f t="shared" si="35"/>
        <v>1</v>
      </c>
      <c r="S219">
        <f t="shared" si="35"/>
        <v>12</v>
      </c>
      <c r="T219">
        <f t="shared" si="35"/>
        <v>12</v>
      </c>
      <c r="U219">
        <f t="shared" si="35"/>
        <v>23</v>
      </c>
      <c r="V219">
        <f t="shared" si="35"/>
        <v>2</v>
      </c>
      <c r="W219">
        <f t="shared" si="35"/>
        <v>13</v>
      </c>
      <c r="X219">
        <f t="shared" si="35"/>
        <v>145</v>
      </c>
      <c r="Y219">
        <f t="shared" si="35"/>
        <v>63</v>
      </c>
      <c r="Z219">
        <f t="shared" si="35"/>
        <v>124</v>
      </c>
      <c r="AA219">
        <f t="shared" si="35"/>
        <v>9</v>
      </c>
      <c r="AB219">
        <f t="shared" si="35"/>
        <v>21</v>
      </c>
      <c r="AC219">
        <f t="shared" si="35"/>
        <v>0</v>
      </c>
      <c r="AD219">
        <f t="shared" si="35"/>
        <v>0</v>
      </c>
      <c r="AE219">
        <f t="shared" si="35"/>
        <v>0</v>
      </c>
      <c r="AF219">
        <f t="shared" si="35"/>
        <v>0</v>
      </c>
      <c r="AG219">
        <f t="shared" si="35"/>
        <v>80</v>
      </c>
      <c r="AH219">
        <f t="shared" si="35"/>
        <v>40</v>
      </c>
      <c r="AI219">
        <f t="shared" si="35"/>
        <v>1</v>
      </c>
      <c r="AJ219">
        <f t="shared" si="35"/>
        <v>35</v>
      </c>
      <c r="AK219">
        <f t="shared" si="35"/>
        <v>88</v>
      </c>
      <c r="AL219">
        <f t="shared" si="35"/>
        <v>0</v>
      </c>
      <c r="AM219">
        <f t="shared" si="35"/>
        <v>7</v>
      </c>
      <c r="AN219">
        <f t="shared" si="35"/>
        <v>204</v>
      </c>
      <c r="AO219">
        <f t="shared" si="35"/>
        <v>26</v>
      </c>
      <c r="AP219">
        <f t="shared" si="35"/>
        <v>0</v>
      </c>
      <c r="AQ219">
        <f t="shared" si="35"/>
        <v>211</v>
      </c>
      <c r="AR219">
        <f t="shared" si="35"/>
        <v>201</v>
      </c>
      <c r="AS219">
        <f t="shared" si="35"/>
        <v>198</v>
      </c>
      <c r="AT219">
        <f t="shared" si="35"/>
        <v>99</v>
      </c>
      <c r="AU219">
        <f t="shared" si="35"/>
        <v>106</v>
      </c>
      <c r="AV219">
        <f t="shared" si="35"/>
        <v>164</v>
      </c>
      <c r="AW219">
        <f t="shared" si="35"/>
        <v>9</v>
      </c>
      <c r="AX219">
        <f t="shared" si="35"/>
        <v>84</v>
      </c>
      <c r="AY219">
        <f t="shared" si="35"/>
        <v>0</v>
      </c>
      <c r="AZ219">
        <f t="shared" si="35"/>
        <v>1</v>
      </c>
      <c r="BA219">
        <f t="shared" si="35"/>
        <v>0</v>
      </c>
      <c r="BB219">
        <f t="shared" si="35"/>
        <v>0</v>
      </c>
      <c r="BC219">
        <f t="shared" si="35"/>
        <v>0</v>
      </c>
      <c r="BD219">
        <f t="shared" si="35"/>
        <v>0</v>
      </c>
      <c r="BE219">
        <f t="shared" si="35"/>
        <v>0</v>
      </c>
      <c r="BF219">
        <f t="shared" si="35"/>
        <v>0</v>
      </c>
      <c r="BG219">
        <f t="shared" si="35"/>
        <v>2</v>
      </c>
      <c r="BH219">
        <f t="shared" si="35"/>
        <v>0</v>
      </c>
      <c r="BI219">
        <f t="shared" si="35"/>
        <v>0</v>
      </c>
      <c r="BJ219">
        <f t="shared" si="35"/>
        <v>35</v>
      </c>
      <c r="BK219">
        <f t="shared" si="35"/>
        <v>15</v>
      </c>
      <c r="BL219">
        <f t="shared" si="35"/>
        <v>4</v>
      </c>
      <c r="BM219">
        <f t="shared" si="35"/>
        <v>8</v>
      </c>
      <c r="BN219">
        <f t="shared" si="35"/>
        <v>8</v>
      </c>
      <c r="BO219">
        <f t="shared" ref="BO219:DG219" si="36">COUNTIF(BO3:BO213, 1)</f>
        <v>37</v>
      </c>
      <c r="BP219">
        <f t="shared" si="36"/>
        <v>0</v>
      </c>
      <c r="BQ219">
        <f t="shared" si="36"/>
        <v>0</v>
      </c>
      <c r="BR219">
        <f t="shared" si="36"/>
        <v>0</v>
      </c>
      <c r="BS219">
        <f t="shared" si="36"/>
        <v>0</v>
      </c>
      <c r="BT219">
        <f t="shared" si="36"/>
        <v>0</v>
      </c>
      <c r="BU219">
        <f t="shared" si="36"/>
        <v>0</v>
      </c>
      <c r="BV219">
        <f t="shared" si="36"/>
        <v>0</v>
      </c>
      <c r="BW219">
        <f t="shared" si="36"/>
        <v>0</v>
      </c>
      <c r="BX219">
        <f t="shared" si="36"/>
        <v>0</v>
      </c>
      <c r="BY219">
        <f t="shared" si="36"/>
        <v>0</v>
      </c>
      <c r="BZ219">
        <f t="shared" si="36"/>
        <v>0</v>
      </c>
      <c r="CA219">
        <f t="shared" si="36"/>
        <v>0</v>
      </c>
      <c r="CB219">
        <f t="shared" si="36"/>
        <v>0</v>
      </c>
      <c r="CC219">
        <f t="shared" si="36"/>
        <v>0</v>
      </c>
      <c r="CD219">
        <f t="shared" si="36"/>
        <v>0</v>
      </c>
      <c r="CE219">
        <f t="shared" si="36"/>
        <v>0</v>
      </c>
      <c r="CF219">
        <f t="shared" si="36"/>
        <v>0</v>
      </c>
      <c r="CG219">
        <f t="shared" si="36"/>
        <v>0</v>
      </c>
      <c r="CH219">
        <f t="shared" si="36"/>
        <v>0</v>
      </c>
      <c r="CI219">
        <f t="shared" si="36"/>
        <v>0</v>
      </c>
      <c r="CJ219">
        <f t="shared" si="36"/>
        <v>0</v>
      </c>
      <c r="CK219">
        <f t="shared" ref="CK219" si="37">COUNTIF(CK3:CK213, 1)</f>
        <v>0</v>
      </c>
      <c r="CL219">
        <f t="shared" si="36"/>
        <v>0</v>
      </c>
      <c r="CM219">
        <f t="shared" si="36"/>
        <v>0</v>
      </c>
      <c r="CN219">
        <f t="shared" si="36"/>
        <v>0</v>
      </c>
      <c r="CO219">
        <f t="shared" si="36"/>
        <v>0</v>
      </c>
      <c r="CP219">
        <f t="shared" si="36"/>
        <v>0</v>
      </c>
      <c r="CQ219">
        <f t="shared" si="36"/>
        <v>0</v>
      </c>
      <c r="CR219">
        <f t="shared" si="36"/>
        <v>0</v>
      </c>
      <c r="CS219">
        <f t="shared" si="36"/>
        <v>0</v>
      </c>
      <c r="CT219">
        <f t="shared" si="36"/>
        <v>0</v>
      </c>
      <c r="CU219">
        <f t="shared" si="36"/>
        <v>0</v>
      </c>
      <c r="CV219">
        <f t="shared" si="36"/>
        <v>0</v>
      </c>
      <c r="CW219">
        <f t="shared" si="36"/>
        <v>0</v>
      </c>
      <c r="CX219">
        <f t="shared" si="36"/>
        <v>0</v>
      </c>
      <c r="CY219">
        <f t="shared" si="36"/>
        <v>0</v>
      </c>
      <c r="CZ219">
        <f t="shared" si="36"/>
        <v>0</v>
      </c>
      <c r="DA219">
        <f t="shared" si="36"/>
        <v>0</v>
      </c>
      <c r="DB219">
        <f t="shared" si="36"/>
        <v>0</v>
      </c>
      <c r="DC219">
        <f t="shared" si="36"/>
        <v>0</v>
      </c>
      <c r="DD219">
        <f t="shared" si="36"/>
        <v>0</v>
      </c>
      <c r="DE219">
        <f t="shared" si="36"/>
        <v>0</v>
      </c>
      <c r="DF219">
        <f t="shared" si="36"/>
        <v>0</v>
      </c>
      <c r="DG219">
        <f t="shared" si="36"/>
        <v>0</v>
      </c>
      <c r="DH219">
        <f t="shared" ref="DH219:DM219" si="38">COUNTIF(DH3:DH213, 1)</f>
        <v>0</v>
      </c>
      <c r="DI219">
        <f t="shared" si="38"/>
        <v>67</v>
      </c>
      <c r="DK219">
        <f t="shared" si="38"/>
        <v>0</v>
      </c>
      <c r="DL219">
        <f t="shared" si="38"/>
        <v>69</v>
      </c>
      <c r="DM219">
        <f t="shared" si="38"/>
        <v>0</v>
      </c>
    </row>
    <row r="220" spans="1:117" ht="15" customHeight="1">
      <c r="A220" t="s">
        <v>2147</v>
      </c>
      <c r="B220">
        <f>COUNTIF(B3:B213, 2)</f>
        <v>0</v>
      </c>
      <c r="C220">
        <f t="shared" ref="C220:BN220" si="39">COUNTIF(C3:C213, 2)</f>
        <v>0</v>
      </c>
      <c r="D220">
        <f t="shared" si="39"/>
        <v>104</v>
      </c>
      <c r="E220">
        <f t="shared" si="39"/>
        <v>0</v>
      </c>
      <c r="F220">
        <f t="shared" si="39"/>
        <v>0</v>
      </c>
      <c r="G220">
        <f t="shared" si="39"/>
        <v>24</v>
      </c>
      <c r="H220">
        <f t="shared" si="39"/>
        <v>0</v>
      </c>
      <c r="I220">
        <f t="shared" si="39"/>
        <v>0</v>
      </c>
      <c r="J220">
        <f t="shared" si="39"/>
        <v>0</v>
      </c>
      <c r="K220">
        <f t="shared" si="39"/>
        <v>0</v>
      </c>
      <c r="L220">
        <f t="shared" si="39"/>
        <v>0</v>
      </c>
      <c r="M220">
        <f t="shared" si="39"/>
        <v>0</v>
      </c>
      <c r="N220">
        <f t="shared" si="39"/>
        <v>0</v>
      </c>
      <c r="O220">
        <f t="shared" si="39"/>
        <v>0</v>
      </c>
      <c r="P220">
        <f t="shared" si="39"/>
        <v>0</v>
      </c>
      <c r="Q220">
        <f t="shared" si="39"/>
        <v>0</v>
      </c>
      <c r="R220">
        <f t="shared" si="39"/>
        <v>0</v>
      </c>
      <c r="S220">
        <f t="shared" si="39"/>
        <v>0</v>
      </c>
      <c r="T220">
        <f t="shared" si="39"/>
        <v>0</v>
      </c>
      <c r="U220">
        <f t="shared" si="39"/>
        <v>0</v>
      </c>
      <c r="V220">
        <f t="shared" si="39"/>
        <v>0</v>
      </c>
      <c r="W220">
        <f t="shared" si="39"/>
        <v>0</v>
      </c>
      <c r="X220">
        <f t="shared" si="39"/>
        <v>0</v>
      </c>
      <c r="Y220">
        <f t="shared" si="39"/>
        <v>0</v>
      </c>
      <c r="Z220">
        <f t="shared" si="39"/>
        <v>0</v>
      </c>
      <c r="AA220">
        <f t="shared" si="39"/>
        <v>0</v>
      </c>
      <c r="AB220">
        <f t="shared" si="39"/>
        <v>0</v>
      </c>
      <c r="AC220">
        <f t="shared" si="39"/>
        <v>0</v>
      </c>
      <c r="AD220">
        <f t="shared" si="39"/>
        <v>0</v>
      </c>
      <c r="AE220">
        <f t="shared" si="39"/>
        <v>0</v>
      </c>
      <c r="AF220">
        <f t="shared" si="39"/>
        <v>0</v>
      </c>
      <c r="AG220">
        <f t="shared" si="39"/>
        <v>0</v>
      </c>
      <c r="AH220">
        <f t="shared" si="39"/>
        <v>0</v>
      </c>
      <c r="AI220">
        <f t="shared" si="39"/>
        <v>10</v>
      </c>
      <c r="AJ220">
        <f t="shared" si="39"/>
        <v>0</v>
      </c>
      <c r="AK220">
        <f t="shared" si="39"/>
        <v>0</v>
      </c>
      <c r="AL220">
        <f t="shared" si="39"/>
        <v>0</v>
      </c>
      <c r="AM220">
        <f t="shared" si="39"/>
        <v>13</v>
      </c>
      <c r="AN220">
        <f t="shared" si="39"/>
        <v>0</v>
      </c>
      <c r="AO220">
        <f t="shared" si="39"/>
        <v>0</v>
      </c>
      <c r="AP220">
        <f t="shared" si="39"/>
        <v>0</v>
      </c>
      <c r="AQ220">
        <f t="shared" si="39"/>
        <v>0</v>
      </c>
      <c r="AR220">
        <f t="shared" si="39"/>
        <v>0</v>
      </c>
      <c r="AS220">
        <f t="shared" si="39"/>
        <v>0</v>
      </c>
      <c r="AT220">
        <f t="shared" si="39"/>
        <v>0</v>
      </c>
      <c r="AU220">
        <f t="shared" si="39"/>
        <v>0</v>
      </c>
      <c r="AV220">
        <f t="shared" si="39"/>
        <v>0</v>
      </c>
      <c r="AW220">
        <f t="shared" si="39"/>
        <v>0</v>
      </c>
      <c r="AX220">
        <f t="shared" si="39"/>
        <v>0</v>
      </c>
      <c r="AY220">
        <f t="shared" si="39"/>
        <v>0</v>
      </c>
      <c r="AZ220">
        <f t="shared" si="39"/>
        <v>0</v>
      </c>
      <c r="BA220">
        <f t="shared" si="39"/>
        <v>0</v>
      </c>
      <c r="BB220">
        <f t="shared" si="39"/>
        <v>0</v>
      </c>
      <c r="BC220">
        <f t="shared" si="39"/>
        <v>0</v>
      </c>
      <c r="BD220">
        <f t="shared" si="39"/>
        <v>0</v>
      </c>
      <c r="BE220">
        <f t="shared" si="39"/>
        <v>0</v>
      </c>
      <c r="BF220">
        <f t="shared" si="39"/>
        <v>1</v>
      </c>
      <c r="BG220">
        <f t="shared" si="39"/>
        <v>1</v>
      </c>
      <c r="BH220">
        <f t="shared" si="39"/>
        <v>0</v>
      </c>
      <c r="BI220">
        <f t="shared" si="39"/>
        <v>0</v>
      </c>
      <c r="BJ220">
        <f t="shared" si="39"/>
        <v>0</v>
      </c>
      <c r="BK220">
        <f t="shared" si="39"/>
        <v>0</v>
      </c>
      <c r="BL220">
        <f t="shared" si="39"/>
        <v>0</v>
      </c>
      <c r="BM220">
        <f t="shared" si="39"/>
        <v>0</v>
      </c>
      <c r="BN220">
        <f t="shared" si="39"/>
        <v>0</v>
      </c>
      <c r="BO220">
        <f t="shared" ref="BO220:DG220" si="40">COUNTIF(BO3:BO213, 2)</f>
        <v>0</v>
      </c>
      <c r="BP220">
        <f t="shared" si="40"/>
        <v>0</v>
      </c>
      <c r="BQ220">
        <f t="shared" si="40"/>
        <v>0</v>
      </c>
      <c r="BR220">
        <f t="shared" si="40"/>
        <v>0</v>
      </c>
      <c r="BS220">
        <f t="shared" si="40"/>
        <v>0</v>
      </c>
      <c r="BT220">
        <f t="shared" si="40"/>
        <v>0</v>
      </c>
      <c r="BU220">
        <f t="shared" si="40"/>
        <v>0</v>
      </c>
      <c r="BV220">
        <f t="shared" si="40"/>
        <v>0</v>
      </c>
      <c r="BW220">
        <f t="shared" si="40"/>
        <v>0</v>
      </c>
      <c r="BX220">
        <f t="shared" si="40"/>
        <v>0</v>
      </c>
      <c r="BY220">
        <f t="shared" si="40"/>
        <v>0</v>
      </c>
      <c r="BZ220">
        <f t="shared" si="40"/>
        <v>0</v>
      </c>
      <c r="CA220">
        <f t="shared" si="40"/>
        <v>0</v>
      </c>
      <c r="CB220">
        <f t="shared" si="40"/>
        <v>0</v>
      </c>
      <c r="CC220">
        <f t="shared" si="40"/>
        <v>0</v>
      </c>
      <c r="CD220">
        <f t="shared" si="40"/>
        <v>0</v>
      </c>
      <c r="CE220">
        <f t="shared" si="40"/>
        <v>0</v>
      </c>
      <c r="CF220">
        <f t="shared" si="40"/>
        <v>0</v>
      </c>
      <c r="CG220">
        <f t="shared" si="40"/>
        <v>0</v>
      </c>
      <c r="CH220">
        <f t="shared" si="40"/>
        <v>0</v>
      </c>
      <c r="CI220">
        <f t="shared" si="40"/>
        <v>0</v>
      </c>
      <c r="CJ220">
        <f t="shared" si="40"/>
        <v>0</v>
      </c>
      <c r="CK220">
        <f t="shared" ref="CK220" si="41">COUNTIF(CK3:CK213, 2)</f>
        <v>0</v>
      </c>
      <c r="CL220">
        <f t="shared" si="40"/>
        <v>0</v>
      </c>
      <c r="CM220">
        <f t="shared" si="40"/>
        <v>0</v>
      </c>
      <c r="CN220">
        <f t="shared" si="40"/>
        <v>0</v>
      </c>
      <c r="CO220">
        <f t="shared" si="40"/>
        <v>0</v>
      </c>
      <c r="CP220">
        <f t="shared" si="40"/>
        <v>0</v>
      </c>
      <c r="CQ220">
        <f t="shared" si="40"/>
        <v>0</v>
      </c>
      <c r="CR220">
        <f t="shared" si="40"/>
        <v>0</v>
      </c>
      <c r="CS220">
        <f t="shared" si="40"/>
        <v>0</v>
      </c>
      <c r="CT220">
        <f t="shared" si="40"/>
        <v>0</v>
      </c>
      <c r="CU220">
        <f t="shared" si="40"/>
        <v>0</v>
      </c>
      <c r="CV220">
        <f t="shared" si="40"/>
        <v>0</v>
      </c>
      <c r="CW220">
        <f t="shared" si="40"/>
        <v>0</v>
      </c>
      <c r="CX220">
        <f t="shared" si="40"/>
        <v>0</v>
      </c>
      <c r="CY220">
        <f t="shared" si="40"/>
        <v>0</v>
      </c>
      <c r="CZ220">
        <f t="shared" si="40"/>
        <v>0</v>
      </c>
      <c r="DA220">
        <f t="shared" si="40"/>
        <v>0</v>
      </c>
      <c r="DB220">
        <f t="shared" si="40"/>
        <v>0</v>
      </c>
      <c r="DC220">
        <f t="shared" si="40"/>
        <v>0</v>
      </c>
      <c r="DD220">
        <f t="shared" si="40"/>
        <v>0</v>
      </c>
      <c r="DE220">
        <f t="shared" si="40"/>
        <v>0</v>
      </c>
      <c r="DF220">
        <f t="shared" si="40"/>
        <v>0</v>
      </c>
      <c r="DG220">
        <f t="shared" si="40"/>
        <v>0</v>
      </c>
      <c r="DH220">
        <f t="shared" ref="DH220:DM220" si="42">COUNTIF(DH3:DH213, 2)</f>
        <v>0</v>
      </c>
      <c r="DI220">
        <f t="shared" si="42"/>
        <v>0</v>
      </c>
      <c r="DK220">
        <f t="shared" si="42"/>
        <v>0</v>
      </c>
      <c r="DL220">
        <f t="shared" si="42"/>
        <v>0</v>
      </c>
      <c r="DM220">
        <f t="shared" si="42"/>
        <v>0</v>
      </c>
    </row>
    <row r="221" spans="1:117" ht="15" customHeight="1">
      <c r="A221" t="s">
        <v>1814</v>
      </c>
      <c r="B221" t="e">
        <f>AVERAGE(B3:B213)</f>
        <v>#DIV/0!</v>
      </c>
      <c r="C221">
        <f t="shared" ref="C221:BN221" si="43">AVERAGE(C3:C213)</f>
        <v>17890835.712328766</v>
      </c>
      <c r="D221">
        <f t="shared" si="43"/>
        <v>1.4928909952606635</v>
      </c>
      <c r="E221">
        <f t="shared" si="43"/>
        <v>22708.630331753553</v>
      </c>
      <c r="F221">
        <f t="shared" si="43"/>
        <v>58.142180094786731</v>
      </c>
      <c r="G221">
        <f t="shared" si="43"/>
        <v>1.1428571428571428</v>
      </c>
      <c r="H221">
        <f t="shared" si="43"/>
        <v>36.223696682464457</v>
      </c>
      <c r="I221">
        <f t="shared" si="43"/>
        <v>93.895734597156391</v>
      </c>
      <c r="J221">
        <f t="shared" si="43"/>
        <v>9.004739336492891E-2</v>
      </c>
      <c r="K221">
        <f t="shared" si="43"/>
        <v>0.36966824644549762</v>
      </c>
      <c r="L221">
        <f t="shared" si="43"/>
        <v>5.6872037914691941E-2</v>
      </c>
      <c r="M221">
        <f t="shared" si="43"/>
        <v>0.15165876777251186</v>
      </c>
      <c r="N221">
        <f t="shared" si="43"/>
        <v>0.10144927536231885</v>
      </c>
      <c r="O221">
        <f t="shared" si="43"/>
        <v>1.4492753623188406E-2</v>
      </c>
      <c r="P221">
        <f t="shared" si="43"/>
        <v>6.7632850241545889E-2</v>
      </c>
      <c r="Q221">
        <f t="shared" si="43"/>
        <v>0</v>
      </c>
      <c r="R221">
        <f t="shared" si="43"/>
        <v>4.830917874396135E-3</v>
      </c>
      <c r="S221">
        <f t="shared" si="43"/>
        <v>5.7971014492753624E-2</v>
      </c>
      <c r="T221">
        <f t="shared" si="43"/>
        <v>5.7971014492753624E-2</v>
      </c>
      <c r="U221">
        <f t="shared" si="43"/>
        <v>0.1111111111111111</v>
      </c>
      <c r="V221">
        <f t="shared" si="43"/>
        <v>9.4786729857819912E-3</v>
      </c>
      <c r="W221">
        <f t="shared" si="43"/>
        <v>6.1611374407582936E-2</v>
      </c>
      <c r="X221">
        <f t="shared" si="43"/>
        <v>0.6872037914691943</v>
      </c>
      <c r="Y221">
        <f t="shared" si="43"/>
        <v>0.30288461538461536</v>
      </c>
      <c r="Z221">
        <f t="shared" si="43"/>
        <v>0.58767772511848337</v>
      </c>
      <c r="AA221">
        <f t="shared" si="43"/>
        <v>4.2654028436018961E-2</v>
      </c>
      <c r="AB221">
        <f t="shared" si="43"/>
        <v>9.9526066350710901E-2</v>
      </c>
      <c r="AC221">
        <f t="shared" si="43"/>
        <v>81.447253521126768</v>
      </c>
      <c r="AD221">
        <f t="shared" si="43"/>
        <v>1.6441142857142859</v>
      </c>
      <c r="AE221">
        <f t="shared" si="43"/>
        <v>29.996102786021478</v>
      </c>
      <c r="AF221">
        <f t="shared" si="43"/>
        <v>44127.753554502371</v>
      </c>
      <c r="AG221">
        <f t="shared" si="43"/>
        <v>0.37914691943127959</v>
      </c>
      <c r="AH221">
        <f t="shared" si="43"/>
        <v>0.19047619047619047</v>
      </c>
      <c r="AI221">
        <f t="shared" si="43"/>
        <v>4.2095238095238097</v>
      </c>
      <c r="AJ221">
        <f t="shared" si="43"/>
        <v>0.16666666666666666</v>
      </c>
      <c r="AK221">
        <f t="shared" si="43"/>
        <v>0.41706161137440756</v>
      </c>
      <c r="AL221">
        <f t="shared" si="43"/>
        <v>44138.514423076922</v>
      </c>
      <c r="AM221">
        <f t="shared" si="43"/>
        <v>11.947368421052632</v>
      </c>
      <c r="AN221">
        <f t="shared" si="43"/>
        <v>0.96682464454976302</v>
      </c>
      <c r="AO221">
        <f t="shared" si="43"/>
        <v>0.96296296296296291</v>
      </c>
      <c r="AP221" t="e">
        <f t="shared" si="43"/>
        <v>#DIV/0!</v>
      </c>
      <c r="AQ221">
        <f t="shared" si="43"/>
        <v>1</v>
      </c>
      <c r="AR221">
        <f t="shared" si="43"/>
        <v>0.95714285714285718</v>
      </c>
      <c r="AS221">
        <f t="shared" si="43"/>
        <v>0.94285714285714284</v>
      </c>
      <c r="AT221">
        <f t="shared" si="43"/>
        <v>0.47368421052631576</v>
      </c>
      <c r="AU221">
        <f t="shared" si="43"/>
        <v>0.50717703349282295</v>
      </c>
      <c r="AV221">
        <f t="shared" si="43"/>
        <v>0.78468899521531099</v>
      </c>
      <c r="AW221">
        <f t="shared" si="43"/>
        <v>4.3062200956937802E-2</v>
      </c>
      <c r="AX221">
        <f t="shared" si="43"/>
        <v>0.88421052631578945</v>
      </c>
      <c r="AY221">
        <f t="shared" si="43"/>
        <v>44125.885167464112</v>
      </c>
      <c r="AZ221">
        <f t="shared" si="43"/>
        <v>1.6319902912621362</v>
      </c>
      <c r="BA221">
        <f t="shared" si="43"/>
        <v>3751.247272727273</v>
      </c>
      <c r="BB221">
        <f t="shared" si="43"/>
        <v>102.10227272727273</v>
      </c>
      <c r="BC221">
        <f t="shared" si="43"/>
        <v>3.9283122137404551</v>
      </c>
      <c r="BD221">
        <f t="shared" si="43"/>
        <v>12.366411483253597</v>
      </c>
      <c r="BE221">
        <f t="shared" si="43"/>
        <v>43.89225961538461</v>
      </c>
      <c r="BF221">
        <f t="shared" si="43"/>
        <v>78.539903846153834</v>
      </c>
      <c r="BG221">
        <f t="shared" si="43"/>
        <v>13.95908653846152</v>
      </c>
      <c r="BH221">
        <f t="shared" si="43"/>
        <v>231.0568720379147</v>
      </c>
      <c r="BI221" t="e">
        <f t="shared" si="43"/>
        <v>#DIV/0!</v>
      </c>
      <c r="BJ221">
        <f t="shared" si="43"/>
        <v>0.16587677725118483</v>
      </c>
      <c r="BK221">
        <f t="shared" si="43"/>
        <v>7.1090047393364927E-2</v>
      </c>
      <c r="BL221">
        <f t="shared" si="43"/>
        <v>1.9138755980861243E-2</v>
      </c>
      <c r="BM221">
        <f t="shared" si="43"/>
        <v>3.8277511961722487E-2</v>
      </c>
      <c r="BN221">
        <f t="shared" si="43"/>
        <v>3.8277511961722487E-2</v>
      </c>
      <c r="BO221">
        <f t="shared" ref="BO221:DG221" si="44">AVERAGE(BO3:BO213)</f>
        <v>0.17703349282296652</v>
      </c>
      <c r="BP221" t="e">
        <f t="shared" si="44"/>
        <v>#DIV/0!</v>
      </c>
      <c r="BQ221" t="e">
        <f t="shared" si="44"/>
        <v>#DIV/0!</v>
      </c>
      <c r="BR221">
        <f t="shared" si="44"/>
        <v>4.4459324710376356</v>
      </c>
      <c r="BS221">
        <f t="shared" si="44"/>
        <v>4.7026647398843933</v>
      </c>
      <c r="BT221">
        <f t="shared" si="44"/>
        <v>0.23734365302272048</v>
      </c>
      <c r="BU221">
        <f t="shared" si="44"/>
        <v>5.5029526612748567</v>
      </c>
      <c r="BV221">
        <f t="shared" si="44"/>
        <v>82.48554913294798</v>
      </c>
      <c r="BW221">
        <f t="shared" si="44"/>
        <v>54202.660818713448</v>
      </c>
      <c r="BX221">
        <f t="shared" si="44"/>
        <v>32953.087719298244</v>
      </c>
      <c r="BY221">
        <f t="shared" si="44"/>
        <v>886.47944297402375</v>
      </c>
      <c r="BZ221">
        <f t="shared" si="44"/>
        <v>3.78036265854329E-4</v>
      </c>
      <c r="CA221">
        <f t="shared" si="44"/>
        <v>6.8134390058140779</v>
      </c>
      <c r="CB221">
        <f t="shared" si="44"/>
        <v>16.536211734528216</v>
      </c>
      <c r="CC221">
        <f t="shared" si="44"/>
        <v>-9.7227727287486161</v>
      </c>
      <c r="CD221">
        <f t="shared" si="44"/>
        <v>66.853012901548283</v>
      </c>
      <c r="CE221">
        <f t="shared" si="44"/>
        <v>161.18483178592851</v>
      </c>
      <c r="CF221">
        <f t="shared" si="44"/>
        <v>-94.331844391748135</v>
      </c>
      <c r="CG221">
        <f t="shared" si="44"/>
        <v>129.26425705078395</v>
      </c>
      <c r="CH221">
        <f t="shared" si="44"/>
        <v>309.66175939510038</v>
      </c>
      <c r="CI221">
        <f t="shared" si="44"/>
        <v>-180.38454666040852</v>
      </c>
      <c r="CJ221">
        <f t="shared" si="44"/>
        <v>0.34216096517344924</v>
      </c>
      <c r="CK221">
        <f t="shared" ref="CK221" si="45">AVERAGE(CK3:CK213)</f>
        <v>11534.023214285715</v>
      </c>
      <c r="CL221">
        <f t="shared" si="44"/>
        <v>7.3844021739130401</v>
      </c>
      <c r="CM221">
        <f t="shared" si="44"/>
        <v>7.3718478260869595</v>
      </c>
      <c r="CN221">
        <f t="shared" si="44"/>
        <v>7.3810326086956506</v>
      </c>
      <c r="CO221" t="e">
        <f t="shared" si="44"/>
        <v>#DIV/0!</v>
      </c>
      <c r="CP221">
        <f t="shared" si="44"/>
        <v>0.69788043478260886</v>
      </c>
      <c r="CQ221">
        <f t="shared" si="44"/>
        <v>0.70107608695652168</v>
      </c>
      <c r="CR221">
        <f t="shared" si="44"/>
        <v>0.71332065217391338</v>
      </c>
      <c r="CS221" t="e">
        <f t="shared" si="44"/>
        <v>#DIV/0!</v>
      </c>
      <c r="CT221">
        <f t="shared" si="44"/>
        <v>0.85504891304347841</v>
      </c>
      <c r="CU221">
        <f t="shared" si="44"/>
        <v>0.8603478260869567</v>
      </c>
      <c r="CV221">
        <f t="shared" si="44"/>
        <v>0.86708695652173884</v>
      </c>
      <c r="CW221" t="e">
        <f t="shared" si="44"/>
        <v>#DIV/0!</v>
      </c>
      <c r="CX221">
        <f t="shared" si="44"/>
        <v>2.1174768518518483E-3</v>
      </c>
      <c r="CY221">
        <f t="shared" si="44"/>
        <v>4.9266763329263216E-3</v>
      </c>
      <c r="CZ221">
        <f t="shared" si="44"/>
        <v>7.2664722733783464E-3</v>
      </c>
      <c r="DA221" t="e">
        <f t="shared" si="44"/>
        <v>#DIV/0!</v>
      </c>
      <c r="DB221" t="e">
        <f t="shared" si="44"/>
        <v>#DIV/0!</v>
      </c>
      <c r="DC221" t="e">
        <f t="shared" si="44"/>
        <v>#DIV/0!</v>
      </c>
      <c r="DD221" t="e">
        <f t="shared" si="44"/>
        <v>#DIV/0!</v>
      </c>
      <c r="DE221" t="e">
        <f t="shared" si="44"/>
        <v>#DIV/0!</v>
      </c>
      <c r="DF221" t="e">
        <f t="shared" si="44"/>
        <v>#DIV/0!</v>
      </c>
      <c r="DG221" t="e">
        <f t="shared" si="44"/>
        <v>#DIV/0!</v>
      </c>
      <c r="DH221" s="474">
        <f t="shared" ref="DH221:DM221" si="46">AVERAGE(DH3:DH213)</f>
        <v>5.3974225146972916</v>
      </c>
      <c r="DI221" s="474">
        <f t="shared" si="46"/>
        <v>0.38728323699421963</v>
      </c>
      <c r="DJ221" s="482"/>
      <c r="DK221" s="474">
        <f t="shared" si="46"/>
        <v>0.70409239130434786</v>
      </c>
      <c r="DL221" s="474">
        <f t="shared" si="46"/>
        <v>0.375</v>
      </c>
      <c r="DM221" s="474">
        <f t="shared" si="46"/>
        <v>0.86082789855072483</v>
      </c>
    </row>
    <row r="222" spans="1:117" ht="15" customHeight="1">
      <c r="A222" t="s">
        <v>1815</v>
      </c>
      <c r="B222" t="e">
        <f>STDEV(B3:B213)</f>
        <v>#DIV/0!</v>
      </c>
      <c r="C222">
        <f t="shared" ref="C222:BN222" si="47">STDEV(C3:C213)</f>
        <v>31673489.250418115</v>
      </c>
      <c r="D222">
        <f t="shared" si="47"/>
        <v>0.50113840162693091</v>
      </c>
      <c r="E222">
        <f t="shared" si="47"/>
        <v>5644.2824400179206</v>
      </c>
      <c r="F222">
        <f t="shared" si="47"/>
        <v>15.433071261349363</v>
      </c>
      <c r="G222">
        <f t="shared" si="47"/>
        <v>0.38954203091355499</v>
      </c>
      <c r="H222">
        <f t="shared" si="47"/>
        <v>2.4227115039496332</v>
      </c>
      <c r="I222">
        <f t="shared" si="47"/>
        <v>4.0565679612776124</v>
      </c>
      <c r="J222">
        <f t="shared" si="47"/>
        <v>0.28693038417396771</v>
      </c>
      <c r="K222">
        <f t="shared" si="47"/>
        <v>0.48386281397604342</v>
      </c>
      <c r="L222">
        <f t="shared" si="47"/>
        <v>0.2321487161387604</v>
      </c>
      <c r="M222">
        <f t="shared" si="47"/>
        <v>0.3595428276448514</v>
      </c>
      <c r="N222">
        <f t="shared" si="47"/>
        <v>0.30265464006419096</v>
      </c>
      <c r="O222">
        <f t="shared" si="47"/>
        <v>0.11980003037283508</v>
      </c>
      <c r="P222">
        <f t="shared" si="47"/>
        <v>0.25172357408589002</v>
      </c>
      <c r="Q222">
        <f t="shared" si="47"/>
        <v>0</v>
      </c>
      <c r="R222">
        <f t="shared" si="47"/>
        <v>6.950480468569159E-2</v>
      </c>
      <c r="S222">
        <f t="shared" si="47"/>
        <v>0.23425514910865303</v>
      </c>
      <c r="T222">
        <f t="shared" si="47"/>
        <v>0.23425514910865303</v>
      </c>
      <c r="U222">
        <f t="shared" si="47"/>
        <v>0.3150315475375523</v>
      </c>
      <c r="V222">
        <f t="shared" si="47"/>
        <v>9.7126394186927673E-2</v>
      </c>
      <c r="W222">
        <f t="shared" si="47"/>
        <v>0.2410201743452928</v>
      </c>
      <c r="X222">
        <f t="shared" si="47"/>
        <v>0.46473469255237104</v>
      </c>
      <c r="Y222">
        <f t="shared" si="47"/>
        <v>0.4606143200547122</v>
      </c>
      <c r="Z222">
        <f t="shared" si="47"/>
        <v>0.49342323224643014</v>
      </c>
      <c r="AA222">
        <f t="shared" si="47"/>
        <v>0.20255644415082863</v>
      </c>
      <c r="AB222">
        <f t="shared" si="47"/>
        <v>0.30007897854553045</v>
      </c>
      <c r="AC222">
        <f t="shared" si="47"/>
        <v>24.906555835944701</v>
      </c>
      <c r="AD222">
        <f t="shared" si="47"/>
        <v>0.17490482862123743</v>
      </c>
      <c r="AE222">
        <f t="shared" si="47"/>
        <v>8.5861364348689957</v>
      </c>
      <c r="AF222">
        <f t="shared" si="47"/>
        <v>105.41503427685757</v>
      </c>
      <c r="AG222">
        <f t="shared" si="47"/>
        <v>0.48632855073938897</v>
      </c>
      <c r="AH222">
        <f t="shared" si="47"/>
        <v>0.39361502322921299</v>
      </c>
      <c r="AI222">
        <f t="shared" si="47"/>
        <v>8.7289818520874203</v>
      </c>
      <c r="AJ222">
        <f t="shared" si="47"/>
        <v>0.37356850647118695</v>
      </c>
      <c r="AK222">
        <f t="shared" si="47"/>
        <v>0.4942458333714207</v>
      </c>
      <c r="AL222">
        <f t="shared" si="47"/>
        <v>104.94369221125802</v>
      </c>
      <c r="AM222">
        <f t="shared" si="47"/>
        <v>11.452330349991836</v>
      </c>
      <c r="AN222">
        <f t="shared" si="47"/>
        <v>0.17952016085013611</v>
      </c>
      <c r="AO222">
        <f t="shared" si="47"/>
        <v>0.19245008972987515</v>
      </c>
      <c r="AP222" t="e">
        <f t="shared" si="47"/>
        <v>#DIV/0!</v>
      </c>
      <c r="AQ222">
        <f t="shared" si="47"/>
        <v>0</v>
      </c>
      <c r="AR222">
        <f t="shared" si="47"/>
        <v>0.20301891059402172</v>
      </c>
      <c r="AS222">
        <f t="shared" si="47"/>
        <v>0.23267002029884443</v>
      </c>
      <c r="AT222">
        <f t="shared" si="47"/>
        <v>0.5005058170236325</v>
      </c>
      <c r="AU222">
        <f t="shared" si="47"/>
        <v>0.50114884577722996</v>
      </c>
      <c r="AV222">
        <f t="shared" si="47"/>
        <v>0.41202481245701161</v>
      </c>
      <c r="AW222">
        <f t="shared" si="47"/>
        <v>0.20348455090889342</v>
      </c>
      <c r="AX222">
        <f t="shared" si="47"/>
        <v>0.32166977565333832</v>
      </c>
      <c r="AY222">
        <f t="shared" si="47"/>
        <v>106.49226326220791</v>
      </c>
      <c r="AZ222">
        <f t="shared" si="47"/>
        <v>2.3872256414758777</v>
      </c>
      <c r="BA222">
        <f t="shared" si="47"/>
        <v>13806.630297490941</v>
      </c>
      <c r="BB222">
        <f t="shared" si="47"/>
        <v>91.277947863839259</v>
      </c>
      <c r="BC222">
        <f t="shared" si="47"/>
        <v>43.942450425102813</v>
      </c>
      <c r="BD222">
        <f t="shared" si="47"/>
        <v>2.486363393798475</v>
      </c>
      <c r="BE222">
        <f t="shared" si="47"/>
        <v>497.25413351210051</v>
      </c>
      <c r="BF222">
        <f t="shared" si="47"/>
        <v>13.985900214917461</v>
      </c>
      <c r="BG222">
        <f t="shared" si="47"/>
        <v>10.397790067701514</v>
      </c>
      <c r="BH222">
        <f t="shared" si="47"/>
        <v>98.803251284838694</v>
      </c>
      <c r="BI222" t="e">
        <f t="shared" si="47"/>
        <v>#DIV/0!</v>
      </c>
      <c r="BJ222">
        <f t="shared" si="47"/>
        <v>0.37285457905838104</v>
      </c>
      <c r="BK222">
        <f t="shared" si="47"/>
        <v>0.25758631737822163</v>
      </c>
      <c r="BL222">
        <f t="shared" si="47"/>
        <v>0.1373416041523372</v>
      </c>
      <c r="BM222">
        <f t="shared" si="47"/>
        <v>0.1923260940772486</v>
      </c>
      <c r="BN222">
        <f t="shared" si="47"/>
        <v>0.1923260940772486</v>
      </c>
      <c r="BO222">
        <f t="shared" ref="BO222:DG222" si="48">STDEV(BO3:BO213)</f>
        <v>0.38261348722125166</v>
      </c>
      <c r="BP222" t="e">
        <f t="shared" si="48"/>
        <v>#DIV/0!</v>
      </c>
      <c r="BQ222" t="e">
        <f t="shared" si="48"/>
        <v>#DIV/0!</v>
      </c>
      <c r="BR222">
        <f t="shared" si="48"/>
        <v>0.82650147650336714</v>
      </c>
      <c r="BS222">
        <f t="shared" si="48"/>
        <v>0.82610140909573693</v>
      </c>
      <c r="BT222">
        <f t="shared" si="48"/>
        <v>0.14080906727503315</v>
      </c>
      <c r="BU222">
        <f t="shared" si="48"/>
        <v>3.3142844898806789</v>
      </c>
      <c r="BV222">
        <f t="shared" si="48"/>
        <v>41.71826978847966</v>
      </c>
      <c r="BW222">
        <f t="shared" si="48"/>
        <v>41641.145612901521</v>
      </c>
      <c r="BX222">
        <f t="shared" si="48"/>
        <v>26596.890653706141</v>
      </c>
      <c r="BY222">
        <f t="shared" si="48"/>
        <v>609.79836832182355</v>
      </c>
      <c r="BZ222">
        <f t="shared" si="48"/>
        <v>6.8473290627094161E-4</v>
      </c>
      <c r="CA222">
        <f t="shared" si="48"/>
        <v>11.456470903947409</v>
      </c>
      <c r="CB222">
        <f t="shared" si="48"/>
        <v>8.7146376746291434</v>
      </c>
      <c r="CC222">
        <f t="shared" si="48"/>
        <v>7.9007499842181019</v>
      </c>
      <c r="CD222">
        <f t="shared" si="48"/>
        <v>131.12303628719039</v>
      </c>
      <c r="CE222">
        <f t="shared" si="48"/>
        <v>124.5001391189036</v>
      </c>
      <c r="CF222">
        <f t="shared" si="48"/>
        <v>88.135299128181501</v>
      </c>
      <c r="CG222">
        <f t="shared" si="48"/>
        <v>214.89303665584984</v>
      </c>
      <c r="CH222">
        <f t="shared" si="48"/>
        <v>169.10605277433129</v>
      </c>
      <c r="CI222">
        <f t="shared" si="48"/>
        <v>151.80607678486462</v>
      </c>
      <c r="CJ222">
        <f t="shared" si="48"/>
        <v>0.2208105318919891</v>
      </c>
      <c r="CK222">
        <f t="shared" ref="CK222" si="49">STDEV(CK3:CK213)</f>
        <v>17108.599501798239</v>
      </c>
      <c r="CL222">
        <f t="shared" si="48"/>
        <v>0.91663954526933711</v>
      </c>
      <c r="CM222">
        <f t="shared" si="48"/>
        <v>0.94038990791176558</v>
      </c>
      <c r="CN222">
        <f t="shared" si="48"/>
        <v>0.92811078987109064</v>
      </c>
      <c r="CO222" t="e">
        <f t="shared" si="48"/>
        <v>#DIV/0!</v>
      </c>
      <c r="CP222">
        <f t="shared" si="48"/>
        <v>0.18389072797096054</v>
      </c>
      <c r="CQ222">
        <f t="shared" si="48"/>
        <v>0.17991708677489834</v>
      </c>
      <c r="CR222">
        <f t="shared" si="48"/>
        <v>0.18764517267435124</v>
      </c>
      <c r="CS222" t="e">
        <f t="shared" si="48"/>
        <v>#DIV/0!</v>
      </c>
      <c r="CT222">
        <f t="shared" si="48"/>
        <v>0.2100611225097781</v>
      </c>
      <c r="CU222">
        <f t="shared" si="48"/>
        <v>0.19689052378391197</v>
      </c>
      <c r="CV222">
        <f t="shared" si="48"/>
        <v>0.20275448299701393</v>
      </c>
      <c r="CW222" t="e">
        <f t="shared" si="48"/>
        <v>#DIV/0!</v>
      </c>
      <c r="CX222">
        <f t="shared" si="48"/>
        <v>2.3823109135179981E-3</v>
      </c>
      <c r="CY222">
        <f t="shared" si="48"/>
        <v>3.1505121212961934E-3</v>
      </c>
      <c r="CZ222">
        <f t="shared" si="48"/>
        <v>3.6317544010754828E-3</v>
      </c>
      <c r="DA222" t="e">
        <f t="shared" si="48"/>
        <v>#DIV/0!</v>
      </c>
      <c r="DB222" t="e">
        <f t="shared" si="48"/>
        <v>#DIV/0!</v>
      </c>
      <c r="DC222" t="e">
        <f t="shared" si="48"/>
        <v>#DIV/0!</v>
      </c>
      <c r="DD222" t="e">
        <f t="shared" si="48"/>
        <v>#DIV/0!</v>
      </c>
      <c r="DE222" t="e">
        <f t="shared" si="48"/>
        <v>#DIV/0!</v>
      </c>
      <c r="DF222" t="e">
        <f t="shared" si="48"/>
        <v>#DIV/0!</v>
      </c>
      <c r="DG222" t="e">
        <f t="shared" si="48"/>
        <v>#DIV/0!</v>
      </c>
      <c r="DH222" s="474">
        <f t="shared" ref="DH222:DM222" si="50">STDEV(DH3:DH213)</f>
        <v>3.3942923008858927</v>
      </c>
      <c r="DI222" s="474">
        <f t="shared" si="50"/>
        <v>0.48854329698740256</v>
      </c>
      <c r="DJ222" s="482"/>
      <c r="DK222" s="474">
        <f t="shared" si="50"/>
        <v>0.18056303170308166</v>
      </c>
      <c r="DL222" s="474">
        <f t="shared" si="50"/>
        <v>0.48544385638806681</v>
      </c>
      <c r="DM222" s="474">
        <f t="shared" si="50"/>
        <v>0.20025359446306437</v>
      </c>
    </row>
    <row r="223" spans="1:117" ht="15" customHeight="1">
      <c r="A223" t="s">
        <v>2148</v>
      </c>
      <c r="B223" t="e">
        <f>MEDIAN(B3:B213)</f>
        <v>#NUM!</v>
      </c>
      <c r="C223">
        <f t="shared" ref="C223:BN223" si="51">MEDIAN(C3:C213)</f>
        <v>2857960</v>
      </c>
      <c r="D223">
        <f t="shared" si="51"/>
        <v>1</v>
      </c>
      <c r="E223">
        <f t="shared" si="51"/>
        <v>21980</v>
      </c>
      <c r="F223">
        <f t="shared" si="51"/>
        <v>60</v>
      </c>
      <c r="G223">
        <f t="shared" si="51"/>
        <v>1</v>
      </c>
      <c r="H223">
        <f t="shared" si="51"/>
        <v>36.299999999999997</v>
      </c>
      <c r="I223">
        <f t="shared" si="51"/>
        <v>94</v>
      </c>
      <c r="J223">
        <f t="shared" si="51"/>
        <v>0</v>
      </c>
      <c r="K223">
        <f t="shared" si="51"/>
        <v>0</v>
      </c>
      <c r="L223">
        <f t="shared" si="51"/>
        <v>0</v>
      </c>
      <c r="M223">
        <f t="shared" si="51"/>
        <v>0</v>
      </c>
      <c r="N223">
        <f t="shared" si="51"/>
        <v>0</v>
      </c>
      <c r="O223">
        <f t="shared" si="51"/>
        <v>0</v>
      </c>
      <c r="P223">
        <f t="shared" si="51"/>
        <v>0</v>
      </c>
      <c r="Q223">
        <f t="shared" si="51"/>
        <v>0</v>
      </c>
      <c r="R223">
        <f t="shared" si="51"/>
        <v>0</v>
      </c>
      <c r="S223">
        <f t="shared" si="51"/>
        <v>0</v>
      </c>
      <c r="T223">
        <f t="shared" si="51"/>
        <v>0</v>
      </c>
      <c r="U223">
        <f t="shared" si="51"/>
        <v>0</v>
      </c>
      <c r="V223">
        <f t="shared" si="51"/>
        <v>0</v>
      </c>
      <c r="W223">
        <f t="shared" si="51"/>
        <v>0</v>
      </c>
      <c r="X223">
        <f t="shared" si="51"/>
        <v>1</v>
      </c>
      <c r="Y223">
        <f t="shared" si="51"/>
        <v>0</v>
      </c>
      <c r="Z223">
        <f t="shared" si="51"/>
        <v>1</v>
      </c>
      <c r="AA223">
        <f t="shared" si="51"/>
        <v>0</v>
      </c>
      <c r="AB223">
        <f t="shared" si="51"/>
        <v>0</v>
      </c>
      <c r="AC223">
        <f t="shared" si="51"/>
        <v>79</v>
      </c>
      <c r="AD223">
        <f t="shared" si="51"/>
        <v>1.665</v>
      </c>
      <c r="AE223">
        <f t="shared" si="51"/>
        <v>27.555555555555557</v>
      </c>
      <c r="AF223">
        <f t="shared" si="51"/>
        <v>44099</v>
      </c>
      <c r="AG223">
        <f t="shared" si="51"/>
        <v>0</v>
      </c>
      <c r="AH223">
        <f t="shared" si="51"/>
        <v>0</v>
      </c>
      <c r="AI223">
        <f t="shared" si="51"/>
        <v>0</v>
      </c>
      <c r="AJ223">
        <f t="shared" si="51"/>
        <v>0</v>
      </c>
      <c r="AK223">
        <f t="shared" si="51"/>
        <v>0</v>
      </c>
      <c r="AL223">
        <f t="shared" si="51"/>
        <v>44111</v>
      </c>
      <c r="AM223">
        <f t="shared" si="51"/>
        <v>9</v>
      </c>
      <c r="AN223">
        <f t="shared" si="51"/>
        <v>1</v>
      </c>
      <c r="AO223">
        <f t="shared" si="51"/>
        <v>1</v>
      </c>
      <c r="AP223" t="e">
        <f t="shared" si="51"/>
        <v>#NUM!</v>
      </c>
      <c r="AQ223">
        <f t="shared" si="51"/>
        <v>1</v>
      </c>
      <c r="AR223">
        <f t="shared" si="51"/>
        <v>1</v>
      </c>
      <c r="AS223">
        <f t="shared" si="51"/>
        <v>1</v>
      </c>
      <c r="AT223">
        <f t="shared" si="51"/>
        <v>0</v>
      </c>
      <c r="AU223">
        <f t="shared" si="51"/>
        <v>1</v>
      </c>
      <c r="AV223">
        <f t="shared" si="51"/>
        <v>1</v>
      </c>
      <c r="AW223">
        <f t="shared" si="51"/>
        <v>0</v>
      </c>
      <c r="AX223">
        <f t="shared" si="51"/>
        <v>1</v>
      </c>
      <c r="AY223">
        <f t="shared" si="51"/>
        <v>44096</v>
      </c>
      <c r="AZ223">
        <f t="shared" si="51"/>
        <v>0.93500000000000005</v>
      </c>
      <c r="BA223">
        <f t="shared" si="51"/>
        <v>974.5</v>
      </c>
      <c r="BB223">
        <f t="shared" si="51"/>
        <v>77.7</v>
      </c>
      <c r="BC223">
        <f t="shared" si="51"/>
        <v>1.2E-2</v>
      </c>
      <c r="BD223">
        <f t="shared" si="51"/>
        <v>12.8</v>
      </c>
      <c r="BE223">
        <f t="shared" si="51"/>
        <v>7.9950000000000001</v>
      </c>
      <c r="BF223">
        <f t="shared" si="51"/>
        <v>81.349999999999994</v>
      </c>
      <c r="BG223">
        <f t="shared" si="51"/>
        <v>12.1</v>
      </c>
      <c r="BH223">
        <f t="shared" si="51"/>
        <v>218</v>
      </c>
      <c r="BI223" t="e">
        <f t="shared" si="51"/>
        <v>#NUM!</v>
      </c>
      <c r="BJ223">
        <f t="shared" si="51"/>
        <v>0</v>
      </c>
      <c r="BK223">
        <f t="shared" si="51"/>
        <v>0</v>
      </c>
      <c r="BL223">
        <f t="shared" si="51"/>
        <v>0</v>
      </c>
      <c r="BM223">
        <f t="shared" si="51"/>
        <v>0</v>
      </c>
      <c r="BN223">
        <f t="shared" si="51"/>
        <v>0</v>
      </c>
      <c r="BO223">
        <f t="shared" ref="BO223:DG223" si="52">MEDIAN(BO3:BO213)</f>
        <v>0</v>
      </c>
      <c r="BP223" t="e">
        <f t="shared" si="52"/>
        <v>#NUM!</v>
      </c>
      <c r="BQ223" t="e">
        <f t="shared" si="52"/>
        <v>#NUM!</v>
      </c>
      <c r="BR223">
        <f t="shared" si="52"/>
        <v>4.3731166666666663</v>
      </c>
      <c r="BS223">
        <f t="shared" si="52"/>
        <v>4.6470000000000002</v>
      </c>
      <c r="BT223">
        <f t="shared" si="52"/>
        <v>0.23182222222222215</v>
      </c>
      <c r="BU223">
        <f t="shared" si="52"/>
        <v>5.357955378006757</v>
      </c>
      <c r="BV223">
        <f t="shared" si="52"/>
        <v>72</v>
      </c>
      <c r="BW223">
        <f t="shared" si="52"/>
        <v>42079</v>
      </c>
      <c r="BX223">
        <f t="shared" si="52"/>
        <v>27614</v>
      </c>
      <c r="BY223">
        <f t="shared" si="52"/>
        <v>783.72329603255343</v>
      </c>
      <c r="BZ223">
        <f t="shared" si="52"/>
        <v>1.7895651763759384E-4</v>
      </c>
      <c r="CA223">
        <f t="shared" si="52"/>
        <v>6.8844166666666666</v>
      </c>
      <c r="CB223">
        <f t="shared" si="52"/>
        <v>15.084833333333332</v>
      </c>
      <c r="CC223">
        <f t="shared" si="52"/>
        <v>-8.4346666666666685</v>
      </c>
      <c r="CD223">
        <f t="shared" si="52"/>
        <v>55.697130685512178</v>
      </c>
      <c r="CE223">
        <f t="shared" si="52"/>
        <v>137.23937403910907</v>
      </c>
      <c r="CF223">
        <f t="shared" si="52"/>
        <v>-68.881564096541368</v>
      </c>
      <c r="CG223">
        <f t="shared" si="52"/>
        <v>123.17273894933241</v>
      </c>
      <c r="CH223">
        <f t="shared" si="52"/>
        <v>266.89708059152758</v>
      </c>
      <c r="CI223">
        <f t="shared" si="52"/>
        <v>-155.01920139803423</v>
      </c>
      <c r="CJ223">
        <f t="shared" si="52"/>
        <v>0.33051206651123477</v>
      </c>
      <c r="CK223">
        <f t="shared" ref="CK223" si="53">MEDIAN(CK3:CK213)</f>
        <v>8038.6</v>
      </c>
      <c r="CL223">
        <f t="shared" si="52"/>
        <v>7.3849999999999998</v>
      </c>
      <c r="CM223">
        <f t="shared" si="52"/>
        <v>7.4350000000000005</v>
      </c>
      <c r="CN223">
        <f t="shared" si="52"/>
        <v>7.31</v>
      </c>
      <c r="CO223" t="e">
        <f t="shared" si="52"/>
        <v>#DIV/0!</v>
      </c>
      <c r="CP223">
        <f t="shared" si="52"/>
        <v>0.66850000000000009</v>
      </c>
      <c r="CQ223">
        <f t="shared" si="52"/>
        <v>0.67149999999999999</v>
      </c>
      <c r="CR223">
        <f t="shared" si="52"/>
        <v>0.68500000000000005</v>
      </c>
      <c r="CS223" t="e">
        <f t="shared" si="52"/>
        <v>#DIV/0!</v>
      </c>
      <c r="CT223">
        <f t="shared" si="52"/>
        <v>0.82599999999999996</v>
      </c>
      <c r="CU223">
        <f t="shared" si="52"/>
        <v>0.83749999999999991</v>
      </c>
      <c r="CV223">
        <f t="shared" si="52"/>
        <v>0.84450000000000003</v>
      </c>
      <c r="CW223" t="e">
        <f t="shared" si="52"/>
        <v>#DIV/0!</v>
      </c>
      <c r="CX223">
        <f t="shared" si="52"/>
        <v>1.3888888888888889E-3</v>
      </c>
      <c r="CY223">
        <f t="shared" si="52"/>
        <v>4.8611111111111112E-3</v>
      </c>
      <c r="CZ223">
        <f t="shared" si="52"/>
        <v>7.6388888888888886E-3</v>
      </c>
      <c r="DA223" t="e">
        <f t="shared" si="52"/>
        <v>#NUM!</v>
      </c>
      <c r="DB223" t="e">
        <f t="shared" si="52"/>
        <v>#NUM!</v>
      </c>
      <c r="DC223" t="e">
        <f t="shared" si="52"/>
        <v>#NUM!</v>
      </c>
      <c r="DD223" t="e">
        <f t="shared" si="52"/>
        <v>#NUM!</v>
      </c>
      <c r="DE223" t="e">
        <f t="shared" si="52"/>
        <v>#NUM!</v>
      </c>
      <c r="DF223" t="e">
        <f t="shared" si="52"/>
        <v>#NUM!</v>
      </c>
      <c r="DG223" t="e">
        <f t="shared" si="52"/>
        <v>#NUM!</v>
      </c>
      <c r="DH223" s="474">
        <f t="shared" ref="DH223:DM223" si="54">MEDIAN(DH3:DH213)</f>
        <v>5.3258237063125362</v>
      </c>
      <c r="DI223" s="474">
        <f t="shared" si="54"/>
        <v>0</v>
      </c>
      <c r="DJ223" s="482"/>
      <c r="DK223" s="474">
        <f t="shared" si="54"/>
        <v>0.67833333333333334</v>
      </c>
      <c r="DL223" s="474">
        <f t="shared" si="54"/>
        <v>0</v>
      </c>
      <c r="DM223" s="474">
        <f t="shared" si="54"/>
        <v>0.84733333333333327</v>
      </c>
    </row>
    <row r="224" spans="1:117" ht="15" customHeight="1">
      <c r="A224" t="s">
        <v>2149</v>
      </c>
      <c r="B224" t="e">
        <f>QUARTILE(B3:B213,1)</f>
        <v>#NUM!</v>
      </c>
      <c r="C224">
        <f t="shared" ref="C224:BN224" si="55">QUARTILE(C3:C213,1)</f>
        <v>2739639.5</v>
      </c>
      <c r="D224">
        <f t="shared" si="55"/>
        <v>1</v>
      </c>
      <c r="E224">
        <f t="shared" si="55"/>
        <v>19279</v>
      </c>
      <c r="F224">
        <f t="shared" si="55"/>
        <v>48</v>
      </c>
      <c r="G224">
        <f t="shared" si="55"/>
        <v>1</v>
      </c>
      <c r="H224">
        <f t="shared" si="55"/>
        <v>35.950000000000003</v>
      </c>
      <c r="I224">
        <f t="shared" si="55"/>
        <v>92</v>
      </c>
      <c r="J224">
        <f t="shared" si="55"/>
        <v>0</v>
      </c>
      <c r="K224">
        <f t="shared" si="55"/>
        <v>0</v>
      </c>
      <c r="L224">
        <f t="shared" si="55"/>
        <v>0</v>
      </c>
      <c r="M224">
        <f t="shared" si="55"/>
        <v>0</v>
      </c>
      <c r="N224">
        <f t="shared" si="55"/>
        <v>0</v>
      </c>
      <c r="O224">
        <f t="shared" si="55"/>
        <v>0</v>
      </c>
      <c r="P224">
        <f t="shared" si="55"/>
        <v>0</v>
      </c>
      <c r="Q224">
        <f t="shared" si="55"/>
        <v>0</v>
      </c>
      <c r="R224">
        <f t="shared" si="55"/>
        <v>0</v>
      </c>
      <c r="S224">
        <f t="shared" si="55"/>
        <v>0</v>
      </c>
      <c r="T224">
        <f t="shared" si="55"/>
        <v>0</v>
      </c>
      <c r="U224">
        <f t="shared" si="55"/>
        <v>0</v>
      </c>
      <c r="V224">
        <f t="shared" si="55"/>
        <v>0</v>
      </c>
      <c r="W224">
        <f t="shared" si="55"/>
        <v>0</v>
      </c>
      <c r="X224">
        <f t="shared" si="55"/>
        <v>0</v>
      </c>
      <c r="Y224">
        <f t="shared" si="55"/>
        <v>0</v>
      </c>
      <c r="Z224">
        <f t="shared" si="55"/>
        <v>0</v>
      </c>
      <c r="AA224">
        <f t="shared" si="55"/>
        <v>0</v>
      </c>
      <c r="AB224">
        <f t="shared" si="55"/>
        <v>0</v>
      </c>
      <c r="AC224">
        <f t="shared" si="55"/>
        <v>65</v>
      </c>
      <c r="AD224">
        <f t="shared" si="55"/>
        <v>1.5845</v>
      </c>
      <c r="AE224">
        <f t="shared" si="55"/>
        <v>24.36190474704285</v>
      </c>
      <c r="AF224">
        <f t="shared" si="55"/>
        <v>44031.5</v>
      </c>
      <c r="AG224">
        <f t="shared" si="55"/>
        <v>0</v>
      </c>
      <c r="AH224">
        <f t="shared" si="55"/>
        <v>0</v>
      </c>
      <c r="AI224">
        <f t="shared" si="55"/>
        <v>0</v>
      </c>
      <c r="AJ224">
        <f t="shared" si="55"/>
        <v>0</v>
      </c>
      <c r="AK224">
        <f t="shared" si="55"/>
        <v>0</v>
      </c>
      <c r="AL224">
        <f t="shared" si="55"/>
        <v>44041</v>
      </c>
      <c r="AM224">
        <f t="shared" si="55"/>
        <v>5</v>
      </c>
      <c r="AN224">
        <f t="shared" si="55"/>
        <v>1</v>
      </c>
      <c r="AO224">
        <f t="shared" si="55"/>
        <v>1</v>
      </c>
      <c r="AP224" t="e">
        <f t="shared" si="55"/>
        <v>#NUM!</v>
      </c>
      <c r="AQ224">
        <f t="shared" si="55"/>
        <v>1</v>
      </c>
      <c r="AR224">
        <f t="shared" si="55"/>
        <v>1</v>
      </c>
      <c r="AS224">
        <f t="shared" si="55"/>
        <v>1</v>
      </c>
      <c r="AT224">
        <f t="shared" si="55"/>
        <v>0</v>
      </c>
      <c r="AU224">
        <f t="shared" si="55"/>
        <v>0</v>
      </c>
      <c r="AV224">
        <f t="shared" si="55"/>
        <v>1</v>
      </c>
      <c r="AW224">
        <f t="shared" si="55"/>
        <v>0</v>
      </c>
      <c r="AX224">
        <f t="shared" si="55"/>
        <v>1</v>
      </c>
      <c r="AY224">
        <f t="shared" si="55"/>
        <v>44032</v>
      </c>
      <c r="AZ224">
        <f t="shared" si="55"/>
        <v>0.71249999999999991</v>
      </c>
      <c r="BA224">
        <f t="shared" si="55"/>
        <v>608.5</v>
      </c>
      <c r="BB224">
        <f t="shared" si="55"/>
        <v>38.4</v>
      </c>
      <c r="BC224">
        <f t="shared" si="55"/>
        <v>7.0000000000000001E-3</v>
      </c>
      <c r="BD224">
        <f t="shared" si="55"/>
        <v>11.2</v>
      </c>
      <c r="BE224">
        <f t="shared" si="55"/>
        <v>5.4</v>
      </c>
      <c r="BF224">
        <f t="shared" si="55"/>
        <v>72.5</v>
      </c>
      <c r="BG224">
        <f t="shared" si="55"/>
        <v>6.9749999999999996</v>
      </c>
      <c r="BH224">
        <f t="shared" si="55"/>
        <v>162.5</v>
      </c>
      <c r="BI224" t="e">
        <f t="shared" si="55"/>
        <v>#NUM!</v>
      </c>
      <c r="BJ224">
        <f t="shared" si="55"/>
        <v>0</v>
      </c>
      <c r="BK224">
        <f t="shared" si="55"/>
        <v>0</v>
      </c>
      <c r="BL224">
        <f t="shared" si="55"/>
        <v>0</v>
      </c>
      <c r="BM224">
        <f t="shared" si="55"/>
        <v>0</v>
      </c>
      <c r="BN224">
        <f t="shared" si="55"/>
        <v>0</v>
      </c>
      <c r="BO224">
        <f t="shared" ref="BO224:DG224" si="56">QUARTILE(BO3:BO213,1)</f>
        <v>0</v>
      </c>
      <c r="BP224" t="e">
        <f t="shared" si="56"/>
        <v>#NUM!</v>
      </c>
      <c r="BQ224" t="e">
        <f t="shared" si="56"/>
        <v>#NUM!</v>
      </c>
      <c r="BR224">
        <f t="shared" si="56"/>
        <v>3.8513603925066899</v>
      </c>
      <c r="BS224">
        <f t="shared" si="56"/>
        <v>4.1189999999999998</v>
      </c>
      <c r="BT224">
        <f t="shared" si="56"/>
        <v>0.13353448275862068</v>
      </c>
      <c r="BU224">
        <f t="shared" si="56"/>
        <v>2.9609819302870624</v>
      </c>
      <c r="BV224">
        <f t="shared" si="56"/>
        <v>50</v>
      </c>
      <c r="BW224">
        <f t="shared" si="56"/>
        <v>25070</v>
      </c>
      <c r="BX224">
        <f t="shared" si="56"/>
        <v>13060.5</v>
      </c>
      <c r="BY224">
        <f t="shared" si="56"/>
        <v>464.58576602784552</v>
      </c>
      <c r="BZ224">
        <f t="shared" si="56"/>
        <v>9.3890384387861856E-5</v>
      </c>
      <c r="CA224">
        <f t="shared" si="56"/>
        <v>-1.813625</v>
      </c>
      <c r="CB224">
        <f t="shared" si="56"/>
        <v>10.25475</v>
      </c>
      <c r="CC224">
        <f t="shared" si="56"/>
        <v>-15.453791666666673</v>
      </c>
      <c r="CD224">
        <f t="shared" si="56"/>
        <v>-13.985966812909762</v>
      </c>
      <c r="CE224">
        <f t="shared" si="56"/>
        <v>85.853141610926002</v>
      </c>
      <c r="CF224">
        <f t="shared" si="56"/>
        <v>-148.89547695729794</v>
      </c>
      <c r="CG224">
        <f t="shared" si="56"/>
        <v>-30.475881909484933</v>
      </c>
      <c r="CH224">
        <f t="shared" si="56"/>
        <v>186.06930033590123</v>
      </c>
      <c r="CI224">
        <f t="shared" si="56"/>
        <v>-292.78804432303679</v>
      </c>
      <c r="CJ224">
        <f t="shared" si="56"/>
        <v>0.15304456408788175</v>
      </c>
      <c r="CK224">
        <f t="shared" ref="CK224" si="57">QUARTILE(CK3:CK213,1)</f>
        <v>3873</v>
      </c>
      <c r="CL224">
        <f t="shared" si="56"/>
        <v>6.8</v>
      </c>
      <c r="CM224">
        <f t="shared" si="56"/>
        <v>6.6850000000000005</v>
      </c>
      <c r="CN224">
        <f t="shared" si="56"/>
        <v>6.79</v>
      </c>
      <c r="CO224" t="e">
        <f t="shared" si="56"/>
        <v>#DIV/0!</v>
      </c>
      <c r="CP224">
        <f t="shared" si="56"/>
        <v>0.56175000000000008</v>
      </c>
      <c r="CQ224">
        <f t="shared" si="56"/>
        <v>0.57524999999999993</v>
      </c>
      <c r="CR224">
        <f t="shared" si="56"/>
        <v>0.57974999999999999</v>
      </c>
      <c r="CS224" t="e">
        <f t="shared" si="56"/>
        <v>#DIV/0!</v>
      </c>
      <c r="CT224">
        <f t="shared" si="56"/>
        <v>0.71475</v>
      </c>
      <c r="CU224">
        <f t="shared" si="56"/>
        <v>0.72675000000000001</v>
      </c>
      <c r="CV224">
        <f t="shared" si="56"/>
        <v>0.73399999999999999</v>
      </c>
      <c r="CW224" t="e">
        <f t="shared" si="56"/>
        <v>#DIV/0!</v>
      </c>
      <c r="CX224">
        <f t="shared" si="56"/>
        <v>1.2152777777777778E-3</v>
      </c>
      <c r="CY224">
        <f t="shared" si="56"/>
        <v>3.472222222222222E-3</v>
      </c>
      <c r="CZ224">
        <f t="shared" si="56"/>
        <v>4.8611111111111112E-3</v>
      </c>
      <c r="DA224" t="e">
        <f t="shared" si="56"/>
        <v>#NUM!</v>
      </c>
      <c r="DB224" t="e">
        <f t="shared" si="56"/>
        <v>#NUM!</v>
      </c>
      <c r="DC224" t="e">
        <f t="shared" si="56"/>
        <v>#NUM!</v>
      </c>
      <c r="DD224" t="e">
        <f t="shared" si="56"/>
        <v>#NUM!</v>
      </c>
      <c r="DE224" t="e">
        <f t="shared" si="56"/>
        <v>#NUM!</v>
      </c>
      <c r="DF224" t="e">
        <f t="shared" si="56"/>
        <v>#NUM!</v>
      </c>
      <c r="DG224" t="e">
        <f t="shared" si="56"/>
        <v>#NUM!</v>
      </c>
      <c r="DH224" s="474">
        <f t="shared" ref="DH224:DM224" si="58">QUARTILE(DH3:DH213,1)</f>
        <v>2.8723250144094274</v>
      </c>
      <c r="DI224" s="474">
        <f t="shared" si="58"/>
        <v>0</v>
      </c>
      <c r="DJ224" s="482"/>
      <c r="DK224" s="474">
        <f t="shared" si="58"/>
        <v>0.56591666666666662</v>
      </c>
      <c r="DL224" s="474">
        <f t="shared" si="58"/>
        <v>0</v>
      </c>
      <c r="DM224" s="474">
        <f t="shared" si="58"/>
        <v>0.72441666666666671</v>
      </c>
    </row>
    <row r="225" spans="1:117" ht="15" customHeight="1">
      <c r="A225" t="s">
        <v>2150</v>
      </c>
      <c r="B225" t="e">
        <f>QUARTILE(B3:B213, 3)</f>
        <v>#NUM!</v>
      </c>
      <c r="C225">
        <f t="shared" ref="C225:BN225" si="59">QUARTILE(C3:C213, 3)</f>
        <v>4739494.5</v>
      </c>
      <c r="D225">
        <f t="shared" si="59"/>
        <v>2</v>
      </c>
      <c r="E225">
        <f t="shared" si="59"/>
        <v>26442</v>
      </c>
      <c r="F225">
        <f t="shared" si="59"/>
        <v>67</v>
      </c>
      <c r="G225">
        <f t="shared" si="59"/>
        <v>1</v>
      </c>
      <c r="H225">
        <f t="shared" si="59"/>
        <v>36.799999999999997</v>
      </c>
      <c r="I225">
        <f t="shared" si="59"/>
        <v>96</v>
      </c>
      <c r="J225">
        <f t="shared" si="59"/>
        <v>0</v>
      </c>
      <c r="K225">
        <f t="shared" si="59"/>
        <v>1</v>
      </c>
      <c r="L225">
        <f t="shared" si="59"/>
        <v>0</v>
      </c>
      <c r="M225">
        <f t="shared" si="59"/>
        <v>0</v>
      </c>
      <c r="N225">
        <f t="shared" si="59"/>
        <v>0</v>
      </c>
      <c r="O225">
        <f t="shared" si="59"/>
        <v>0</v>
      </c>
      <c r="P225">
        <f t="shared" si="59"/>
        <v>0</v>
      </c>
      <c r="Q225">
        <f t="shared" si="59"/>
        <v>0</v>
      </c>
      <c r="R225">
        <f t="shared" si="59"/>
        <v>0</v>
      </c>
      <c r="S225">
        <f t="shared" si="59"/>
        <v>0</v>
      </c>
      <c r="T225">
        <f t="shared" si="59"/>
        <v>0</v>
      </c>
      <c r="U225">
        <f t="shared" si="59"/>
        <v>0</v>
      </c>
      <c r="V225">
        <f t="shared" si="59"/>
        <v>0</v>
      </c>
      <c r="W225">
        <f t="shared" si="59"/>
        <v>0</v>
      </c>
      <c r="X225">
        <f t="shared" si="59"/>
        <v>1</v>
      </c>
      <c r="Y225">
        <f t="shared" si="59"/>
        <v>1</v>
      </c>
      <c r="Z225">
        <f t="shared" si="59"/>
        <v>1</v>
      </c>
      <c r="AA225">
        <f t="shared" si="59"/>
        <v>0</v>
      </c>
      <c r="AB225">
        <f t="shared" si="59"/>
        <v>0</v>
      </c>
      <c r="AC225">
        <f t="shared" si="59"/>
        <v>89</v>
      </c>
      <c r="AD225">
        <f t="shared" si="59"/>
        <v>1.7424999999999999</v>
      </c>
      <c r="AE225">
        <f t="shared" si="59"/>
        <v>32.989999999999995</v>
      </c>
      <c r="AF225">
        <f t="shared" si="59"/>
        <v>44192.5</v>
      </c>
      <c r="AG225">
        <f t="shared" si="59"/>
        <v>1</v>
      </c>
      <c r="AH225">
        <f t="shared" si="59"/>
        <v>0</v>
      </c>
      <c r="AI225">
        <f t="shared" si="59"/>
        <v>5</v>
      </c>
      <c r="AJ225">
        <f t="shared" si="59"/>
        <v>0</v>
      </c>
      <c r="AK225">
        <f t="shared" si="59"/>
        <v>1</v>
      </c>
      <c r="AL225">
        <f t="shared" si="59"/>
        <v>44202.5</v>
      </c>
      <c r="AM225">
        <f t="shared" si="59"/>
        <v>14</v>
      </c>
      <c r="AN225">
        <f t="shared" si="59"/>
        <v>1</v>
      </c>
      <c r="AO225">
        <f t="shared" si="59"/>
        <v>1</v>
      </c>
      <c r="AP225" t="e">
        <f t="shared" si="59"/>
        <v>#NUM!</v>
      </c>
      <c r="AQ225">
        <f t="shared" si="59"/>
        <v>1</v>
      </c>
      <c r="AR225">
        <f t="shared" si="59"/>
        <v>1</v>
      </c>
      <c r="AS225">
        <f t="shared" si="59"/>
        <v>1</v>
      </c>
      <c r="AT225">
        <f t="shared" si="59"/>
        <v>1</v>
      </c>
      <c r="AU225">
        <f t="shared" si="59"/>
        <v>1</v>
      </c>
      <c r="AV225">
        <f t="shared" si="59"/>
        <v>1</v>
      </c>
      <c r="AW225">
        <f t="shared" si="59"/>
        <v>0</v>
      </c>
      <c r="AX225">
        <f t="shared" si="59"/>
        <v>1</v>
      </c>
      <c r="AY225">
        <f t="shared" si="59"/>
        <v>44192</v>
      </c>
      <c r="AZ225">
        <f t="shared" si="59"/>
        <v>1.27</v>
      </c>
      <c r="BA225">
        <f t="shared" si="59"/>
        <v>2100</v>
      </c>
      <c r="BB225">
        <f t="shared" si="59"/>
        <v>139.77500000000001</v>
      </c>
      <c r="BC225">
        <f t="shared" si="59"/>
        <v>2.7E-2</v>
      </c>
      <c r="BD225">
        <f t="shared" si="59"/>
        <v>14.1</v>
      </c>
      <c r="BE225">
        <f t="shared" si="59"/>
        <v>11.6425</v>
      </c>
      <c r="BF225">
        <f t="shared" si="59"/>
        <v>87.875</v>
      </c>
      <c r="BG225">
        <f t="shared" si="59"/>
        <v>18.225000000000001</v>
      </c>
      <c r="BH225">
        <f t="shared" si="59"/>
        <v>299</v>
      </c>
      <c r="BI225" t="e">
        <f t="shared" si="59"/>
        <v>#NUM!</v>
      </c>
      <c r="BJ225">
        <f t="shared" si="59"/>
        <v>0</v>
      </c>
      <c r="BK225">
        <f t="shared" si="59"/>
        <v>0</v>
      </c>
      <c r="BL225">
        <f t="shared" si="59"/>
        <v>0</v>
      </c>
      <c r="BM225">
        <f t="shared" si="59"/>
        <v>0</v>
      </c>
      <c r="BN225">
        <f t="shared" si="59"/>
        <v>0</v>
      </c>
      <c r="BO225">
        <f t="shared" ref="BO225:DG225" si="60">QUARTILE(BO3:BO213, 3)</f>
        <v>0</v>
      </c>
      <c r="BP225" t="e">
        <f t="shared" si="60"/>
        <v>#NUM!</v>
      </c>
      <c r="BQ225" t="e">
        <f t="shared" si="60"/>
        <v>#NUM!</v>
      </c>
      <c r="BR225">
        <f t="shared" si="60"/>
        <v>5.0376292788301757</v>
      </c>
      <c r="BS225">
        <f t="shared" si="60"/>
        <v>5.3120000000000003</v>
      </c>
      <c r="BT225">
        <f t="shared" si="60"/>
        <v>0.34289655172413802</v>
      </c>
      <c r="BU225">
        <f t="shared" si="60"/>
        <v>8.0959928347828942</v>
      </c>
      <c r="BV225">
        <f t="shared" si="60"/>
        <v>106</v>
      </c>
      <c r="BW225">
        <f t="shared" si="60"/>
        <v>71515</v>
      </c>
      <c r="BX225">
        <f t="shared" si="60"/>
        <v>42636</v>
      </c>
      <c r="BY225">
        <f t="shared" si="60"/>
        <v>1192.3997510926447</v>
      </c>
      <c r="BZ225">
        <f t="shared" si="60"/>
        <v>3.3646932821580978E-4</v>
      </c>
      <c r="CA225">
        <f t="shared" si="60"/>
        <v>14.086</v>
      </c>
      <c r="CB225">
        <f t="shared" si="60"/>
        <v>20.963416666666667</v>
      </c>
      <c r="CC225">
        <f t="shared" si="60"/>
        <v>-2.4862916666666677</v>
      </c>
      <c r="CD225">
        <f t="shared" si="60"/>
        <v>131.86801064837141</v>
      </c>
      <c r="CE225">
        <f t="shared" si="60"/>
        <v>198.05162037365426</v>
      </c>
      <c r="CF225">
        <f t="shared" si="60"/>
        <v>-19.403966389901967</v>
      </c>
      <c r="CG225">
        <f t="shared" si="60"/>
        <v>269.17546629099655</v>
      </c>
      <c r="CH225">
        <f t="shared" si="60"/>
        <v>407.59053868623141</v>
      </c>
      <c r="CI225">
        <f t="shared" si="60"/>
        <v>-45.570129469486737</v>
      </c>
      <c r="CJ225">
        <f t="shared" si="60"/>
        <v>0.52607114236325236</v>
      </c>
      <c r="CK225">
        <f t="shared" ref="CK225" si="61">QUARTILE(CK3:CK213, 3)</f>
        <v>12756.699999999999</v>
      </c>
      <c r="CL225">
        <f t="shared" si="60"/>
        <v>8.0249999999999986</v>
      </c>
      <c r="CM225">
        <f t="shared" si="60"/>
        <v>8.0124999999999993</v>
      </c>
      <c r="CN225">
        <f t="shared" si="60"/>
        <v>7.9950000000000001</v>
      </c>
      <c r="CO225" t="e">
        <f t="shared" si="60"/>
        <v>#DIV/0!</v>
      </c>
      <c r="CP225">
        <f t="shared" si="60"/>
        <v>0.81324999999999992</v>
      </c>
      <c r="CQ225">
        <f t="shared" si="60"/>
        <v>0.80025000000000002</v>
      </c>
      <c r="CR225">
        <f t="shared" si="60"/>
        <v>0.84875</v>
      </c>
      <c r="CS225" t="e">
        <f t="shared" si="60"/>
        <v>#DIV/0!</v>
      </c>
      <c r="CT225">
        <f t="shared" si="60"/>
        <v>0.97449999999999992</v>
      </c>
      <c r="CU225">
        <f t="shared" si="60"/>
        <v>0.96449999999999991</v>
      </c>
      <c r="CV225">
        <f t="shared" si="60"/>
        <v>0.98275000000000001</v>
      </c>
      <c r="CW225" t="e">
        <f t="shared" si="60"/>
        <v>#DIV/0!</v>
      </c>
      <c r="CX225">
        <f t="shared" si="60"/>
        <v>2.7777777777777779E-3</v>
      </c>
      <c r="CY225">
        <f t="shared" si="60"/>
        <v>6.2499999999999995E-3</v>
      </c>
      <c r="CZ225">
        <f t="shared" si="60"/>
        <v>9.0277777777777787E-3</v>
      </c>
      <c r="DA225" t="e">
        <f t="shared" si="60"/>
        <v>#NUM!</v>
      </c>
      <c r="DB225" t="e">
        <f t="shared" si="60"/>
        <v>#NUM!</v>
      </c>
      <c r="DC225" t="e">
        <f t="shared" si="60"/>
        <v>#NUM!</v>
      </c>
      <c r="DD225" t="e">
        <f t="shared" si="60"/>
        <v>#NUM!</v>
      </c>
      <c r="DE225" t="e">
        <f t="shared" si="60"/>
        <v>#NUM!</v>
      </c>
      <c r="DF225" t="e">
        <f t="shared" si="60"/>
        <v>#NUM!</v>
      </c>
      <c r="DG225" t="e">
        <f t="shared" si="60"/>
        <v>#NUM!</v>
      </c>
      <c r="DH225">
        <f t="shared" ref="DH225:DM225" si="62">QUARTILE(DH3:DH213, 3)</f>
        <v>8.0959928347828942</v>
      </c>
      <c r="DI225">
        <f t="shared" si="62"/>
        <v>1</v>
      </c>
      <c r="DK225">
        <f t="shared" si="62"/>
        <v>0.81033333333333335</v>
      </c>
      <c r="DL225">
        <f t="shared" si="62"/>
        <v>1</v>
      </c>
      <c r="DM225">
        <f t="shared" si="62"/>
        <v>0.97549999999999992</v>
      </c>
    </row>
    <row r="226" spans="1:117" ht="15" customHeight="1">
      <c r="CK226" s="478"/>
    </row>
    <row r="227" spans="1:117" ht="15" customHeight="1">
      <c r="CK227" s="478"/>
    </row>
    <row r="228" spans="1:117" ht="15" customHeight="1">
      <c r="CK228" s="478"/>
    </row>
    <row r="229" spans="1:117" ht="15" customHeight="1">
      <c r="CK229" s="478"/>
    </row>
    <row r="230" spans="1:117" ht="15" customHeight="1">
      <c r="CK230" s="478"/>
    </row>
    <row r="231" spans="1:117" ht="15" customHeight="1">
      <c r="CK231" s="478"/>
    </row>
    <row r="232" spans="1:117" ht="15" customHeight="1">
      <c r="CK232" s="478"/>
    </row>
    <row r="233" spans="1:117" ht="15" customHeight="1">
      <c r="CK233" s="478"/>
    </row>
    <row r="234" spans="1:117" ht="15" customHeight="1">
      <c r="CK234" s="478"/>
    </row>
    <row r="235" spans="1:117" ht="15" customHeight="1">
      <c r="CK235" s="478"/>
    </row>
    <row r="236" spans="1:117" ht="15" customHeight="1">
      <c r="CK236" s="478"/>
    </row>
    <row r="237" spans="1:117" ht="15" customHeight="1">
      <c r="CK237" s="478"/>
    </row>
    <row r="238" spans="1:117" ht="15" customHeight="1">
      <c r="CK238" s="478"/>
    </row>
    <row r="239" spans="1:117" ht="15" customHeight="1">
      <c r="CK239" s="478"/>
    </row>
    <row r="240" spans="1:117" ht="15" customHeight="1">
      <c r="CK240" s="478"/>
    </row>
    <row r="241" spans="89:89" ht="15" customHeight="1">
      <c r="CK241" s="478"/>
    </row>
    <row r="242" spans="89:89" ht="15" customHeight="1">
      <c r="CK242" s="478"/>
    </row>
    <row r="243" spans="89:89" ht="15" customHeight="1">
      <c r="CK243" s="478"/>
    </row>
    <row r="244" spans="89:89" ht="15" customHeight="1">
      <c r="CK244" s="478"/>
    </row>
    <row r="245" spans="89:89" ht="15" customHeight="1">
      <c r="CK245" s="478"/>
    </row>
    <row r="246" spans="89:89" ht="15" customHeight="1">
      <c r="CK246" s="478"/>
    </row>
    <row r="247" spans="89:89" ht="15" customHeight="1">
      <c r="CK247" s="478"/>
    </row>
    <row r="248" spans="89:89" ht="15" customHeight="1">
      <c r="CK248" s="478"/>
    </row>
    <row r="249" spans="89:89" ht="15" customHeight="1">
      <c r="CK249" s="478"/>
    </row>
    <row r="250" spans="89:89" ht="15" customHeight="1">
      <c r="CK250" s="478"/>
    </row>
    <row r="251" spans="89:89" ht="15" customHeight="1">
      <c r="CK251" s="478"/>
    </row>
    <row r="252" spans="89:89" ht="15" customHeight="1">
      <c r="CK252" s="478"/>
    </row>
    <row r="253" spans="89:89" ht="15" customHeight="1">
      <c r="CK253" s="478"/>
    </row>
    <row r="254" spans="89:89" ht="15" customHeight="1">
      <c r="CK254" s="478"/>
    </row>
    <row r="255" spans="89:89" ht="15" customHeight="1">
      <c r="CK255" s="478"/>
    </row>
    <row r="256" spans="89:89" ht="15" customHeight="1">
      <c r="CK256" s="478"/>
    </row>
    <row r="257" spans="89:89" ht="15" customHeight="1">
      <c r="CK257" s="478"/>
    </row>
    <row r="258" spans="89:89" ht="15" customHeight="1">
      <c r="CK258" s="478"/>
    </row>
    <row r="259" spans="89:89" ht="15" customHeight="1">
      <c r="CK259" s="478"/>
    </row>
    <row r="260" spans="89:89" ht="15" customHeight="1">
      <c r="CK260" s="478"/>
    </row>
    <row r="261" spans="89:89" ht="15" customHeight="1">
      <c r="CK261" s="478"/>
    </row>
    <row r="262" spans="89:89" ht="15" customHeight="1">
      <c r="CK262" s="478"/>
    </row>
    <row r="263" spans="89:89" ht="15" customHeight="1">
      <c r="CK263" s="478"/>
    </row>
    <row r="264" spans="89:89" ht="15" customHeight="1">
      <c r="CK264" s="478"/>
    </row>
    <row r="265" spans="89:89" ht="15" customHeight="1">
      <c r="CK265" s="478"/>
    </row>
    <row r="266" spans="89:89" ht="15" customHeight="1">
      <c r="CK266" s="478"/>
    </row>
    <row r="267" spans="89:89" ht="15" customHeight="1">
      <c r="CK267" s="478"/>
    </row>
    <row r="268" spans="89:89" ht="15" customHeight="1">
      <c r="CK268" s="478"/>
    </row>
    <row r="269" spans="89:89" ht="15" customHeight="1">
      <c r="CK269" s="478"/>
    </row>
    <row r="270" spans="89:89" ht="15" customHeight="1">
      <c r="CK270" s="478"/>
    </row>
    <row r="271" spans="89:89" ht="15" customHeight="1">
      <c r="CK271" s="478"/>
    </row>
    <row r="272" spans="89:89" ht="15" customHeight="1">
      <c r="CK272" s="478"/>
    </row>
    <row r="273" spans="89:89" ht="15" customHeight="1">
      <c r="CK273" s="478"/>
    </row>
    <row r="274" spans="89:89" ht="15" customHeight="1">
      <c r="CK274" s="478"/>
    </row>
    <row r="275" spans="89:89" ht="15" customHeight="1">
      <c r="CK275" s="478"/>
    </row>
    <row r="276" spans="89:89" ht="15" customHeight="1">
      <c r="CK276" s="478"/>
    </row>
    <row r="277" spans="89:89" ht="15" customHeight="1">
      <c r="CK277" s="478"/>
    </row>
    <row r="278" spans="89:89" ht="15" customHeight="1">
      <c r="CK278" s="478"/>
    </row>
    <row r="279" spans="89:89" ht="15" customHeight="1">
      <c r="CK279" s="478"/>
    </row>
    <row r="280" spans="89:89" ht="15" customHeight="1">
      <c r="CK280" s="478"/>
    </row>
    <row r="281" spans="89:89" ht="15" customHeight="1">
      <c r="CK281" s="478"/>
    </row>
    <row r="282" spans="89:89" ht="15" customHeight="1">
      <c r="CK282" s="478"/>
    </row>
    <row r="283" spans="89:89" ht="15" customHeight="1">
      <c r="CK283" s="478"/>
    </row>
    <row r="284" spans="89:89" ht="15" customHeight="1">
      <c r="CK284" s="478"/>
    </row>
    <row r="285" spans="89:89" ht="15" customHeight="1">
      <c r="CK285" s="478"/>
    </row>
    <row r="286" spans="89:89" ht="15" customHeight="1">
      <c r="CK286" s="478"/>
    </row>
    <row r="287" spans="89:89" ht="15" customHeight="1">
      <c r="CK287" s="478"/>
    </row>
    <row r="288" spans="89:89" ht="15" customHeight="1">
      <c r="CK288" s="478"/>
    </row>
    <row r="289" spans="89:89" ht="15" customHeight="1">
      <c r="CK289" s="478"/>
    </row>
    <row r="290" spans="89:89" ht="15" customHeight="1">
      <c r="CK290" s="478"/>
    </row>
    <row r="291" spans="89:89" ht="15" customHeight="1">
      <c r="CK291" s="478"/>
    </row>
    <row r="292" spans="89:89" ht="15" customHeight="1">
      <c r="CK292" s="478"/>
    </row>
    <row r="293" spans="89:89" ht="15" customHeight="1">
      <c r="CK293" s="478"/>
    </row>
    <row r="294" spans="89:89" ht="15" customHeight="1">
      <c r="CK294" s="478"/>
    </row>
  </sheetData>
  <mergeCells count="9">
    <mergeCell ref="BJ1:BP1"/>
    <mergeCell ref="BR1:CX1"/>
    <mergeCell ref="B1:F1"/>
    <mergeCell ref="H1:I1"/>
    <mergeCell ref="AC1:AE1"/>
    <mergeCell ref="AF1:AM1"/>
    <mergeCell ref="AN1:AR1"/>
    <mergeCell ref="AT1:AX1"/>
    <mergeCell ref="AY1:BH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77DF4-1B1E-4473-8ADE-CC14D6B8BBEB}">
  <dimension ref="A1:BG282"/>
  <sheetViews>
    <sheetView tabSelected="1" workbookViewId="0">
      <selection activeCell="G141" sqref="G141:G213"/>
    </sheetView>
  </sheetViews>
  <sheetFormatPr defaultColWidth="14.42578125" defaultRowHeight="15"/>
  <cols>
    <col min="1" max="1" width="10.28515625" customWidth="1"/>
    <col min="2" max="2" width="30.5703125" customWidth="1"/>
    <col min="3" max="3" width="21.140625" customWidth="1"/>
    <col min="4" max="4" width="6.7109375" customWidth="1"/>
    <col min="5" max="5" width="16.5703125" bestFit="1" customWidth="1"/>
    <col min="6" max="7" width="25.28515625" bestFit="1" customWidth="1"/>
    <col min="8" max="8" width="10.140625" customWidth="1"/>
    <col min="9" max="9" width="11.5703125" customWidth="1"/>
    <col min="10" max="10" width="48.28515625" customWidth="1"/>
    <col min="11" max="11" width="13.140625" customWidth="1"/>
    <col min="12" max="12" width="8.5703125" customWidth="1"/>
    <col min="13" max="20" width="32.140625" customWidth="1"/>
    <col min="21" max="21" width="27.28515625" customWidth="1"/>
    <col min="22" max="23" width="41.42578125" customWidth="1"/>
    <col min="24" max="24" width="12" customWidth="1"/>
    <col min="25" max="25" width="20.140625" customWidth="1"/>
    <col min="26" max="26" width="12.42578125" customWidth="1"/>
    <col min="27" max="27" width="12.85546875" customWidth="1"/>
    <col min="28" max="28" width="11.28515625" customWidth="1"/>
    <col min="29" max="29" width="10.5703125" customWidth="1"/>
    <col min="30" max="30" width="8.42578125" customWidth="1"/>
    <col min="31" max="31" width="19.85546875" customWidth="1"/>
    <col min="32" max="32" width="24.42578125" customWidth="1"/>
    <col min="33" max="33" width="43.42578125" customWidth="1"/>
    <col min="34" max="34" width="15" customWidth="1"/>
    <col min="35" max="35" width="24.5703125" customWidth="1"/>
    <col min="36" max="36" width="28.7109375" customWidth="1"/>
    <col min="37" max="37" width="35.42578125" customWidth="1"/>
    <col min="38" max="39" width="30" customWidth="1"/>
    <col min="40" max="40" width="32.42578125" customWidth="1"/>
    <col min="42" max="42" width="15.42578125" customWidth="1"/>
    <col min="43" max="45" width="24.85546875" customWidth="1"/>
    <col min="46" max="46" width="9.140625" customWidth="1"/>
    <col min="47" max="47" width="12.85546875" customWidth="1"/>
    <col min="48" max="48" width="11.42578125" customWidth="1"/>
    <col min="49" max="49" width="13.7109375" customWidth="1"/>
    <col min="50" max="50" width="14.140625" customWidth="1"/>
    <col min="51" max="51" width="126.5703125" hidden="1" customWidth="1"/>
    <col min="52" max="52" width="39.42578125" customWidth="1"/>
    <col min="53" max="53" width="17.5703125" style="479" customWidth="1"/>
    <col min="58" max="58" width="51.28515625" bestFit="1" customWidth="1"/>
  </cols>
  <sheetData>
    <row r="1" spans="1:59" ht="14.25" customHeight="1" thickBot="1">
      <c r="A1" s="1"/>
      <c r="B1" s="575" t="s">
        <v>2159</v>
      </c>
      <c r="C1" s="576"/>
      <c r="D1" s="576"/>
      <c r="E1" s="576"/>
      <c r="F1" s="576"/>
      <c r="G1" s="576"/>
      <c r="H1" s="576"/>
      <c r="I1" s="577"/>
      <c r="J1" s="585" t="s">
        <v>2</v>
      </c>
      <c r="K1" s="586"/>
      <c r="L1" s="586"/>
      <c r="M1" s="586"/>
      <c r="N1" s="586"/>
      <c r="O1" s="586"/>
      <c r="P1" s="586"/>
      <c r="Q1" s="586"/>
      <c r="R1" s="586"/>
      <c r="S1" s="586"/>
      <c r="T1" s="586"/>
      <c r="U1" s="586"/>
      <c r="V1" s="586"/>
      <c r="W1" s="586"/>
      <c r="X1" s="586"/>
      <c r="Y1" s="586"/>
      <c r="Z1" s="586"/>
      <c r="AA1" s="586"/>
      <c r="AB1" s="583" t="s">
        <v>3</v>
      </c>
      <c r="AC1" s="583"/>
      <c r="AD1" s="584"/>
      <c r="AE1" s="582" t="s">
        <v>2158</v>
      </c>
      <c r="AF1" s="583"/>
      <c r="AG1" s="583"/>
      <c r="AH1" s="583"/>
      <c r="AI1" s="583"/>
      <c r="AJ1" s="583"/>
      <c r="AK1" s="583"/>
      <c r="AL1" s="583"/>
      <c r="AM1" s="584"/>
      <c r="AN1" s="570" t="s">
        <v>5</v>
      </c>
      <c r="AO1" s="571"/>
      <c r="AP1" s="578" t="s">
        <v>2156</v>
      </c>
      <c r="AQ1" s="578"/>
      <c r="AR1" s="578"/>
      <c r="AS1" s="578"/>
      <c r="AT1" s="578"/>
      <c r="AU1" s="578"/>
      <c r="AV1" s="578"/>
      <c r="AW1" s="578"/>
      <c r="AX1" s="578"/>
      <c r="AY1" s="6"/>
      <c r="AZ1" s="484"/>
      <c r="BA1" s="579" t="s">
        <v>2157</v>
      </c>
      <c r="BB1" s="580"/>
      <c r="BC1" s="580"/>
      <c r="BD1" s="580"/>
      <c r="BE1" s="580"/>
      <c r="BF1" s="580"/>
      <c r="BG1" s="581"/>
    </row>
    <row r="2" spans="1:59" ht="18" customHeight="1" thickBot="1">
      <c r="A2" s="8" t="s">
        <v>9</v>
      </c>
      <c r="B2" s="9" t="s">
        <v>10</v>
      </c>
      <c r="C2" s="10" t="s">
        <v>12</v>
      </c>
      <c r="D2" s="8" t="s">
        <v>14</v>
      </c>
      <c r="E2" s="27" t="s">
        <v>2160</v>
      </c>
      <c r="F2" s="27" t="s">
        <v>2162</v>
      </c>
      <c r="G2" s="27" t="s">
        <v>2161</v>
      </c>
      <c r="H2" s="13" t="s">
        <v>16</v>
      </c>
      <c r="I2" s="14" t="s">
        <v>17</v>
      </c>
      <c r="J2" s="15" t="s">
        <v>18</v>
      </c>
      <c r="K2" s="16" t="s">
        <v>19</v>
      </c>
      <c r="L2" s="16" t="s">
        <v>20</v>
      </c>
      <c r="M2" s="16" t="s">
        <v>21</v>
      </c>
      <c r="N2" s="16" t="s">
        <v>22</v>
      </c>
      <c r="O2" s="16" t="s">
        <v>23</v>
      </c>
      <c r="P2" s="16" t="s">
        <v>24</v>
      </c>
      <c r="Q2" s="16" t="s">
        <v>25</v>
      </c>
      <c r="R2" s="16" t="s">
        <v>26</v>
      </c>
      <c r="S2" s="16" t="s">
        <v>27</v>
      </c>
      <c r="T2" s="16" t="s">
        <v>28</v>
      </c>
      <c r="U2" s="15" t="s">
        <v>30</v>
      </c>
      <c r="V2" s="15" t="s">
        <v>31</v>
      </c>
      <c r="W2" s="16" t="s">
        <v>32</v>
      </c>
      <c r="X2" s="16" t="s">
        <v>33</v>
      </c>
      <c r="Y2" s="16" t="s">
        <v>34</v>
      </c>
      <c r="Z2" s="17" t="s">
        <v>35</v>
      </c>
      <c r="AA2" s="18" t="s">
        <v>36</v>
      </c>
      <c r="AB2" s="19" t="s">
        <v>37</v>
      </c>
      <c r="AC2" s="10" t="s">
        <v>38</v>
      </c>
      <c r="AD2" s="20" t="s">
        <v>39</v>
      </c>
      <c r="AE2" s="21" t="s">
        <v>40</v>
      </c>
      <c r="AF2" s="8" t="s">
        <v>41</v>
      </c>
      <c r="AG2" s="10" t="s">
        <v>42</v>
      </c>
      <c r="AH2" s="22" t="s">
        <v>43</v>
      </c>
      <c r="AI2" s="19" t="s">
        <v>44</v>
      </c>
      <c r="AJ2" s="23" t="s">
        <v>45</v>
      </c>
      <c r="AK2" s="24" t="s">
        <v>46</v>
      </c>
      <c r="AL2" s="22" t="s">
        <v>47</v>
      </c>
      <c r="AM2" s="23" t="s">
        <v>70</v>
      </c>
      <c r="AN2" s="25" t="s">
        <v>48</v>
      </c>
      <c r="AO2" s="23" t="s">
        <v>49</v>
      </c>
      <c r="AP2" s="30" t="s">
        <v>60</v>
      </c>
      <c r="AQ2" s="28" t="s">
        <v>61</v>
      </c>
      <c r="AR2" s="28" t="s">
        <v>62</v>
      </c>
      <c r="AS2" s="31" t="s">
        <v>63</v>
      </c>
      <c r="AT2" s="32" t="s">
        <v>64</v>
      </c>
      <c r="AU2" s="33" t="s">
        <v>65</v>
      </c>
      <c r="AV2" s="28" t="s">
        <v>66</v>
      </c>
      <c r="AW2" s="28" t="s">
        <v>67</v>
      </c>
      <c r="AX2" s="34" t="s">
        <v>68</v>
      </c>
      <c r="AY2" s="14" t="s">
        <v>69</v>
      </c>
      <c r="AZ2" s="22" t="s">
        <v>70</v>
      </c>
      <c r="BA2" s="486" t="s">
        <v>2155</v>
      </c>
      <c r="BB2" s="487" t="s">
        <v>80</v>
      </c>
      <c r="BC2" s="487" t="s">
        <v>2151</v>
      </c>
      <c r="BD2" s="487" t="s">
        <v>2154</v>
      </c>
      <c r="BE2" s="487" t="s">
        <v>103</v>
      </c>
      <c r="BF2" s="487" t="s">
        <v>2152</v>
      </c>
      <c r="BG2" s="487" t="s">
        <v>107</v>
      </c>
    </row>
    <row r="3" spans="1:59">
      <c r="A3" s="41">
        <v>219</v>
      </c>
      <c r="B3" s="492" t="s">
        <v>1639</v>
      </c>
      <c r="C3" s="42">
        <v>2</v>
      </c>
      <c r="D3" s="485">
        <v>22</v>
      </c>
      <c r="E3" s="485">
        <v>0</v>
      </c>
      <c r="F3" s="485">
        <v>0</v>
      </c>
      <c r="G3" s="485">
        <v>0</v>
      </c>
      <c r="H3" s="46">
        <v>36.6</v>
      </c>
      <c r="I3" s="47">
        <v>95</v>
      </c>
      <c r="J3" s="48">
        <v>0</v>
      </c>
      <c r="K3" s="49">
        <v>0</v>
      </c>
      <c r="L3" s="49">
        <v>0</v>
      </c>
      <c r="M3" s="49">
        <v>0</v>
      </c>
      <c r="N3" s="48">
        <v>0</v>
      </c>
      <c r="O3" s="48">
        <v>0</v>
      </c>
      <c r="P3" s="48">
        <v>0</v>
      </c>
      <c r="Q3" s="48">
        <v>0</v>
      </c>
      <c r="R3" s="48">
        <v>0</v>
      </c>
      <c r="S3" s="48">
        <v>1</v>
      </c>
      <c r="T3" s="48">
        <v>0</v>
      </c>
      <c r="U3" s="48">
        <v>0</v>
      </c>
      <c r="V3" s="48">
        <v>0</v>
      </c>
      <c r="W3" s="48">
        <v>0</v>
      </c>
      <c r="X3" s="49">
        <v>0</v>
      </c>
      <c r="Y3" s="49">
        <v>0</v>
      </c>
      <c r="Z3" s="52">
        <v>0</v>
      </c>
      <c r="AA3" s="49">
        <v>0</v>
      </c>
      <c r="AB3" s="53">
        <v>63</v>
      </c>
      <c r="AC3" s="54">
        <v>1.57</v>
      </c>
      <c r="AD3" s="55">
        <f>AB3/AC3^2</f>
        <v>25.558846200657225</v>
      </c>
      <c r="AE3" s="150">
        <v>44200</v>
      </c>
      <c r="AF3" s="57">
        <v>0</v>
      </c>
      <c r="AG3" s="57">
        <v>0</v>
      </c>
      <c r="AH3" s="58">
        <v>0</v>
      </c>
      <c r="AI3" s="59">
        <v>0</v>
      </c>
      <c r="AJ3" s="59">
        <v>0</v>
      </c>
      <c r="AK3" s="60">
        <v>44229</v>
      </c>
      <c r="AL3" s="58">
        <f>DATEDIF(AE3,AK3,"MD")</f>
        <v>29</v>
      </c>
      <c r="AM3" s="84">
        <v>0</v>
      </c>
      <c r="AN3" s="61">
        <v>1</v>
      </c>
      <c r="AO3" s="61"/>
      <c r="AP3" s="181">
        <v>1.05</v>
      </c>
      <c r="AQ3" s="182"/>
      <c r="AR3" s="181">
        <v>47</v>
      </c>
      <c r="AS3" s="102"/>
      <c r="AT3" s="46">
        <v>7.1</v>
      </c>
      <c r="AU3" s="46">
        <v>7.37</v>
      </c>
      <c r="AV3" s="46">
        <v>92</v>
      </c>
      <c r="AW3" s="46">
        <v>4</v>
      </c>
      <c r="AX3" s="46">
        <v>623</v>
      </c>
      <c r="AY3" s="69"/>
      <c r="AZ3" s="64">
        <v>0</v>
      </c>
      <c r="BA3" s="320">
        <v>32430.1</v>
      </c>
      <c r="BB3" s="320">
        <v>6.3502684039288022</v>
      </c>
      <c r="BC3" s="471">
        <v>0</v>
      </c>
      <c r="BD3" s="483">
        <f>(BB3/BA3)*100</f>
        <v>1.9581402474641775E-2</v>
      </c>
      <c r="BE3" s="320">
        <v>0.40099999999999997</v>
      </c>
      <c r="BF3" s="471">
        <v>0</v>
      </c>
      <c r="BG3" s="320">
        <v>0.6263333333333333</v>
      </c>
    </row>
    <row r="4" spans="1:59" ht="13.9" customHeight="1">
      <c r="A4" s="262">
        <v>261</v>
      </c>
      <c r="B4" s="247" t="s">
        <v>1810</v>
      </c>
      <c r="C4" s="248">
        <v>1</v>
      </c>
      <c r="D4" s="485">
        <v>22</v>
      </c>
      <c r="E4" s="485">
        <v>0</v>
      </c>
      <c r="F4" s="485">
        <v>0</v>
      </c>
      <c r="G4" s="485">
        <v>0</v>
      </c>
      <c r="H4" s="248">
        <v>36.700000000000003</v>
      </c>
      <c r="I4" s="265">
        <v>99</v>
      </c>
      <c r="J4" s="250">
        <v>0</v>
      </c>
      <c r="K4" s="250">
        <v>0</v>
      </c>
      <c r="L4" s="250">
        <v>0</v>
      </c>
      <c r="M4" s="250">
        <v>0</v>
      </c>
      <c r="N4" s="250">
        <v>0</v>
      </c>
      <c r="O4" s="250">
        <v>0</v>
      </c>
      <c r="P4" s="250">
        <v>0</v>
      </c>
      <c r="Q4" s="250">
        <v>0</v>
      </c>
      <c r="R4" s="250">
        <v>0</v>
      </c>
      <c r="S4" s="250">
        <v>0</v>
      </c>
      <c r="T4" s="250">
        <v>0</v>
      </c>
      <c r="U4" s="250">
        <v>0</v>
      </c>
      <c r="V4" s="250">
        <v>0</v>
      </c>
      <c r="W4" s="250">
        <v>1</v>
      </c>
      <c r="X4" s="250">
        <v>1</v>
      </c>
      <c r="Y4" s="250">
        <v>0</v>
      </c>
      <c r="Z4" s="498">
        <v>0</v>
      </c>
      <c r="AA4" s="250">
        <v>0</v>
      </c>
      <c r="AB4" s="503">
        <v>145</v>
      </c>
      <c r="AC4" s="506">
        <v>1.72</v>
      </c>
      <c r="AD4" s="509">
        <v>49.01</v>
      </c>
      <c r="AE4" s="511">
        <v>44326</v>
      </c>
      <c r="AF4" s="254">
        <v>1</v>
      </c>
      <c r="AG4" s="254">
        <v>0</v>
      </c>
      <c r="AH4" s="254">
        <v>8</v>
      </c>
      <c r="AI4" s="516">
        <v>0</v>
      </c>
      <c r="AJ4" s="516">
        <v>1</v>
      </c>
      <c r="AK4" s="519">
        <v>44338</v>
      </c>
      <c r="AL4" s="254">
        <v>12</v>
      </c>
      <c r="AM4" s="516">
        <v>0</v>
      </c>
      <c r="AN4" s="523">
        <v>1</v>
      </c>
      <c r="AO4" s="523">
        <v>1</v>
      </c>
      <c r="AP4" s="257">
        <v>0.61</v>
      </c>
      <c r="AQ4" s="257">
        <v>384</v>
      </c>
      <c r="AR4" s="257">
        <v>120.3</v>
      </c>
      <c r="AS4" s="258">
        <v>2.5000000000000001E-2</v>
      </c>
      <c r="AT4" s="248">
        <v>15.8</v>
      </c>
      <c r="AU4" s="248">
        <v>6.3</v>
      </c>
      <c r="AV4" s="248">
        <v>84.1</v>
      </c>
      <c r="AW4" s="248">
        <v>11.1</v>
      </c>
      <c r="AX4" s="248">
        <v>247</v>
      </c>
      <c r="AY4" s="546"/>
      <c r="AZ4" s="255">
        <v>0</v>
      </c>
      <c r="BA4" s="320">
        <v>8631</v>
      </c>
      <c r="BB4" s="320">
        <v>0.27498333333333402</v>
      </c>
      <c r="BC4" s="471">
        <v>1</v>
      </c>
      <c r="BD4" s="483">
        <f>(BB4/BA4)*100</f>
        <v>3.1859962151933037E-3</v>
      </c>
      <c r="BE4" s="320">
        <v>0.54133333333333333</v>
      </c>
      <c r="BF4" s="471">
        <v>1</v>
      </c>
      <c r="BG4" s="320">
        <v>0.68133333333333335</v>
      </c>
    </row>
    <row r="5" spans="1:59" ht="13.9" customHeight="1">
      <c r="A5" s="103">
        <v>159</v>
      </c>
      <c r="B5" s="183" t="s">
        <v>1232</v>
      </c>
      <c r="C5" s="51">
        <v>1</v>
      </c>
      <c r="D5" s="485">
        <v>23</v>
      </c>
      <c r="E5" s="485">
        <v>0</v>
      </c>
      <c r="F5" s="485">
        <v>0</v>
      </c>
      <c r="G5" s="485">
        <v>0</v>
      </c>
      <c r="H5" s="51">
        <v>36.5</v>
      </c>
      <c r="I5" s="97">
        <v>96</v>
      </c>
      <c r="J5" s="51">
        <v>0</v>
      </c>
      <c r="K5" s="51">
        <v>0</v>
      </c>
      <c r="L5" s="51">
        <v>0</v>
      </c>
      <c r="M5" s="51">
        <v>0</v>
      </c>
      <c r="N5" s="51">
        <v>0</v>
      </c>
      <c r="O5" s="51">
        <v>0</v>
      </c>
      <c r="P5" s="51">
        <v>0</v>
      </c>
      <c r="Q5" s="51">
        <v>0</v>
      </c>
      <c r="R5" s="51">
        <v>0</v>
      </c>
      <c r="S5" s="51">
        <v>0</v>
      </c>
      <c r="T5" s="51">
        <v>0</v>
      </c>
      <c r="U5" s="51">
        <v>0</v>
      </c>
      <c r="V5" s="51">
        <v>0</v>
      </c>
      <c r="W5" s="51">
        <v>0</v>
      </c>
      <c r="X5" s="51">
        <v>0</v>
      </c>
      <c r="Y5" s="51">
        <v>0</v>
      </c>
      <c r="Z5" s="98">
        <v>0</v>
      </c>
      <c r="AA5" s="51">
        <v>0</v>
      </c>
      <c r="AB5" s="81">
        <v>80</v>
      </c>
      <c r="AC5" s="82">
        <v>1.72</v>
      </c>
      <c r="AD5" s="83">
        <f>AB5/AC5^2</f>
        <v>27.041644131963228</v>
      </c>
      <c r="AE5" s="152">
        <v>44182</v>
      </c>
      <c r="AF5" s="51">
        <v>0</v>
      </c>
      <c r="AG5" s="51">
        <v>0</v>
      </c>
      <c r="AH5" s="51">
        <v>0</v>
      </c>
      <c r="AI5" s="98">
        <v>0</v>
      </c>
      <c r="AJ5" s="98">
        <v>0</v>
      </c>
      <c r="AK5" s="66">
        <v>44182</v>
      </c>
      <c r="AL5" s="51">
        <f>AK5-AE5</f>
        <v>0</v>
      </c>
      <c r="AM5" s="98">
        <v>0</v>
      </c>
      <c r="AN5" s="98">
        <v>1</v>
      </c>
      <c r="AO5" s="98"/>
      <c r="AP5" s="88">
        <v>0.69</v>
      </c>
      <c r="AQ5" s="88"/>
      <c r="AR5" s="88">
        <v>9.8000000000000007</v>
      </c>
      <c r="AS5" s="93"/>
      <c r="AT5" s="51">
        <v>6.8</v>
      </c>
      <c r="AU5" s="51">
        <v>13.83</v>
      </c>
      <c r="AV5" s="51">
        <v>41</v>
      </c>
      <c r="AW5" s="51">
        <v>46.3</v>
      </c>
      <c r="AX5" s="51">
        <v>132</v>
      </c>
      <c r="AY5" s="544"/>
      <c r="AZ5" s="51">
        <v>0</v>
      </c>
      <c r="BA5" s="320">
        <v>17324.400000000001</v>
      </c>
      <c r="BB5" s="327">
        <v>8.2821859915088414</v>
      </c>
      <c r="BC5" s="477">
        <v>0</v>
      </c>
      <c r="BD5" s="483">
        <f>(BB5/BA5)*100</f>
        <v>4.7806480983519431E-2</v>
      </c>
      <c r="BE5" s="320">
        <v>0.41899999999999998</v>
      </c>
      <c r="BF5" s="471">
        <v>0</v>
      </c>
      <c r="BG5" s="320">
        <v>0.58733333333333337</v>
      </c>
    </row>
    <row r="6" spans="1:59" ht="13.9" customHeight="1">
      <c r="A6" s="76">
        <v>206</v>
      </c>
      <c r="B6" s="178" t="s">
        <v>1548</v>
      </c>
      <c r="C6" s="46">
        <v>2</v>
      </c>
      <c r="D6" s="485">
        <v>25</v>
      </c>
      <c r="E6" s="485">
        <v>0</v>
      </c>
      <c r="F6" s="485">
        <v>0</v>
      </c>
      <c r="G6" s="485">
        <v>0</v>
      </c>
      <c r="H6" s="46">
        <v>35.200000000000003</v>
      </c>
      <c r="I6" s="79">
        <v>90</v>
      </c>
      <c r="J6" s="49">
        <v>0</v>
      </c>
      <c r="K6" s="49">
        <v>0</v>
      </c>
      <c r="L6" s="49">
        <v>0</v>
      </c>
      <c r="M6" s="49">
        <v>0</v>
      </c>
      <c r="N6" s="49">
        <v>0</v>
      </c>
      <c r="O6" s="49">
        <v>0</v>
      </c>
      <c r="P6" s="49">
        <v>0</v>
      </c>
      <c r="Q6" s="49">
        <v>0</v>
      </c>
      <c r="R6" s="49">
        <v>0</v>
      </c>
      <c r="S6" s="49">
        <v>0</v>
      </c>
      <c r="T6" s="49">
        <v>0</v>
      </c>
      <c r="U6" s="49">
        <v>0</v>
      </c>
      <c r="V6" s="49">
        <v>0</v>
      </c>
      <c r="W6" s="49">
        <v>0</v>
      </c>
      <c r="X6" s="49">
        <v>1</v>
      </c>
      <c r="Y6" s="49">
        <v>0</v>
      </c>
      <c r="Z6" s="80">
        <v>0</v>
      </c>
      <c r="AA6" s="49">
        <v>0</v>
      </c>
      <c r="AB6" s="81"/>
      <c r="AC6" s="82"/>
      <c r="AD6" s="83"/>
      <c r="AE6" s="150">
        <v>44190</v>
      </c>
      <c r="AF6" s="58">
        <v>1</v>
      </c>
      <c r="AG6" s="58">
        <v>0</v>
      </c>
      <c r="AH6" s="58">
        <v>6</v>
      </c>
      <c r="AI6" s="84">
        <v>0</v>
      </c>
      <c r="AJ6" s="84">
        <v>1</v>
      </c>
      <c r="AK6" s="60">
        <v>44200</v>
      </c>
      <c r="AL6" s="58">
        <f>AK6-AE6</f>
        <v>10</v>
      </c>
      <c r="AM6" s="84">
        <v>0</v>
      </c>
      <c r="AN6" s="61">
        <v>1</v>
      </c>
      <c r="AO6" s="61"/>
      <c r="AP6" s="181">
        <v>0.68</v>
      </c>
      <c r="AQ6" s="181">
        <v>271</v>
      </c>
      <c r="AR6" s="181">
        <v>246</v>
      </c>
      <c r="AS6" s="102"/>
      <c r="AT6" s="46">
        <v>14.6</v>
      </c>
      <c r="AU6" s="46">
        <v>10.58</v>
      </c>
      <c r="AV6" s="46">
        <v>89.8</v>
      </c>
      <c r="AW6" s="46">
        <v>7.8</v>
      </c>
      <c r="AX6" s="46">
        <v>368</v>
      </c>
      <c r="AY6" s="86"/>
      <c r="AZ6" s="64">
        <v>0</v>
      </c>
      <c r="BA6" s="320">
        <v>9485.4</v>
      </c>
      <c r="BB6" s="320">
        <v>7.318100111739084</v>
      </c>
      <c r="BC6" s="471">
        <v>0</v>
      </c>
      <c r="BD6" s="483">
        <f>(BB6/BA6)*100</f>
        <v>7.7151201970808658E-2</v>
      </c>
      <c r="BE6" s="320">
        <v>0.57066666666666654</v>
      </c>
      <c r="BF6" s="471">
        <v>1</v>
      </c>
      <c r="BG6" s="320">
        <v>0.73466666666666658</v>
      </c>
    </row>
    <row r="7" spans="1:59" ht="13.9" customHeight="1">
      <c r="A7" s="262">
        <v>241</v>
      </c>
      <c r="B7" s="247" t="s">
        <v>1785</v>
      </c>
      <c r="C7" s="248">
        <v>2</v>
      </c>
      <c r="D7" s="485">
        <v>25</v>
      </c>
      <c r="E7" s="485">
        <v>0</v>
      </c>
      <c r="F7" s="485">
        <v>0</v>
      </c>
      <c r="G7" s="485">
        <v>0</v>
      </c>
      <c r="H7" s="248">
        <v>37.1</v>
      </c>
      <c r="I7" s="265">
        <v>93</v>
      </c>
      <c r="J7" s="250">
        <v>0</v>
      </c>
      <c r="K7" s="250">
        <v>0</v>
      </c>
      <c r="L7" s="250">
        <v>0</v>
      </c>
      <c r="M7" s="250">
        <v>1</v>
      </c>
      <c r="N7" s="250">
        <v>0</v>
      </c>
      <c r="O7" s="250">
        <v>0</v>
      </c>
      <c r="P7" s="250">
        <v>1</v>
      </c>
      <c r="Q7" s="250">
        <v>0</v>
      </c>
      <c r="R7" s="250">
        <v>0</v>
      </c>
      <c r="S7" s="250">
        <v>0</v>
      </c>
      <c r="T7" s="250">
        <v>1</v>
      </c>
      <c r="U7" s="250">
        <v>0</v>
      </c>
      <c r="V7" s="250">
        <v>0</v>
      </c>
      <c r="W7" s="250">
        <v>1</v>
      </c>
      <c r="X7" s="250">
        <v>0</v>
      </c>
      <c r="Y7" s="250">
        <v>1</v>
      </c>
      <c r="Z7" s="498">
        <v>0</v>
      </c>
      <c r="AA7" s="250">
        <v>0</v>
      </c>
      <c r="AB7" s="502">
        <v>70</v>
      </c>
      <c r="AC7" s="505">
        <v>1.69</v>
      </c>
      <c r="AD7" s="508">
        <v>24.5</v>
      </c>
      <c r="AE7" s="511">
        <v>44319</v>
      </c>
      <c r="AF7" s="254">
        <v>0</v>
      </c>
      <c r="AG7" s="254">
        <v>0</v>
      </c>
      <c r="AH7" s="254">
        <v>0</v>
      </c>
      <c r="AI7" s="516">
        <v>0</v>
      </c>
      <c r="AJ7" s="516">
        <v>0</v>
      </c>
      <c r="AK7" s="519">
        <v>44328</v>
      </c>
      <c r="AL7" s="254">
        <v>9</v>
      </c>
      <c r="AM7" s="516">
        <v>0</v>
      </c>
      <c r="AN7" s="523">
        <v>1</v>
      </c>
      <c r="AO7" s="523">
        <v>1</v>
      </c>
      <c r="AP7" s="257">
        <v>7</v>
      </c>
      <c r="AQ7" s="257">
        <v>4434</v>
      </c>
      <c r="AR7" s="257">
        <v>54.5</v>
      </c>
      <c r="AS7" s="258">
        <v>0.02</v>
      </c>
      <c r="AT7" s="248">
        <v>7.5</v>
      </c>
      <c r="AU7" s="248">
        <v>5.74</v>
      </c>
      <c r="AV7" s="248">
        <v>64.8</v>
      </c>
      <c r="AW7" s="248">
        <v>28.7</v>
      </c>
      <c r="AX7" s="248">
        <v>358</v>
      </c>
      <c r="AY7" s="546"/>
      <c r="AZ7" s="255">
        <v>0</v>
      </c>
      <c r="BA7" s="320"/>
      <c r="BB7" s="320"/>
      <c r="BC7" s="471"/>
      <c r="BD7" s="483"/>
      <c r="BE7" s="320">
        <v>0.66100000000000003</v>
      </c>
      <c r="BF7" s="471">
        <v>1</v>
      </c>
      <c r="BG7" s="320">
        <v>0.876</v>
      </c>
    </row>
    <row r="8" spans="1:59" ht="13.9" customHeight="1">
      <c r="A8" s="76">
        <v>105</v>
      </c>
      <c r="B8" s="46" t="s">
        <v>850</v>
      </c>
      <c r="C8" s="46">
        <v>2</v>
      </c>
      <c r="D8" s="485">
        <v>28</v>
      </c>
      <c r="E8" s="485">
        <v>0</v>
      </c>
      <c r="F8" s="485">
        <v>0</v>
      </c>
      <c r="G8" s="485">
        <v>0</v>
      </c>
      <c r="H8" s="46">
        <v>36</v>
      </c>
      <c r="I8" s="79">
        <v>96</v>
      </c>
      <c r="J8" s="49">
        <v>0</v>
      </c>
      <c r="K8" s="49">
        <v>0</v>
      </c>
      <c r="L8" s="49">
        <v>0</v>
      </c>
      <c r="M8" s="49">
        <v>0</v>
      </c>
      <c r="N8" s="49">
        <v>0</v>
      </c>
      <c r="O8" s="49">
        <v>0</v>
      </c>
      <c r="P8" s="49">
        <v>0</v>
      </c>
      <c r="Q8" s="49">
        <v>0</v>
      </c>
      <c r="R8" s="49">
        <v>0</v>
      </c>
      <c r="S8" s="49">
        <v>0</v>
      </c>
      <c r="T8" s="49">
        <v>0</v>
      </c>
      <c r="U8" s="49">
        <v>0</v>
      </c>
      <c r="V8" s="49">
        <v>0</v>
      </c>
      <c r="W8" s="49">
        <v>0</v>
      </c>
      <c r="X8" s="49">
        <v>0</v>
      </c>
      <c r="Y8" s="49">
        <v>0</v>
      </c>
      <c r="Z8" s="80">
        <v>0</v>
      </c>
      <c r="AA8" s="49">
        <v>0</v>
      </c>
      <c r="AB8" s="81"/>
      <c r="AC8" s="82"/>
      <c r="AD8" s="83"/>
      <c r="AE8" s="150">
        <v>44056</v>
      </c>
      <c r="AF8" s="58">
        <v>0</v>
      </c>
      <c r="AG8" s="58">
        <v>0</v>
      </c>
      <c r="AH8" s="58">
        <v>0</v>
      </c>
      <c r="AI8" s="84">
        <v>0</v>
      </c>
      <c r="AJ8" s="84">
        <v>0</v>
      </c>
      <c r="AK8" s="60">
        <v>44057</v>
      </c>
      <c r="AL8" s="58">
        <f>AK8-AE8</f>
        <v>1</v>
      </c>
      <c r="AM8" s="84">
        <v>0</v>
      </c>
      <c r="AN8" s="61">
        <v>1</v>
      </c>
      <c r="AO8" s="61"/>
      <c r="AP8" s="88">
        <v>0.54</v>
      </c>
      <c r="AQ8" s="181">
        <v>7304</v>
      </c>
      <c r="AR8" s="181">
        <v>6</v>
      </c>
      <c r="AS8" s="67">
        <v>3.0000000000000001E-3</v>
      </c>
      <c r="AT8" s="46">
        <v>7.1</v>
      </c>
      <c r="AU8" s="46">
        <v>14.54</v>
      </c>
      <c r="AV8" s="46">
        <v>82.9</v>
      </c>
      <c r="AW8" s="46">
        <v>7.8</v>
      </c>
      <c r="AX8" s="46">
        <v>232</v>
      </c>
      <c r="AY8" s="86"/>
      <c r="AZ8" s="64">
        <v>0</v>
      </c>
      <c r="BA8" s="320">
        <v>19282.2</v>
      </c>
      <c r="BB8" s="320">
        <v>3.5890545463941508</v>
      </c>
      <c r="BC8" s="471">
        <v>1</v>
      </c>
      <c r="BD8" s="483">
        <f>(BB8/BA8)*100</f>
        <v>1.8613304220442432E-2</v>
      </c>
      <c r="BE8" s="320">
        <v>0.50233333333333341</v>
      </c>
      <c r="BF8" s="471">
        <v>0</v>
      </c>
      <c r="BG8" s="320">
        <v>0.62133333333333329</v>
      </c>
    </row>
    <row r="9" spans="1:59" ht="13.9" customHeight="1">
      <c r="A9" s="76">
        <v>27</v>
      </c>
      <c r="B9" s="46" t="s">
        <v>283</v>
      </c>
      <c r="C9" s="46">
        <v>2</v>
      </c>
      <c r="D9" s="485">
        <v>29</v>
      </c>
      <c r="E9" s="485">
        <v>0</v>
      </c>
      <c r="F9" s="485">
        <v>0</v>
      </c>
      <c r="G9" s="485">
        <v>0</v>
      </c>
      <c r="H9" s="46">
        <v>36.700000000000003</v>
      </c>
      <c r="I9" s="79">
        <v>97</v>
      </c>
      <c r="J9" s="49">
        <v>0</v>
      </c>
      <c r="K9" s="49">
        <v>0</v>
      </c>
      <c r="L9" s="49">
        <v>0</v>
      </c>
      <c r="M9" s="49">
        <v>0</v>
      </c>
      <c r="N9" s="49">
        <v>1</v>
      </c>
      <c r="O9" s="49">
        <v>0</v>
      </c>
      <c r="P9" s="49">
        <v>0</v>
      </c>
      <c r="Q9" s="49">
        <v>0</v>
      </c>
      <c r="R9" s="49">
        <v>0</v>
      </c>
      <c r="S9" s="49">
        <v>0</v>
      </c>
      <c r="T9" s="49">
        <v>0</v>
      </c>
      <c r="U9" s="49">
        <v>0</v>
      </c>
      <c r="V9" s="49">
        <v>0</v>
      </c>
      <c r="W9" s="49">
        <v>0</v>
      </c>
      <c r="X9" s="49">
        <v>0</v>
      </c>
      <c r="Y9" s="49">
        <v>0</v>
      </c>
      <c r="Z9" s="80">
        <v>0</v>
      </c>
      <c r="AA9" s="49">
        <v>0</v>
      </c>
      <c r="AB9" s="81"/>
      <c r="AC9" s="82"/>
      <c r="AD9" s="83"/>
      <c r="AE9" s="56">
        <v>44014</v>
      </c>
      <c r="AF9" s="58">
        <v>0</v>
      </c>
      <c r="AG9" s="58">
        <v>0</v>
      </c>
      <c r="AH9" s="58">
        <v>0</v>
      </c>
      <c r="AI9" s="84">
        <v>0</v>
      </c>
      <c r="AJ9" s="84">
        <v>0</v>
      </c>
      <c r="AK9" s="60">
        <v>44027</v>
      </c>
      <c r="AL9" s="58">
        <f>AK9-AE9</f>
        <v>13</v>
      </c>
      <c r="AM9" s="84">
        <v>0</v>
      </c>
      <c r="AN9" s="61">
        <v>1</v>
      </c>
      <c r="AO9" s="61"/>
      <c r="AP9" s="51">
        <v>0.43</v>
      </c>
      <c r="AQ9" s="51"/>
      <c r="AR9" s="46">
        <v>132.5</v>
      </c>
      <c r="AS9" s="102"/>
      <c r="AT9" s="120">
        <v>6.2</v>
      </c>
      <c r="AU9" s="46">
        <v>1.37</v>
      </c>
      <c r="AV9" s="46">
        <v>69</v>
      </c>
      <c r="AW9" s="46">
        <v>26</v>
      </c>
      <c r="AX9" s="46">
        <v>29</v>
      </c>
      <c r="AY9" s="545"/>
      <c r="AZ9" s="64">
        <v>0</v>
      </c>
      <c r="BA9" s="320"/>
      <c r="BB9" s="316"/>
      <c r="BC9" s="475"/>
      <c r="BD9" s="483"/>
      <c r="BE9" s="320">
        <v>0.53566666666666674</v>
      </c>
      <c r="BF9" s="471">
        <v>0</v>
      </c>
      <c r="BG9" s="320">
        <v>0.65200000000000002</v>
      </c>
    </row>
    <row r="10" spans="1:59" ht="13.9" customHeight="1">
      <c r="A10" s="167">
        <v>130</v>
      </c>
      <c r="B10" s="178" t="s">
        <v>1033</v>
      </c>
      <c r="C10" s="46">
        <v>2</v>
      </c>
      <c r="D10" s="485">
        <v>29</v>
      </c>
      <c r="E10" s="485">
        <v>0</v>
      </c>
      <c r="F10" s="485">
        <v>0</v>
      </c>
      <c r="G10" s="485">
        <v>0</v>
      </c>
      <c r="H10" s="46">
        <v>36.700000000000003</v>
      </c>
      <c r="I10" s="79">
        <v>92</v>
      </c>
      <c r="J10" s="49">
        <v>0</v>
      </c>
      <c r="K10" s="49">
        <v>0</v>
      </c>
      <c r="L10" s="49">
        <v>0</v>
      </c>
      <c r="M10" s="49">
        <v>1</v>
      </c>
      <c r="N10" s="49">
        <v>0</v>
      </c>
      <c r="O10" s="49">
        <v>0</v>
      </c>
      <c r="P10" s="49">
        <v>1</v>
      </c>
      <c r="Q10" s="49">
        <v>0</v>
      </c>
      <c r="R10" s="49">
        <v>0</v>
      </c>
      <c r="S10" s="49">
        <v>0</v>
      </c>
      <c r="T10" s="49">
        <v>0</v>
      </c>
      <c r="U10" s="49">
        <v>0</v>
      </c>
      <c r="V10" s="49">
        <v>0</v>
      </c>
      <c r="W10" s="49">
        <v>1</v>
      </c>
      <c r="X10" s="49">
        <v>0</v>
      </c>
      <c r="Y10" s="49">
        <v>1</v>
      </c>
      <c r="Z10" s="80">
        <v>0</v>
      </c>
      <c r="AA10" s="49">
        <v>0</v>
      </c>
      <c r="AB10" s="81">
        <v>89</v>
      </c>
      <c r="AC10" s="82">
        <v>1.63</v>
      </c>
      <c r="AD10" s="83">
        <f>AB10/AC10^2</f>
        <v>33.497685272309838</v>
      </c>
      <c r="AE10" s="150">
        <v>44084</v>
      </c>
      <c r="AF10" s="58">
        <v>1</v>
      </c>
      <c r="AG10" s="58">
        <v>1</v>
      </c>
      <c r="AH10" s="58">
        <v>25</v>
      </c>
      <c r="AI10" s="84">
        <v>1</v>
      </c>
      <c r="AJ10" s="84">
        <v>1</v>
      </c>
      <c r="AK10" s="60">
        <v>44109</v>
      </c>
      <c r="AL10" s="58">
        <f>AK10-AE10</f>
        <v>25</v>
      </c>
      <c r="AM10" s="84">
        <v>0</v>
      </c>
      <c r="AN10" s="61">
        <v>1</v>
      </c>
      <c r="AO10" s="61"/>
      <c r="AP10" s="181">
        <v>3.38</v>
      </c>
      <c r="AQ10" s="181">
        <v>774</v>
      </c>
      <c r="AR10" s="181">
        <v>92.4</v>
      </c>
      <c r="AS10" s="67">
        <v>8.9999999999999993E-3</v>
      </c>
      <c r="AT10" s="46">
        <v>11.5</v>
      </c>
      <c r="AU10" s="46">
        <v>8.66</v>
      </c>
      <c r="AV10" s="46">
        <v>89</v>
      </c>
      <c r="AW10" s="46">
        <v>4.7</v>
      </c>
      <c r="AX10" s="46">
        <v>250</v>
      </c>
      <c r="AY10" s="86"/>
      <c r="AZ10" s="64">
        <v>0</v>
      </c>
      <c r="BA10" s="320">
        <v>20078.3</v>
      </c>
      <c r="BB10" s="320">
        <v>8.3895013026023939</v>
      </c>
      <c r="BC10" s="471">
        <v>0</v>
      </c>
      <c r="BD10" s="483">
        <f>(BB10/BA10)*100</f>
        <v>4.1783922456594402E-2</v>
      </c>
      <c r="BE10" s="320">
        <v>0.40966666666666668</v>
      </c>
      <c r="BF10" s="471">
        <v>0</v>
      </c>
      <c r="BG10" s="320">
        <v>0.51733333333333331</v>
      </c>
    </row>
    <row r="11" spans="1:59" ht="13.9" customHeight="1">
      <c r="A11" s="76">
        <v>238</v>
      </c>
      <c r="B11" s="178" t="s">
        <v>1763</v>
      </c>
      <c r="C11" s="46">
        <v>1</v>
      </c>
      <c r="D11" s="485">
        <v>29</v>
      </c>
      <c r="E11" s="485">
        <v>0</v>
      </c>
      <c r="F11" s="485">
        <v>0</v>
      </c>
      <c r="G11" s="485">
        <v>0</v>
      </c>
      <c r="H11" s="46">
        <v>35</v>
      </c>
      <c r="I11" s="79">
        <v>95</v>
      </c>
      <c r="J11" s="49">
        <v>0</v>
      </c>
      <c r="K11" s="49">
        <v>0</v>
      </c>
      <c r="L11" s="49">
        <v>0</v>
      </c>
      <c r="M11" s="49">
        <v>0</v>
      </c>
      <c r="N11" s="49">
        <v>0</v>
      </c>
      <c r="O11" s="49">
        <v>0</v>
      </c>
      <c r="P11" s="49">
        <v>0</v>
      </c>
      <c r="Q11" s="49">
        <v>0</v>
      </c>
      <c r="R11" s="49">
        <v>0</v>
      </c>
      <c r="S11" s="49">
        <v>0</v>
      </c>
      <c r="T11" s="49">
        <v>0</v>
      </c>
      <c r="U11" s="49">
        <v>0</v>
      </c>
      <c r="V11" s="49">
        <v>0</v>
      </c>
      <c r="W11" s="49">
        <v>0</v>
      </c>
      <c r="X11" s="49">
        <v>1</v>
      </c>
      <c r="Y11" s="49">
        <v>0</v>
      </c>
      <c r="Z11" s="80">
        <v>0</v>
      </c>
      <c r="AA11" s="49">
        <v>0</v>
      </c>
      <c r="AB11" s="81">
        <v>126</v>
      </c>
      <c r="AC11" s="82">
        <v>1.73</v>
      </c>
      <c r="AD11" s="83">
        <v>42.09</v>
      </c>
      <c r="AE11" s="150">
        <v>44300</v>
      </c>
      <c r="AF11" s="58">
        <v>0</v>
      </c>
      <c r="AG11" s="58">
        <v>0</v>
      </c>
      <c r="AH11" s="58">
        <v>0</v>
      </c>
      <c r="AI11" s="84">
        <v>0</v>
      </c>
      <c r="AJ11" s="84">
        <v>0</v>
      </c>
      <c r="AK11" s="60">
        <v>44307</v>
      </c>
      <c r="AL11" s="58">
        <v>8</v>
      </c>
      <c r="AM11" s="84">
        <v>0</v>
      </c>
      <c r="AN11" s="61">
        <v>1</v>
      </c>
      <c r="AO11" s="61">
        <v>1</v>
      </c>
      <c r="AP11" s="181">
        <v>0.71</v>
      </c>
      <c r="AQ11" s="182"/>
      <c r="AR11" s="181">
        <v>40.299999999999997</v>
      </c>
      <c r="AS11" s="67">
        <v>3.0000000000000001E-3</v>
      </c>
      <c r="AT11" s="46">
        <v>14.5</v>
      </c>
      <c r="AU11" s="46">
        <v>10.48</v>
      </c>
      <c r="AV11" s="46">
        <v>83.4</v>
      </c>
      <c r="AW11" s="46">
        <v>11.7</v>
      </c>
      <c r="AX11" s="46">
        <v>245</v>
      </c>
      <c r="AY11" s="86"/>
      <c r="AZ11" s="64">
        <v>0</v>
      </c>
      <c r="BA11" s="320">
        <v>29927.599999999999</v>
      </c>
      <c r="BB11" s="320">
        <v>1.1483578551973996</v>
      </c>
      <c r="BC11" s="471">
        <v>1</v>
      </c>
      <c r="BD11" s="483">
        <f>(BB11/BA11)*100</f>
        <v>3.8371197663608168E-3</v>
      </c>
      <c r="BE11" s="320">
        <v>0.55799999999999994</v>
      </c>
      <c r="BF11" s="471">
        <v>0</v>
      </c>
      <c r="BG11" s="320">
        <v>0.75633333333333341</v>
      </c>
    </row>
    <row r="12" spans="1:59" ht="13.9" customHeight="1">
      <c r="A12" s="76">
        <v>79</v>
      </c>
      <c r="B12" s="46" t="s">
        <v>674</v>
      </c>
      <c r="C12" s="46">
        <v>2</v>
      </c>
      <c r="D12" s="485">
        <v>30</v>
      </c>
      <c r="E12" s="485">
        <v>0</v>
      </c>
      <c r="F12" s="485">
        <v>0</v>
      </c>
      <c r="G12" s="485">
        <v>0</v>
      </c>
      <c r="H12" s="46">
        <v>35.799999999999997</v>
      </c>
      <c r="I12" s="79">
        <v>97</v>
      </c>
      <c r="J12" s="49">
        <v>0</v>
      </c>
      <c r="K12" s="49">
        <v>0</v>
      </c>
      <c r="L12" s="49">
        <v>0</v>
      </c>
      <c r="M12" s="49">
        <v>0</v>
      </c>
      <c r="N12" s="49">
        <v>0</v>
      </c>
      <c r="O12" s="49">
        <v>0</v>
      </c>
      <c r="P12" s="49">
        <v>0</v>
      </c>
      <c r="Q12" s="49">
        <v>0</v>
      </c>
      <c r="R12" s="49">
        <v>0</v>
      </c>
      <c r="S12" s="49">
        <v>0</v>
      </c>
      <c r="T12" s="49">
        <v>0</v>
      </c>
      <c r="U12" s="49">
        <v>0</v>
      </c>
      <c r="V12" s="49">
        <v>0</v>
      </c>
      <c r="W12" s="49">
        <v>0</v>
      </c>
      <c r="X12" s="49">
        <v>0</v>
      </c>
      <c r="Y12" s="49">
        <v>0</v>
      </c>
      <c r="Z12" s="80">
        <v>0</v>
      </c>
      <c r="AA12" s="49">
        <v>0</v>
      </c>
      <c r="AB12" s="81"/>
      <c r="AC12" s="82"/>
      <c r="AD12" s="83"/>
      <c r="AE12" s="150">
        <v>44036</v>
      </c>
      <c r="AF12" s="58">
        <v>1</v>
      </c>
      <c r="AG12" s="58">
        <v>1</v>
      </c>
      <c r="AH12" s="58">
        <v>3</v>
      </c>
      <c r="AI12" s="84">
        <v>0</v>
      </c>
      <c r="AJ12" s="84">
        <v>1</v>
      </c>
      <c r="AK12" s="60">
        <v>44044</v>
      </c>
      <c r="AL12" s="58">
        <f t="shared" ref="AL12:AL20" si="0">AK12-AE12</f>
        <v>8</v>
      </c>
      <c r="AM12" s="84">
        <v>0</v>
      </c>
      <c r="AN12" s="61">
        <v>1</v>
      </c>
      <c r="AO12" s="61"/>
      <c r="AP12" s="181">
        <v>0.67</v>
      </c>
      <c r="AQ12" s="181">
        <v>1413</v>
      </c>
      <c r="AR12" s="181">
        <v>84.1</v>
      </c>
      <c r="AS12" s="67">
        <v>4.0000000000000001E-3</v>
      </c>
      <c r="AT12" s="46">
        <v>12.4</v>
      </c>
      <c r="AU12" s="46">
        <v>11.11</v>
      </c>
      <c r="AV12" s="46">
        <v>85.9</v>
      </c>
      <c r="AW12" s="46">
        <v>11.9</v>
      </c>
      <c r="AX12" s="46">
        <v>190</v>
      </c>
      <c r="AY12" s="86"/>
      <c r="AZ12" s="64">
        <v>0</v>
      </c>
      <c r="BA12" s="320">
        <v>12175.7</v>
      </c>
      <c r="BB12" s="316">
        <v>9.2046120773890596</v>
      </c>
      <c r="BC12" s="475">
        <v>0</v>
      </c>
      <c r="BD12" s="483">
        <f>(BB12/BA12)*100</f>
        <v>7.5598216754593647E-2</v>
      </c>
      <c r="BE12" s="320">
        <v>0.42233333333333328</v>
      </c>
      <c r="BF12" s="471">
        <v>0</v>
      </c>
      <c r="BG12" s="320">
        <v>0.55500000000000005</v>
      </c>
    </row>
    <row r="13" spans="1:59" ht="13.9" customHeight="1">
      <c r="A13" s="76">
        <v>212</v>
      </c>
      <c r="B13" s="178" t="s">
        <v>1590</v>
      </c>
      <c r="C13" s="46">
        <v>1</v>
      </c>
      <c r="D13" s="485">
        <v>30</v>
      </c>
      <c r="E13" s="485">
        <v>0</v>
      </c>
      <c r="F13" s="485">
        <v>0</v>
      </c>
      <c r="G13" s="485">
        <v>0</v>
      </c>
      <c r="H13" s="46">
        <v>36.799999999999997</v>
      </c>
      <c r="I13" s="79">
        <v>94</v>
      </c>
      <c r="J13" s="49">
        <v>0</v>
      </c>
      <c r="K13" s="49">
        <v>0</v>
      </c>
      <c r="L13" s="49">
        <v>0</v>
      </c>
      <c r="M13" s="49">
        <v>1</v>
      </c>
      <c r="N13" s="49">
        <v>0</v>
      </c>
      <c r="O13" s="49">
        <v>0</v>
      </c>
      <c r="P13" s="49">
        <v>1</v>
      </c>
      <c r="Q13" s="49">
        <v>0</v>
      </c>
      <c r="R13" s="49">
        <v>0</v>
      </c>
      <c r="S13" s="49">
        <v>0</v>
      </c>
      <c r="T13" s="49">
        <v>0</v>
      </c>
      <c r="U13" s="49">
        <v>0</v>
      </c>
      <c r="V13" s="49">
        <v>0</v>
      </c>
      <c r="W13" s="49">
        <v>1</v>
      </c>
      <c r="X13" s="49">
        <v>0</v>
      </c>
      <c r="Y13" s="51">
        <v>1</v>
      </c>
      <c r="Z13" s="80">
        <v>0</v>
      </c>
      <c r="AA13" s="49">
        <v>0</v>
      </c>
      <c r="AB13" s="81">
        <v>82.9</v>
      </c>
      <c r="AC13" s="82">
        <v>1.8</v>
      </c>
      <c r="AD13" s="83">
        <f>AB13/AC13^2</f>
        <v>25.586419753086421</v>
      </c>
      <c r="AE13" s="150">
        <v>44194</v>
      </c>
      <c r="AF13" s="58">
        <v>0</v>
      </c>
      <c r="AG13" s="58">
        <v>0</v>
      </c>
      <c r="AH13" s="58">
        <v>0</v>
      </c>
      <c r="AI13" s="84">
        <v>0</v>
      </c>
      <c r="AJ13" s="84">
        <v>0</v>
      </c>
      <c r="AK13" s="60">
        <v>44202</v>
      </c>
      <c r="AL13" s="58">
        <f t="shared" si="0"/>
        <v>8</v>
      </c>
      <c r="AM13" s="84">
        <v>0</v>
      </c>
      <c r="AN13" s="61">
        <v>1</v>
      </c>
      <c r="AO13" s="61"/>
      <c r="AP13" s="181">
        <v>3.57</v>
      </c>
      <c r="AQ13" s="181">
        <v>1178</v>
      </c>
      <c r="AR13" s="181">
        <v>15.1</v>
      </c>
      <c r="AS13" s="67">
        <v>1.2999999999999999E-2</v>
      </c>
      <c r="AT13" s="46">
        <v>12.4</v>
      </c>
      <c r="AU13" s="46">
        <v>2.81</v>
      </c>
      <c r="AV13" s="46">
        <v>52.2</v>
      </c>
      <c r="AW13" s="46">
        <v>22.1</v>
      </c>
      <c r="AX13" s="46">
        <v>159</v>
      </c>
      <c r="AY13" s="86"/>
      <c r="AZ13" s="64">
        <v>0</v>
      </c>
      <c r="BA13" s="320">
        <v>8083.5</v>
      </c>
      <c r="BB13" s="320">
        <v>9.3007202608561723</v>
      </c>
      <c r="BC13" s="471">
        <v>0</v>
      </c>
      <c r="BD13" s="483">
        <f>(BB13/BA13)*100</f>
        <v>0.11505808450369484</v>
      </c>
      <c r="BE13" s="320">
        <v>0.54199999999999993</v>
      </c>
      <c r="BF13" s="471">
        <v>0</v>
      </c>
      <c r="BG13" s="320">
        <v>0.62733333333333341</v>
      </c>
    </row>
    <row r="14" spans="1:59" ht="13.9" customHeight="1">
      <c r="A14" s="76">
        <v>194</v>
      </c>
      <c r="B14" s="178" t="s">
        <v>1462</v>
      </c>
      <c r="C14" s="46">
        <v>2</v>
      </c>
      <c r="D14" s="485">
        <v>32</v>
      </c>
      <c r="E14" s="485">
        <v>0</v>
      </c>
      <c r="F14" s="485">
        <v>0</v>
      </c>
      <c r="G14" s="485">
        <v>0</v>
      </c>
      <c r="H14" s="46">
        <v>36</v>
      </c>
      <c r="I14" s="79">
        <v>96</v>
      </c>
      <c r="J14" s="49">
        <v>0</v>
      </c>
      <c r="K14" s="49">
        <v>0</v>
      </c>
      <c r="L14" s="49">
        <v>0</v>
      </c>
      <c r="M14" s="49">
        <v>0</v>
      </c>
      <c r="N14" s="49">
        <v>0</v>
      </c>
      <c r="O14" s="49">
        <v>0</v>
      </c>
      <c r="P14" s="49">
        <v>0</v>
      </c>
      <c r="Q14" s="49">
        <v>0</v>
      </c>
      <c r="R14" s="49">
        <v>0</v>
      </c>
      <c r="S14" s="49">
        <v>0</v>
      </c>
      <c r="T14" s="49">
        <v>0</v>
      </c>
      <c r="U14" s="49">
        <v>0</v>
      </c>
      <c r="V14" s="49">
        <v>0</v>
      </c>
      <c r="W14" s="49">
        <v>0</v>
      </c>
      <c r="X14" s="49">
        <v>1</v>
      </c>
      <c r="Y14" s="49">
        <v>0</v>
      </c>
      <c r="Z14" s="80">
        <v>0</v>
      </c>
      <c r="AA14" s="49">
        <v>1</v>
      </c>
      <c r="AB14" s="81">
        <v>103</v>
      </c>
      <c r="AC14" s="82">
        <v>1.59</v>
      </c>
      <c r="AD14" s="83">
        <f>AB14/AC14^2</f>
        <v>40.742059253985204</v>
      </c>
      <c r="AE14" s="150">
        <v>44179</v>
      </c>
      <c r="AF14" s="58">
        <v>0</v>
      </c>
      <c r="AG14" s="58">
        <v>0</v>
      </c>
      <c r="AH14" s="58">
        <v>0</v>
      </c>
      <c r="AI14" s="84">
        <v>0</v>
      </c>
      <c r="AJ14" s="84">
        <v>0</v>
      </c>
      <c r="AK14" s="60">
        <v>44189</v>
      </c>
      <c r="AL14" s="58">
        <f t="shared" si="0"/>
        <v>10</v>
      </c>
      <c r="AM14" s="84">
        <v>0</v>
      </c>
      <c r="AN14" s="61">
        <v>1</v>
      </c>
      <c r="AO14" s="61"/>
      <c r="AP14" s="181">
        <v>0.51</v>
      </c>
      <c r="AQ14" s="181">
        <v>622</v>
      </c>
      <c r="AR14" s="181">
        <v>5.2</v>
      </c>
      <c r="AS14" s="102"/>
      <c r="AT14" s="46">
        <v>12.1</v>
      </c>
      <c r="AU14" s="46">
        <v>5.21</v>
      </c>
      <c r="AV14" s="46">
        <v>83.9</v>
      </c>
      <c r="AW14" s="46">
        <v>10.9</v>
      </c>
      <c r="AX14" s="46">
        <v>217</v>
      </c>
      <c r="AY14" s="545"/>
      <c r="AZ14" s="64">
        <v>0</v>
      </c>
      <c r="BA14" s="320">
        <v>17091.2</v>
      </c>
      <c r="BB14" s="320">
        <v>6.9708898055391568</v>
      </c>
      <c r="BC14" s="471">
        <v>0</v>
      </c>
      <c r="BD14" s="483">
        <f>(BB14/BA14)*100</f>
        <v>4.0786426965567994E-2</v>
      </c>
      <c r="BE14" s="320">
        <v>0.59666666666666668</v>
      </c>
      <c r="BF14" s="471">
        <v>1</v>
      </c>
      <c r="BG14" s="320">
        <v>0.74099999999999999</v>
      </c>
    </row>
    <row r="15" spans="1:59" ht="13.9" customHeight="1">
      <c r="A15" s="76">
        <v>63</v>
      </c>
      <c r="B15" s="46" t="s">
        <v>562</v>
      </c>
      <c r="C15" s="46">
        <v>2</v>
      </c>
      <c r="D15" s="485">
        <v>33</v>
      </c>
      <c r="E15" s="485">
        <v>0</v>
      </c>
      <c r="F15" s="485">
        <v>0</v>
      </c>
      <c r="G15" s="485">
        <v>0</v>
      </c>
      <c r="H15" s="46">
        <v>37.6</v>
      </c>
      <c r="I15" s="79">
        <v>100</v>
      </c>
      <c r="J15" s="49">
        <v>0</v>
      </c>
      <c r="K15" s="49">
        <v>0</v>
      </c>
      <c r="L15" s="49">
        <v>0</v>
      </c>
      <c r="M15" s="49">
        <v>0</v>
      </c>
      <c r="N15" s="49">
        <v>0</v>
      </c>
      <c r="O15" s="49">
        <v>0</v>
      </c>
      <c r="P15" s="49">
        <v>0</v>
      </c>
      <c r="Q15" s="49">
        <v>0</v>
      </c>
      <c r="R15" s="49">
        <v>0</v>
      </c>
      <c r="S15" s="49">
        <v>0</v>
      </c>
      <c r="T15" s="49">
        <v>0</v>
      </c>
      <c r="U15" s="49">
        <v>0</v>
      </c>
      <c r="V15" s="49">
        <v>0</v>
      </c>
      <c r="W15" s="49">
        <v>0</v>
      </c>
      <c r="X15" s="49">
        <v>1</v>
      </c>
      <c r="Y15" s="49">
        <v>0</v>
      </c>
      <c r="Z15" s="80">
        <v>0</v>
      </c>
      <c r="AA15" s="49">
        <v>0</v>
      </c>
      <c r="AB15" s="81">
        <v>111</v>
      </c>
      <c r="AC15" s="82">
        <v>1.55</v>
      </c>
      <c r="AD15" s="83">
        <f>AB15/AC15^2</f>
        <v>46.20187304890738</v>
      </c>
      <c r="AE15" s="150">
        <v>44033</v>
      </c>
      <c r="AF15" s="58">
        <v>1</v>
      </c>
      <c r="AG15" s="58">
        <v>0</v>
      </c>
      <c r="AH15" s="58">
        <v>8</v>
      </c>
      <c r="AI15" s="84">
        <v>0</v>
      </c>
      <c r="AJ15" s="84">
        <v>1</v>
      </c>
      <c r="AK15" s="60">
        <v>44041</v>
      </c>
      <c r="AL15" s="58">
        <f t="shared" si="0"/>
        <v>8</v>
      </c>
      <c r="AM15" s="84">
        <v>0</v>
      </c>
      <c r="AN15" s="61">
        <v>1</v>
      </c>
      <c r="AO15" s="61"/>
      <c r="AP15" s="181">
        <v>0.59</v>
      </c>
      <c r="AQ15" s="181">
        <v>1200</v>
      </c>
      <c r="AR15" s="181">
        <v>174</v>
      </c>
      <c r="AS15" s="93"/>
      <c r="AT15" s="46">
        <v>11.7</v>
      </c>
      <c r="AU15" s="46">
        <v>4.38</v>
      </c>
      <c r="AV15" s="51">
        <v>71.7</v>
      </c>
      <c r="AW15" s="46">
        <v>21.7</v>
      </c>
      <c r="AX15" s="46">
        <v>224</v>
      </c>
      <c r="AY15" s="86"/>
      <c r="AZ15" s="64">
        <v>0</v>
      </c>
      <c r="BA15" s="320"/>
      <c r="BB15" s="316"/>
      <c r="BC15" s="475"/>
      <c r="BD15" s="483"/>
      <c r="BE15" s="320">
        <v>0.51266666666666671</v>
      </c>
      <c r="BF15" s="471">
        <v>0</v>
      </c>
      <c r="BG15" s="320">
        <v>0.61499999999999999</v>
      </c>
    </row>
    <row r="16" spans="1:59" ht="14.25" customHeight="1">
      <c r="A16" s="76">
        <v>104</v>
      </c>
      <c r="B16" s="46" t="s">
        <v>842</v>
      </c>
      <c r="C16" s="46">
        <v>2</v>
      </c>
      <c r="D16" s="485">
        <v>33</v>
      </c>
      <c r="E16" s="485">
        <v>0</v>
      </c>
      <c r="F16" s="485">
        <v>0</v>
      </c>
      <c r="G16" s="485">
        <v>0</v>
      </c>
      <c r="H16" s="46">
        <v>36.1</v>
      </c>
      <c r="I16" s="79">
        <v>91</v>
      </c>
      <c r="J16" s="49">
        <v>0</v>
      </c>
      <c r="K16" s="49">
        <v>1</v>
      </c>
      <c r="L16" s="49">
        <v>0</v>
      </c>
      <c r="M16" s="49">
        <v>0</v>
      </c>
      <c r="N16" s="49">
        <v>0</v>
      </c>
      <c r="O16" s="49">
        <v>0</v>
      </c>
      <c r="P16" s="49">
        <v>0</v>
      </c>
      <c r="Q16" s="49">
        <v>0</v>
      </c>
      <c r="R16" s="49">
        <v>0</v>
      </c>
      <c r="S16" s="49">
        <v>0</v>
      </c>
      <c r="T16" s="49">
        <v>0</v>
      </c>
      <c r="U16" s="49">
        <v>0</v>
      </c>
      <c r="V16" s="49">
        <v>0</v>
      </c>
      <c r="W16" s="49">
        <v>1</v>
      </c>
      <c r="X16" s="49">
        <v>1</v>
      </c>
      <c r="Y16" s="49">
        <v>1</v>
      </c>
      <c r="Z16" s="80">
        <v>0</v>
      </c>
      <c r="AA16" s="51">
        <v>0</v>
      </c>
      <c r="AB16" s="81">
        <v>95</v>
      </c>
      <c r="AC16" s="82">
        <v>1.67</v>
      </c>
      <c r="AD16" s="83">
        <f>AB16/AC16^2</f>
        <v>34.063609308329447</v>
      </c>
      <c r="AE16" s="150">
        <v>44055</v>
      </c>
      <c r="AF16" s="58">
        <v>0</v>
      </c>
      <c r="AG16" s="58">
        <v>0</v>
      </c>
      <c r="AH16" s="58">
        <v>0</v>
      </c>
      <c r="AI16" s="84">
        <v>0</v>
      </c>
      <c r="AJ16" s="84">
        <v>0</v>
      </c>
      <c r="AK16" s="60">
        <v>44068</v>
      </c>
      <c r="AL16" s="58">
        <f t="shared" si="0"/>
        <v>13</v>
      </c>
      <c r="AM16" s="84">
        <v>0</v>
      </c>
      <c r="AN16" s="61">
        <v>1</v>
      </c>
      <c r="AO16" s="61"/>
      <c r="AP16" s="181">
        <v>0.88</v>
      </c>
      <c r="AQ16" s="181">
        <v>412</v>
      </c>
      <c r="AR16" s="181">
        <v>68.8</v>
      </c>
      <c r="AS16" s="67">
        <v>1.2E-2</v>
      </c>
      <c r="AT16" s="46">
        <v>10.1</v>
      </c>
      <c r="AU16" s="46">
        <v>8</v>
      </c>
      <c r="AV16" s="46">
        <v>72.5</v>
      </c>
      <c r="AW16" s="46">
        <v>24.5</v>
      </c>
      <c r="AX16" s="46">
        <v>279</v>
      </c>
      <c r="AY16" s="86"/>
      <c r="AZ16" s="64">
        <v>0</v>
      </c>
      <c r="BA16" s="320">
        <v>8007.9</v>
      </c>
      <c r="BB16" s="320">
        <v>3.2255965381064913</v>
      </c>
      <c r="BC16" s="471">
        <v>1</v>
      </c>
      <c r="BD16" s="483">
        <f>(BB16/BA16)*100</f>
        <v>4.0280180048533218E-2</v>
      </c>
      <c r="BE16" s="320">
        <v>0.54966666666666664</v>
      </c>
      <c r="BF16" s="471">
        <v>1</v>
      </c>
      <c r="BG16" s="320">
        <v>0.73133333333333328</v>
      </c>
    </row>
    <row r="17" spans="1:59" ht="15.75" customHeight="1">
      <c r="A17" s="76">
        <v>164</v>
      </c>
      <c r="B17" s="178" t="s">
        <v>1268</v>
      </c>
      <c r="C17" s="46">
        <v>2</v>
      </c>
      <c r="D17" s="485">
        <v>33</v>
      </c>
      <c r="E17" s="485">
        <v>0</v>
      </c>
      <c r="F17" s="485">
        <v>0</v>
      </c>
      <c r="G17" s="485">
        <v>0</v>
      </c>
      <c r="H17" s="46">
        <v>35.200000000000003</v>
      </c>
      <c r="I17" s="79">
        <v>99</v>
      </c>
      <c r="J17" s="49">
        <v>0</v>
      </c>
      <c r="K17" s="49">
        <v>0</v>
      </c>
      <c r="L17" s="49">
        <v>0</v>
      </c>
      <c r="M17" s="49">
        <v>0</v>
      </c>
      <c r="N17" s="49">
        <v>0</v>
      </c>
      <c r="O17" s="49">
        <v>0</v>
      </c>
      <c r="P17" s="49">
        <v>0</v>
      </c>
      <c r="Q17" s="49">
        <v>0</v>
      </c>
      <c r="R17" s="49">
        <v>0</v>
      </c>
      <c r="S17" s="49">
        <v>0</v>
      </c>
      <c r="T17" s="49">
        <v>0</v>
      </c>
      <c r="U17" s="49">
        <v>0</v>
      </c>
      <c r="V17" s="49">
        <v>0</v>
      </c>
      <c r="W17" s="49">
        <v>0</v>
      </c>
      <c r="X17" s="49">
        <v>0</v>
      </c>
      <c r="Y17" s="49">
        <v>0</v>
      </c>
      <c r="Z17" s="80">
        <v>0</v>
      </c>
      <c r="AA17" s="49">
        <v>0</v>
      </c>
      <c r="AB17" s="81"/>
      <c r="AC17" s="82"/>
      <c r="AD17" s="83"/>
      <c r="AE17" s="150">
        <v>44155</v>
      </c>
      <c r="AF17" s="58">
        <v>0</v>
      </c>
      <c r="AG17" s="58">
        <v>0</v>
      </c>
      <c r="AH17" s="58">
        <v>0</v>
      </c>
      <c r="AI17" s="84">
        <v>0</v>
      </c>
      <c r="AJ17" s="84">
        <v>0</v>
      </c>
      <c r="AK17" s="60">
        <v>44156</v>
      </c>
      <c r="AL17" s="58">
        <f t="shared" si="0"/>
        <v>1</v>
      </c>
      <c r="AM17" s="84">
        <v>0</v>
      </c>
      <c r="AN17" s="61">
        <v>1</v>
      </c>
      <c r="AO17" s="61"/>
      <c r="AP17" s="181">
        <v>0.51</v>
      </c>
      <c r="AQ17" s="181">
        <v>5052</v>
      </c>
      <c r="AR17" s="181">
        <v>71.099999999999994</v>
      </c>
      <c r="AS17" s="102"/>
      <c r="AT17" s="46">
        <v>12.3</v>
      </c>
      <c r="AU17" s="46">
        <v>16.579999999999998</v>
      </c>
      <c r="AV17" s="46">
        <v>88.5</v>
      </c>
      <c r="AW17" s="46">
        <v>3</v>
      </c>
      <c r="AX17" s="46">
        <v>291</v>
      </c>
      <c r="AY17" s="545"/>
      <c r="AZ17" s="64">
        <v>0</v>
      </c>
      <c r="BA17" s="320">
        <v>29707.4</v>
      </c>
      <c r="BB17" s="320">
        <v>5.1338306274681464</v>
      </c>
      <c r="BC17" s="471">
        <v>1</v>
      </c>
      <c r="BD17" s="483">
        <f>(BB17/BA17)*100</f>
        <v>1.7281319225068995E-2</v>
      </c>
      <c r="BE17" s="320">
        <v>0.56033333333333335</v>
      </c>
      <c r="BF17" s="471">
        <v>1</v>
      </c>
      <c r="BG17" s="320">
        <v>0.73433333333333328</v>
      </c>
    </row>
    <row r="18" spans="1:59" ht="15.75" customHeight="1">
      <c r="A18" s="76">
        <v>35</v>
      </c>
      <c r="B18" s="46" t="s">
        <v>347</v>
      </c>
      <c r="C18" s="46">
        <v>1</v>
      </c>
      <c r="D18" s="485">
        <v>34</v>
      </c>
      <c r="E18" s="485">
        <v>0</v>
      </c>
      <c r="F18" s="485">
        <v>0</v>
      </c>
      <c r="G18" s="485">
        <v>0</v>
      </c>
      <c r="H18" s="46">
        <v>36.299999999999997</v>
      </c>
      <c r="I18" s="79">
        <v>96</v>
      </c>
      <c r="J18" s="49">
        <v>0</v>
      </c>
      <c r="K18" s="49">
        <v>0</v>
      </c>
      <c r="L18" s="49">
        <v>0</v>
      </c>
      <c r="M18" s="49">
        <v>0</v>
      </c>
      <c r="N18" s="49">
        <v>1</v>
      </c>
      <c r="O18" s="49">
        <v>0</v>
      </c>
      <c r="P18" s="49">
        <v>0</v>
      </c>
      <c r="Q18" s="49">
        <v>0</v>
      </c>
      <c r="R18" s="49">
        <v>0</v>
      </c>
      <c r="S18" s="49">
        <v>0</v>
      </c>
      <c r="T18" s="49">
        <v>0</v>
      </c>
      <c r="U18" s="49">
        <v>0</v>
      </c>
      <c r="V18" s="49">
        <v>0</v>
      </c>
      <c r="W18" s="49">
        <v>0</v>
      </c>
      <c r="X18" s="49">
        <v>0</v>
      </c>
      <c r="Y18" s="49">
        <v>0</v>
      </c>
      <c r="Z18" s="80">
        <v>0</v>
      </c>
      <c r="AA18" s="49">
        <v>0</v>
      </c>
      <c r="AB18" s="81">
        <v>65</v>
      </c>
      <c r="AC18" s="82">
        <v>1.68</v>
      </c>
      <c r="AD18" s="83">
        <f>AB18/AC18^2</f>
        <v>23.030045351473927</v>
      </c>
      <c r="AE18" s="56">
        <v>44017</v>
      </c>
      <c r="AF18" s="58">
        <v>0</v>
      </c>
      <c r="AG18" s="58">
        <v>0</v>
      </c>
      <c r="AH18" s="58">
        <v>0</v>
      </c>
      <c r="AI18" s="84">
        <v>0</v>
      </c>
      <c r="AJ18" s="84">
        <v>0</v>
      </c>
      <c r="AK18" s="60">
        <v>44025</v>
      </c>
      <c r="AL18" s="58">
        <f t="shared" si="0"/>
        <v>8</v>
      </c>
      <c r="AM18" s="84">
        <v>1</v>
      </c>
      <c r="AN18" s="61">
        <v>1</v>
      </c>
      <c r="AO18" s="61"/>
      <c r="AP18" s="46" t="s">
        <v>350</v>
      </c>
      <c r="AQ18" s="88">
        <v>2947</v>
      </c>
      <c r="AR18" s="181">
        <v>341.2</v>
      </c>
      <c r="AS18" s="67">
        <v>1.2999999999999999E-2</v>
      </c>
      <c r="AT18" s="46">
        <v>9</v>
      </c>
      <c r="AU18" s="46" t="s">
        <v>351</v>
      </c>
      <c r="AV18" s="46">
        <v>86</v>
      </c>
      <c r="AW18" s="46">
        <v>10</v>
      </c>
      <c r="AX18" s="46">
        <v>321</v>
      </c>
      <c r="AY18" s="86"/>
      <c r="AZ18" s="90">
        <v>1</v>
      </c>
      <c r="BA18" s="320"/>
      <c r="BB18" s="316">
        <v>3.6864146518510408</v>
      </c>
      <c r="BC18" s="475">
        <v>1</v>
      </c>
      <c r="BD18" s="483"/>
      <c r="BE18" s="320">
        <v>0.47066666666666662</v>
      </c>
      <c r="BF18" s="471">
        <v>0</v>
      </c>
      <c r="BG18" s="320">
        <v>0.64600000000000002</v>
      </c>
    </row>
    <row r="19" spans="1:59" ht="15.75" customHeight="1">
      <c r="A19" s="76">
        <v>5</v>
      </c>
      <c r="B19" s="46" t="s">
        <v>140</v>
      </c>
      <c r="C19" s="46">
        <v>2</v>
      </c>
      <c r="D19" s="485">
        <v>35</v>
      </c>
      <c r="E19" s="485">
        <v>0</v>
      </c>
      <c r="F19" s="485">
        <v>0</v>
      </c>
      <c r="G19" s="485">
        <v>0</v>
      </c>
      <c r="H19" s="46">
        <v>37.200000000000003</v>
      </c>
      <c r="I19" s="79">
        <v>94</v>
      </c>
      <c r="J19" s="49">
        <v>0</v>
      </c>
      <c r="K19" s="49">
        <v>0</v>
      </c>
      <c r="L19" s="49">
        <v>0</v>
      </c>
      <c r="M19" s="49">
        <v>0</v>
      </c>
      <c r="N19" s="49">
        <v>0</v>
      </c>
      <c r="O19" s="49">
        <v>0</v>
      </c>
      <c r="P19" s="49">
        <v>0</v>
      </c>
      <c r="Q19" s="49">
        <v>0</v>
      </c>
      <c r="R19" s="49">
        <v>0</v>
      </c>
      <c r="S19" s="49">
        <v>0</v>
      </c>
      <c r="T19" s="49">
        <v>0</v>
      </c>
      <c r="U19" s="49">
        <v>0</v>
      </c>
      <c r="V19" s="49">
        <v>0</v>
      </c>
      <c r="W19" s="49">
        <v>0</v>
      </c>
      <c r="X19" s="49">
        <v>1</v>
      </c>
      <c r="Y19" s="49">
        <v>0</v>
      </c>
      <c r="Z19" s="80">
        <v>0</v>
      </c>
      <c r="AA19" s="49">
        <v>0</v>
      </c>
      <c r="AB19" s="81">
        <v>123</v>
      </c>
      <c r="AC19" s="82">
        <v>1.72</v>
      </c>
      <c r="AD19" s="83">
        <f>AB19/AC19^2</f>
        <v>41.576527852893463</v>
      </c>
      <c r="AE19" s="56">
        <v>44010</v>
      </c>
      <c r="AF19" s="84">
        <v>0</v>
      </c>
      <c r="AG19" s="58">
        <v>0</v>
      </c>
      <c r="AH19" s="58">
        <v>0</v>
      </c>
      <c r="AI19" s="84">
        <v>0</v>
      </c>
      <c r="AJ19" s="84">
        <v>0</v>
      </c>
      <c r="AK19" s="60">
        <v>44018</v>
      </c>
      <c r="AL19" s="58">
        <f t="shared" si="0"/>
        <v>8</v>
      </c>
      <c r="AM19" s="84">
        <v>0</v>
      </c>
      <c r="AN19" s="61">
        <v>1</v>
      </c>
      <c r="AO19" s="61"/>
      <c r="AP19" s="46">
        <v>0.71</v>
      </c>
      <c r="AQ19" s="46">
        <v>444</v>
      </c>
      <c r="AR19" s="46">
        <v>38.1</v>
      </c>
      <c r="AS19" s="67">
        <v>6.0000000000000001E-3</v>
      </c>
      <c r="AT19" s="51">
        <v>12.7</v>
      </c>
      <c r="AU19" s="51">
        <v>3.49</v>
      </c>
      <c r="AV19" s="51">
        <v>63</v>
      </c>
      <c r="AW19" s="51">
        <v>30</v>
      </c>
      <c r="AX19" s="51">
        <v>162</v>
      </c>
      <c r="AY19" s="86"/>
      <c r="AZ19" s="64">
        <v>0</v>
      </c>
      <c r="BA19" s="320">
        <v>17617.400000000001</v>
      </c>
      <c r="BB19" s="316">
        <v>3.6421831995286507</v>
      </c>
      <c r="BC19" s="475">
        <v>1</v>
      </c>
      <c r="BD19" s="483">
        <f>(BB19/BA19)*100</f>
        <v>2.0673783870086677E-2</v>
      </c>
      <c r="BE19" s="320"/>
      <c r="BF19" s="471"/>
      <c r="BG19" s="320"/>
    </row>
    <row r="20" spans="1:59" ht="15.75" customHeight="1">
      <c r="A20" s="76">
        <v>69</v>
      </c>
      <c r="B20" s="46" t="s">
        <v>605</v>
      </c>
      <c r="C20" s="46">
        <v>1</v>
      </c>
      <c r="D20" s="485">
        <v>35</v>
      </c>
      <c r="E20" s="485">
        <v>0</v>
      </c>
      <c r="F20" s="485">
        <v>0</v>
      </c>
      <c r="G20" s="485">
        <v>0</v>
      </c>
      <c r="H20" s="46">
        <v>36.6</v>
      </c>
      <c r="I20" s="79">
        <v>93</v>
      </c>
      <c r="J20" s="49">
        <v>0</v>
      </c>
      <c r="K20" s="49">
        <v>1</v>
      </c>
      <c r="L20" s="49">
        <v>0</v>
      </c>
      <c r="M20" s="49">
        <v>0</v>
      </c>
      <c r="N20" s="49">
        <v>0</v>
      </c>
      <c r="O20" s="49">
        <v>0</v>
      </c>
      <c r="P20" s="49">
        <v>0</v>
      </c>
      <c r="Q20" s="49">
        <v>0</v>
      </c>
      <c r="R20" s="49">
        <v>0</v>
      </c>
      <c r="S20" s="49">
        <v>0</v>
      </c>
      <c r="T20" s="49">
        <v>1</v>
      </c>
      <c r="U20" s="49">
        <v>0</v>
      </c>
      <c r="V20" s="49">
        <v>0</v>
      </c>
      <c r="W20" s="49">
        <v>1</v>
      </c>
      <c r="X20" s="49">
        <v>1</v>
      </c>
      <c r="Y20" s="49">
        <v>1</v>
      </c>
      <c r="Z20" s="80">
        <v>0</v>
      </c>
      <c r="AA20" s="49">
        <v>0</v>
      </c>
      <c r="AB20" s="81"/>
      <c r="AC20" s="82"/>
      <c r="AD20" s="83"/>
      <c r="AE20" s="150">
        <v>44034</v>
      </c>
      <c r="AF20" s="84">
        <v>0</v>
      </c>
      <c r="AG20" s="58">
        <v>0</v>
      </c>
      <c r="AH20" s="58">
        <v>0</v>
      </c>
      <c r="AI20" s="84">
        <v>0</v>
      </c>
      <c r="AJ20" s="84">
        <v>0</v>
      </c>
      <c r="AK20" s="60">
        <v>44037</v>
      </c>
      <c r="AL20" s="58">
        <f t="shared" si="0"/>
        <v>3</v>
      </c>
      <c r="AM20" s="84">
        <v>0</v>
      </c>
      <c r="AN20" s="61">
        <v>1</v>
      </c>
      <c r="AO20" s="61"/>
      <c r="AP20" s="181">
        <v>0.92</v>
      </c>
      <c r="AQ20" s="181">
        <v>604</v>
      </c>
      <c r="AR20" s="181">
        <v>47.8</v>
      </c>
      <c r="AS20" s="102"/>
      <c r="AT20" s="46">
        <v>13.6</v>
      </c>
      <c r="AU20" s="46">
        <v>9.6300000000000008</v>
      </c>
      <c r="AV20" s="46">
        <v>71.5</v>
      </c>
      <c r="AW20" s="46">
        <v>23.8</v>
      </c>
      <c r="AX20" s="46">
        <v>311</v>
      </c>
      <c r="AY20" s="86"/>
      <c r="AZ20" s="64">
        <v>0</v>
      </c>
      <c r="BA20" s="320">
        <v>14148.7</v>
      </c>
      <c r="BB20" s="316">
        <v>5.3909060000000002</v>
      </c>
      <c r="BC20" s="475">
        <v>0</v>
      </c>
      <c r="BD20" s="483">
        <f>(BB20/BA20)*100</f>
        <v>3.810177613490992E-2</v>
      </c>
      <c r="BE20" s="320">
        <v>0.64033333333333331</v>
      </c>
      <c r="BF20" s="471">
        <v>1</v>
      </c>
      <c r="BG20" s="320">
        <v>0.875</v>
      </c>
    </row>
    <row r="21" spans="1:59" ht="15.75" customHeight="1">
      <c r="A21" s="76">
        <v>228</v>
      </c>
      <c r="B21" s="178" t="s">
        <v>1702</v>
      </c>
      <c r="C21" s="46">
        <v>1</v>
      </c>
      <c r="D21" s="485">
        <v>35</v>
      </c>
      <c r="E21" s="485">
        <v>0</v>
      </c>
      <c r="F21" s="485">
        <v>0</v>
      </c>
      <c r="G21" s="485">
        <v>0</v>
      </c>
      <c r="H21" s="46">
        <v>35.799999999999997</v>
      </c>
      <c r="I21" s="79">
        <v>97</v>
      </c>
      <c r="J21" s="49">
        <v>0</v>
      </c>
      <c r="K21" s="49">
        <v>0</v>
      </c>
      <c r="L21" s="49">
        <v>0</v>
      </c>
      <c r="M21" s="49">
        <v>0</v>
      </c>
      <c r="N21" s="49">
        <v>0</v>
      </c>
      <c r="O21" s="49">
        <v>0</v>
      </c>
      <c r="P21" s="49">
        <v>0</v>
      </c>
      <c r="Q21" s="49">
        <v>0</v>
      </c>
      <c r="R21" s="49">
        <v>0</v>
      </c>
      <c r="S21" s="49">
        <v>0</v>
      </c>
      <c r="T21" s="49">
        <v>0</v>
      </c>
      <c r="U21" s="49">
        <v>0</v>
      </c>
      <c r="V21" s="49">
        <v>0</v>
      </c>
      <c r="W21" s="49">
        <v>0</v>
      </c>
      <c r="X21" s="49">
        <v>0</v>
      </c>
      <c r="Y21" s="49">
        <v>0</v>
      </c>
      <c r="Z21" s="80">
        <v>0</v>
      </c>
      <c r="AA21" s="49">
        <v>0</v>
      </c>
      <c r="AB21" s="81">
        <v>93</v>
      </c>
      <c r="AC21" s="82">
        <v>1.74</v>
      </c>
      <c r="AD21" s="83">
        <f>AB21/AC21^2</f>
        <v>30.717399920729289</v>
      </c>
      <c r="AE21" s="56">
        <v>44277</v>
      </c>
      <c r="AF21" s="84">
        <v>1</v>
      </c>
      <c r="AG21" s="51">
        <v>1</v>
      </c>
      <c r="AH21" s="51">
        <v>26</v>
      </c>
      <c r="AI21" s="98">
        <v>1</v>
      </c>
      <c r="AJ21" s="98">
        <v>1</v>
      </c>
      <c r="AK21" s="66">
        <v>44305</v>
      </c>
      <c r="AL21" s="58">
        <f>DATEDIF(AE21,AK21,"MD")</f>
        <v>28</v>
      </c>
      <c r="AM21" s="84">
        <v>0</v>
      </c>
      <c r="AN21" s="61">
        <v>1</v>
      </c>
      <c r="AO21" s="61"/>
      <c r="AP21" s="181">
        <v>1.38</v>
      </c>
      <c r="AQ21" s="181">
        <v>709</v>
      </c>
      <c r="AR21" s="181">
        <v>281.39999999999998</v>
      </c>
      <c r="AS21" s="67">
        <v>8.4000000000000005E-2</v>
      </c>
      <c r="AT21" s="46">
        <v>15.9</v>
      </c>
      <c r="AU21" s="46">
        <v>24.61</v>
      </c>
      <c r="AV21" s="46">
        <v>95.4</v>
      </c>
      <c r="AW21" s="46">
        <v>2.7</v>
      </c>
      <c r="AX21" s="46">
        <v>342</v>
      </c>
      <c r="AY21" s="86"/>
      <c r="AZ21" s="64">
        <v>0</v>
      </c>
      <c r="BA21" s="320">
        <v>5371.1</v>
      </c>
      <c r="BB21" s="320">
        <v>2.2424570984927104</v>
      </c>
      <c r="BC21" s="471">
        <v>1</v>
      </c>
      <c r="BD21" s="483">
        <f>(BB21/BA21)*100</f>
        <v>4.1750425396896544E-2</v>
      </c>
      <c r="BE21" s="320">
        <v>0.40833333333333327</v>
      </c>
      <c r="BF21" s="471">
        <v>0</v>
      </c>
      <c r="BG21" s="320">
        <v>0.57466666666666666</v>
      </c>
    </row>
    <row r="22" spans="1:59" ht="15.75" customHeight="1">
      <c r="A22" s="76">
        <v>145</v>
      </c>
      <c r="B22" s="178" t="s">
        <v>1126</v>
      </c>
      <c r="C22" s="46">
        <v>1</v>
      </c>
      <c r="D22" s="485">
        <v>36</v>
      </c>
      <c r="E22" s="485">
        <v>0</v>
      </c>
      <c r="F22" s="485">
        <v>0</v>
      </c>
      <c r="G22" s="485">
        <v>0</v>
      </c>
      <c r="H22" s="46">
        <v>37</v>
      </c>
      <c r="I22" s="79">
        <v>94</v>
      </c>
      <c r="J22" s="49">
        <v>0</v>
      </c>
      <c r="K22" s="49">
        <v>0</v>
      </c>
      <c r="L22" s="49">
        <v>0</v>
      </c>
      <c r="M22" s="49">
        <v>0</v>
      </c>
      <c r="N22" s="49">
        <v>0</v>
      </c>
      <c r="O22" s="49">
        <v>0</v>
      </c>
      <c r="P22" s="49">
        <v>0</v>
      </c>
      <c r="Q22" s="49">
        <v>0</v>
      </c>
      <c r="R22" s="49">
        <v>0</v>
      </c>
      <c r="S22" s="49">
        <v>0</v>
      </c>
      <c r="T22" s="49">
        <v>0</v>
      </c>
      <c r="U22" s="49">
        <v>0</v>
      </c>
      <c r="V22" s="49">
        <v>0</v>
      </c>
      <c r="W22" s="51">
        <v>1</v>
      </c>
      <c r="X22" s="49">
        <v>1</v>
      </c>
      <c r="Y22" s="49">
        <v>0</v>
      </c>
      <c r="Z22" s="80">
        <v>0</v>
      </c>
      <c r="AA22" s="49">
        <v>0</v>
      </c>
      <c r="AB22" s="81"/>
      <c r="AC22" s="82"/>
      <c r="AD22" s="83"/>
      <c r="AE22" s="150">
        <v>44139</v>
      </c>
      <c r="AF22" s="84">
        <v>0</v>
      </c>
      <c r="AG22" s="58">
        <v>0</v>
      </c>
      <c r="AH22" s="58">
        <v>0</v>
      </c>
      <c r="AI22" s="84">
        <v>0</v>
      </c>
      <c r="AJ22" s="84">
        <v>0</v>
      </c>
      <c r="AK22" s="60">
        <v>44139</v>
      </c>
      <c r="AL22" s="58">
        <f t="shared" ref="AL22:AL29" si="1">AK22-AE22</f>
        <v>0</v>
      </c>
      <c r="AM22" s="84">
        <v>0</v>
      </c>
      <c r="AN22" s="61">
        <v>1</v>
      </c>
      <c r="AO22" s="61"/>
      <c r="AP22" s="181">
        <v>1.03</v>
      </c>
      <c r="AQ22" s="181">
        <v>535</v>
      </c>
      <c r="AR22" s="181">
        <v>81.2</v>
      </c>
      <c r="AS22" s="67">
        <v>5.0000000000000001E-3</v>
      </c>
      <c r="AT22" s="46">
        <v>16.399999999999999</v>
      </c>
      <c r="AU22" s="46">
        <v>13.81</v>
      </c>
      <c r="AV22" s="46">
        <v>82.2</v>
      </c>
      <c r="AW22" s="46">
        <v>9.6</v>
      </c>
      <c r="AX22" s="46">
        <v>208</v>
      </c>
      <c r="AY22" s="86"/>
      <c r="AZ22" s="64">
        <v>0</v>
      </c>
      <c r="BA22" s="320">
        <v>8901.1</v>
      </c>
      <c r="BB22" s="320">
        <v>7.634132797419162</v>
      </c>
      <c r="BC22" s="471">
        <v>0</v>
      </c>
      <c r="BD22" s="483">
        <f>(BB22/BA22)*100</f>
        <v>8.5766172691230991E-2</v>
      </c>
      <c r="BE22" s="320">
        <v>0.64866666666666661</v>
      </c>
      <c r="BF22" s="471">
        <v>1</v>
      </c>
      <c r="BG22" s="320">
        <v>0.78500000000000003</v>
      </c>
    </row>
    <row r="23" spans="1:59" ht="15.75" customHeight="1">
      <c r="A23" s="82">
        <v>187</v>
      </c>
      <c r="B23" s="178" t="s">
        <v>1427</v>
      </c>
      <c r="C23" s="46">
        <v>1</v>
      </c>
      <c r="D23" s="485">
        <v>36</v>
      </c>
      <c r="E23" s="485">
        <v>0</v>
      </c>
      <c r="F23" s="485">
        <v>0</v>
      </c>
      <c r="G23" s="485">
        <v>0</v>
      </c>
      <c r="H23" s="46">
        <v>36.200000000000003</v>
      </c>
      <c r="I23" s="79">
        <v>91</v>
      </c>
      <c r="J23" s="49">
        <v>0</v>
      </c>
      <c r="K23" s="49">
        <v>0</v>
      </c>
      <c r="L23" s="49">
        <v>0</v>
      </c>
      <c r="M23" s="49">
        <v>0</v>
      </c>
      <c r="N23" s="49">
        <v>0</v>
      </c>
      <c r="O23" s="49">
        <v>0</v>
      </c>
      <c r="P23" s="49">
        <v>0</v>
      </c>
      <c r="Q23" s="49">
        <v>0</v>
      </c>
      <c r="R23" s="49">
        <v>0</v>
      </c>
      <c r="S23" s="49">
        <v>0</v>
      </c>
      <c r="T23" s="49">
        <v>0</v>
      </c>
      <c r="U23" s="49">
        <v>0</v>
      </c>
      <c r="V23" s="49">
        <v>0</v>
      </c>
      <c r="W23" s="49">
        <v>0</v>
      </c>
      <c r="X23" s="51">
        <v>1</v>
      </c>
      <c r="Y23" s="49">
        <v>0</v>
      </c>
      <c r="Z23" s="80">
        <v>0</v>
      </c>
      <c r="AA23" s="49">
        <v>0</v>
      </c>
      <c r="AB23" s="81">
        <v>70</v>
      </c>
      <c r="AC23" s="82">
        <v>1.79</v>
      </c>
      <c r="AD23" s="83">
        <f>AB23/AC23^2</f>
        <v>21.847008520333322</v>
      </c>
      <c r="AE23" s="150">
        <v>44172</v>
      </c>
      <c r="AF23" s="84">
        <v>1</v>
      </c>
      <c r="AG23" s="58">
        <v>1</v>
      </c>
      <c r="AH23" s="58">
        <v>6</v>
      </c>
      <c r="AI23" s="84">
        <v>1</v>
      </c>
      <c r="AJ23" s="84">
        <v>1</v>
      </c>
      <c r="AK23" s="60">
        <v>44180</v>
      </c>
      <c r="AL23" s="58">
        <f t="shared" si="1"/>
        <v>8</v>
      </c>
      <c r="AM23" s="84">
        <v>0</v>
      </c>
      <c r="AN23" s="61">
        <v>1</v>
      </c>
      <c r="AO23" s="61"/>
      <c r="AP23" s="181">
        <v>0.87</v>
      </c>
      <c r="AQ23" s="181">
        <v>634</v>
      </c>
      <c r="AR23" s="88">
        <v>170.8</v>
      </c>
      <c r="AS23" s="102"/>
      <c r="AT23" s="46">
        <v>17.8</v>
      </c>
      <c r="AU23" s="46">
        <v>12.66</v>
      </c>
      <c r="AV23" s="46">
        <v>89</v>
      </c>
      <c r="AW23" s="46">
        <v>6.6</v>
      </c>
      <c r="AX23" s="46">
        <v>280</v>
      </c>
      <c r="AY23" s="86"/>
      <c r="AZ23" s="64">
        <v>0</v>
      </c>
      <c r="BA23" s="320"/>
      <c r="BB23" s="320"/>
      <c r="BC23" s="471"/>
      <c r="BD23" s="483"/>
      <c r="BE23" s="320"/>
      <c r="BF23" s="471"/>
      <c r="BG23" s="320"/>
    </row>
    <row r="24" spans="1:59" ht="15.75" customHeight="1">
      <c r="A24" s="76">
        <v>208</v>
      </c>
      <c r="B24" s="178" t="s">
        <v>1562</v>
      </c>
      <c r="C24" s="46">
        <v>1</v>
      </c>
      <c r="D24" s="485">
        <v>36</v>
      </c>
      <c r="E24" s="485">
        <v>0</v>
      </c>
      <c r="F24" s="485">
        <v>0</v>
      </c>
      <c r="G24" s="485">
        <v>0</v>
      </c>
      <c r="H24" s="46">
        <v>36.299999999999997</v>
      </c>
      <c r="I24" s="121">
        <v>92</v>
      </c>
      <c r="J24" s="49">
        <v>0</v>
      </c>
      <c r="K24" s="49">
        <v>1</v>
      </c>
      <c r="L24" s="49">
        <v>0</v>
      </c>
      <c r="M24" s="49">
        <v>0</v>
      </c>
      <c r="N24" s="49">
        <v>0</v>
      </c>
      <c r="O24" s="49">
        <v>0</v>
      </c>
      <c r="P24" s="49">
        <v>0</v>
      </c>
      <c r="Q24" s="49">
        <v>0</v>
      </c>
      <c r="R24" s="49">
        <v>0</v>
      </c>
      <c r="S24" s="49">
        <v>0</v>
      </c>
      <c r="T24" s="49">
        <v>0</v>
      </c>
      <c r="U24" s="49">
        <v>0</v>
      </c>
      <c r="V24" s="49">
        <v>0</v>
      </c>
      <c r="W24" s="49">
        <v>1</v>
      </c>
      <c r="X24" s="51">
        <v>1</v>
      </c>
      <c r="Y24" s="49">
        <v>1</v>
      </c>
      <c r="Z24" s="80">
        <v>0</v>
      </c>
      <c r="AA24" s="49">
        <v>0</v>
      </c>
      <c r="AB24" s="81">
        <v>115</v>
      </c>
      <c r="AC24" s="82">
        <v>1.75</v>
      </c>
      <c r="AD24" s="83">
        <f>AB24/AC24^2</f>
        <v>37.551020408163268</v>
      </c>
      <c r="AE24" s="150">
        <v>44193</v>
      </c>
      <c r="AF24" s="84">
        <v>1</v>
      </c>
      <c r="AG24" s="58">
        <v>1</v>
      </c>
      <c r="AH24" s="58">
        <v>3</v>
      </c>
      <c r="AI24" s="84">
        <v>1</v>
      </c>
      <c r="AJ24" s="84">
        <v>1</v>
      </c>
      <c r="AK24" s="60">
        <v>44200</v>
      </c>
      <c r="AL24" s="58">
        <f t="shared" si="1"/>
        <v>7</v>
      </c>
      <c r="AM24" s="84">
        <v>1</v>
      </c>
      <c r="AN24" s="61">
        <v>1</v>
      </c>
      <c r="AO24" s="61"/>
      <c r="AP24" s="88">
        <v>1.1200000000000001</v>
      </c>
      <c r="AQ24" s="88">
        <v>239</v>
      </c>
      <c r="AR24" s="88"/>
      <c r="AS24" s="102"/>
      <c r="AT24" s="51">
        <v>14.2</v>
      </c>
      <c r="AU24" s="51">
        <v>7.52</v>
      </c>
      <c r="AV24" s="51">
        <v>66.3</v>
      </c>
      <c r="AW24" s="51">
        <v>24.7</v>
      </c>
      <c r="AX24" s="51">
        <v>192</v>
      </c>
      <c r="AY24" s="86"/>
      <c r="AZ24" s="90">
        <v>1</v>
      </c>
      <c r="BA24" s="320">
        <v>11095.7</v>
      </c>
      <c r="BB24" s="320">
        <v>4.4838014706625966</v>
      </c>
      <c r="BC24" s="471">
        <v>0</v>
      </c>
      <c r="BD24" s="483">
        <f>(BB24/BA24)*100</f>
        <v>4.0410262269731489E-2</v>
      </c>
      <c r="BE24" s="320">
        <v>1.0529999999999999</v>
      </c>
      <c r="BF24" s="471">
        <v>1</v>
      </c>
      <c r="BG24" s="320">
        <v>1.2653333333333332</v>
      </c>
    </row>
    <row r="25" spans="1:59" ht="15.75" customHeight="1">
      <c r="A25" s="76">
        <v>198</v>
      </c>
      <c r="B25" s="178" t="s">
        <v>1490</v>
      </c>
      <c r="C25" s="46">
        <v>2</v>
      </c>
      <c r="D25" s="485">
        <v>37</v>
      </c>
      <c r="E25" s="485">
        <v>0</v>
      </c>
      <c r="F25" s="485">
        <v>0</v>
      </c>
      <c r="G25" s="485">
        <v>0</v>
      </c>
      <c r="H25" s="46">
        <v>3.4</v>
      </c>
      <c r="I25" s="79">
        <v>95</v>
      </c>
      <c r="J25" s="80">
        <v>0</v>
      </c>
      <c r="K25" s="49">
        <v>0</v>
      </c>
      <c r="L25" s="49">
        <v>0</v>
      </c>
      <c r="M25" s="49">
        <v>0</v>
      </c>
      <c r="N25" s="80">
        <v>0</v>
      </c>
      <c r="O25" s="80">
        <v>0</v>
      </c>
      <c r="P25" s="80">
        <v>0</v>
      </c>
      <c r="Q25" s="80">
        <v>0</v>
      </c>
      <c r="R25" s="80">
        <v>0</v>
      </c>
      <c r="S25" s="80">
        <v>0</v>
      </c>
      <c r="T25" s="80">
        <v>0</v>
      </c>
      <c r="U25" s="80">
        <v>0</v>
      </c>
      <c r="V25" s="80">
        <v>0</v>
      </c>
      <c r="W25" s="80">
        <v>0</v>
      </c>
      <c r="X25" s="49">
        <v>1</v>
      </c>
      <c r="Y25" s="49">
        <v>0</v>
      </c>
      <c r="Z25" s="80">
        <v>0</v>
      </c>
      <c r="AA25" s="49">
        <v>0</v>
      </c>
      <c r="AB25" s="81"/>
      <c r="AC25" s="82"/>
      <c r="AD25" s="83"/>
      <c r="AE25" s="150">
        <v>44181</v>
      </c>
      <c r="AF25" s="84">
        <v>0</v>
      </c>
      <c r="AG25" s="58">
        <v>0</v>
      </c>
      <c r="AH25" s="58">
        <v>0</v>
      </c>
      <c r="AI25" s="84">
        <v>0</v>
      </c>
      <c r="AJ25" s="84">
        <v>0</v>
      </c>
      <c r="AK25" s="60">
        <v>44187</v>
      </c>
      <c r="AL25" s="58">
        <f t="shared" si="1"/>
        <v>6</v>
      </c>
      <c r="AM25" s="84">
        <v>0</v>
      </c>
      <c r="AN25" s="61">
        <v>1</v>
      </c>
      <c r="AO25" s="61"/>
      <c r="AP25" s="181">
        <v>0.61</v>
      </c>
      <c r="AQ25" s="181">
        <v>329</v>
      </c>
      <c r="AR25" s="181">
        <v>127</v>
      </c>
      <c r="AS25" s="102"/>
      <c r="AT25" s="46">
        <v>11.5</v>
      </c>
      <c r="AU25" s="46">
        <v>3.42</v>
      </c>
      <c r="AV25" s="46">
        <v>66.400000000000006</v>
      </c>
      <c r="AW25" s="46">
        <v>28.8</v>
      </c>
      <c r="AX25" s="46">
        <v>252</v>
      </c>
      <c r="AY25" s="86"/>
      <c r="AZ25" s="64">
        <v>0</v>
      </c>
      <c r="BA25" s="320">
        <v>21392.2</v>
      </c>
      <c r="BB25" s="320">
        <v>8.7234119801040233</v>
      </c>
      <c r="BC25" s="471">
        <v>0</v>
      </c>
      <c r="BD25" s="483">
        <f>(BB25/BA25)*100</f>
        <v>4.0778470564523626E-2</v>
      </c>
      <c r="BE25" s="320">
        <v>0.47033333333333333</v>
      </c>
      <c r="BF25" s="471">
        <v>0</v>
      </c>
      <c r="BG25" s="320">
        <v>0.60300000000000009</v>
      </c>
    </row>
    <row r="26" spans="1:59" ht="15.75" customHeight="1">
      <c r="A26" s="76">
        <v>50</v>
      </c>
      <c r="B26" s="46" t="s">
        <v>467</v>
      </c>
      <c r="C26" s="46">
        <v>2</v>
      </c>
      <c r="D26" s="485">
        <v>38</v>
      </c>
      <c r="E26" s="485">
        <v>0</v>
      </c>
      <c r="F26" s="485">
        <v>0</v>
      </c>
      <c r="G26" s="485">
        <v>0</v>
      </c>
      <c r="H26" s="46">
        <v>36.200000000000003</v>
      </c>
      <c r="I26" s="79">
        <v>94</v>
      </c>
      <c r="J26" s="80">
        <v>0</v>
      </c>
      <c r="K26" s="49">
        <v>0</v>
      </c>
      <c r="L26" s="49">
        <v>0</v>
      </c>
      <c r="M26" s="49">
        <v>0</v>
      </c>
      <c r="N26" s="80">
        <v>0</v>
      </c>
      <c r="O26" s="80">
        <v>0</v>
      </c>
      <c r="P26" s="80">
        <v>0</v>
      </c>
      <c r="Q26" s="80">
        <v>0</v>
      </c>
      <c r="R26" s="80">
        <v>0</v>
      </c>
      <c r="S26" s="80">
        <v>0</v>
      </c>
      <c r="T26" s="80">
        <v>0</v>
      </c>
      <c r="U26" s="80">
        <v>0</v>
      </c>
      <c r="V26" s="80">
        <v>0</v>
      </c>
      <c r="W26" s="80">
        <v>0</v>
      </c>
      <c r="X26" s="49">
        <v>1</v>
      </c>
      <c r="Y26" s="49">
        <v>0</v>
      </c>
      <c r="Z26" s="80">
        <v>0</v>
      </c>
      <c r="AA26" s="49">
        <v>0</v>
      </c>
      <c r="AB26" s="81"/>
      <c r="AC26" s="82"/>
      <c r="AD26" s="83"/>
      <c r="AE26" s="150">
        <v>44024</v>
      </c>
      <c r="AF26" s="84">
        <v>0</v>
      </c>
      <c r="AG26" s="58">
        <v>0</v>
      </c>
      <c r="AH26" s="58">
        <v>0</v>
      </c>
      <c r="AI26" s="84">
        <v>0</v>
      </c>
      <c r="AJ26" s="84">
        <v>0</v>
      </c>
      <c r="AK26" s="60">
        <v>44033</v>
      </c>
      <c r="AL26" s="58">
        <f t="shared" si="1"/>
        <v>9</v>
      </c>
      <c r="AM26" s="84">
        <v>0</v>
      </c>
      <c r="AN26" s="61">
        <v>1</v>
      </c>
      <c r="AO26" s="61"/>
      <c r="AP26" s="46">
        <v>0.65</v>
      </c>
      <c r="AQ26" s="181">
        <v>856</v>
      </c>
      <c r="AR26" s="181">
        <v>87.4</v>
      </c>
      <c r="AS26" s="67">
        <v>4.0000000000000001E-3</v>
      </c>
      <c r="AT26" s="46">
        <v>14.3</v>
      </c>
      <c r="AU26" s="46">
        <v>7.3</v>
      </c>
      <c r="AV26" s="46">
        <v>83.5</v>
      </c>
      <c r="AW26" s="46">
        <v>11.1</v>
      </c>
      <c r="AX26" s="46">
        <v>170</v>
      </c>
      <c r="AY26" s="86"/>
      <c r="AZ26" s="64">
        <v>0</v>
      </c>
      <c r="BA26" s="320">
        <v>27578.799999999999</v>
      </c>
      <c r="BB26" s="316">
        <v>10.730744607114346</v>
      </c>
      <c r="BC26" s="475">
        <v>0</v>
      </c>
      <c r="BD26" s="483">
        <f>(BB26/BA26)*100</f>
        <v>3.8909396373715849E-2</v>
      </c>
      <c r="BE26" s="320">
        <v>0.56566666666666665</v>
      </c>
      <c r="BF26" s="471">
        <v>1</v>
      </c>
      <c r="BG26" s="320">
        <v>0.80399999999999994</v>
      </c>
    </row>
    <row r="27" spans="1:59" ht="15.75" customHeight="1">
      <c r="A27" s="76">
        <v>71</v>
      </c>
      <c r="B27" s="46" t="s">
        <v>620</v>
      </c>
      <c r="C27" s="46">
        <v>2</v>
      </c>
      <c r="D27" s="485">
        <v>38</v>
      </c>
      <c r="E27" s="485">
        <v>0</v>
      </c>
      <c r="F27" s="485">
        <v>0</v>
      </c>
      <c r="G27" s="485">
        <v>0</v>
      </c>
      <c r="H27" s="46">
        <v>37.1</v>
      </c>
      <c r="I27" s="79">
        <v>95</v>
      </c>
      <c r="J27" s="80">
        <v>0</v>
      </c>
      <c r="K27" s="80">
        <v>1</v>
      </c>
      <c r="L27" s="80">
        <v>0</v>
      </c>
      <c r="M27" s="80">
        <v>0</v>
      </c>
      <c r="N27" s="80">
        <v>0</v>
      </c>
      <c r="O27" s="80">
        <v>0</v>
      </c>
      <c r="P27" s="80">
        <v>0</v>
      </c>
      <c r="Q27" s="80">
        <v>0</v>
      </c>
      <c r="R27" s="80">
        <v>0</v>
      </c>
      <c r="S27" s="80">
        <v>0</v>
      </c>
      <c r="T27" s="80">
        <v>0</v>
      </c>
      <c r="U27" s="80">
        <v>0</v>
      </c>
      <c r="V27" s="80">
        <v>0</v>
      </c>
      <c r="W27" s="80">
        <v>1</v>
      </c>
      <c r="X27" s="80">
        <v>1</v>
      </c>
      <c r="Y27" s="98">
        <v>0</v>
      </c>
      <c r="Z27" s="80">
        <v>0</v>
      </c>
      <c r="AA27" s="80">
        <v>0</v>
      </c>
      <c r="AB27" s="81">
        <v>99.2</v>
      </c>
      <c r="AC27" s="82">
        <v>1.5</v>
      </c>
      <c r="AD27" s="83">
        <f>AB27/AC27^2</f>
        <v>44.088888888888889</v>
      </c>
      <c r="AE27" s="150">
        <v>44034</v>
      </c>
      <c r="AF27" s="84">
        <v>1</v>
      </c>
      <c r="AG27" s="58">
        <v>1</v>
      </c>
      <c r="AH27" s="58">
        <v>23</v>
      </c>
      <c r="AI27" s="84">
        <v>0</v>
      </c>
      <c r="AJ27" s="84">
        <v>1</v>
      </c>
      <c r="AK27" s="60">
        <v>44068</v>
      </c>
      <c r="AL27" s="58">
        <f t="shared" si="1"/>
        <v>34</v>
      </c>
      <c r="AM27" s="84">
        <v>0</v>
      </c>
      <c r="AN27" s="123">
        <v>1</v>
      </c>
      <c r="AO27" s="61"/>
      <c r="AP27" s="181">
        <v>1</v>
      </c>
      <c r="AQ27" s="533">
        <v>1117</v>
      </c>
      <c r="AR27" s="127">
        <v>179.3</v>
      </c>
      <c r="AS27" s="125">
        <v>1.0999999999999999E-2</v>
      </c>
      <c r="AT27" s="44">
        <v>14.1</v>
      </c>
      <c r="AU27" s="44">
        <v>8.3699999999999992</v>
      </c>
      <c r="AV27" s="44">
        <v>68.7</v>
      </c>
      <c r="AW27" s="44">
        <v>20.399999999999999</v>
      </c>
      <c r="AX27" s="44">
        <v>102</v>
      </c>
      <c r="AY27" s="86"/>
      <c r="AZ27" s="64">
        <v>0</v>
      </c>
      <c r="BA27" s="320"/>
      <c r="BB27" s="316"/>
      <c r="BC27" s="475"/>
      <c r="BD27" s="483"/>
      <c r="BE27" s="320">
        <v>0.49</v>
      </c>
      <c r="BF27" s="471">
        <v>0</v>
      </c>
      <c r="BG27" s="320">
        <v>0.61833333333333329</v>
      </c>
    </row>
    <row r="28" spans="1:59" ht="15.75" customHeight="1">
      <c r="A28" s="76">
        <v>73</v>
      </c>
      <c r="B28" s="46" t="s">
        <v>635</v>
      </c>
      <c r="C28" s="46">
        <v>1</v>
      </c>
      <c r="D28" s="485">
        <v>38</v>
      </c>
      <c r="E28" s="485">
        <v>0</v>
      </c>
      <c r="F28" s="485">
        <v>0</v>
      </c>
      <c r="G28" s="485">
        <v>0</v>
      </c>
      <c r="H28" s="46">
        <v>38</v>
      </c>
      <c r="I28" s="79">
        <v>95</v>
      </c>
      <c r="J28" s="80">
        <v>0</v>
      </c>
      <c r="K28" s="80">
        <v>0</v>
      </c>
      <c r="L28" s="80">
        <v>0</v>
      </c>
      <c r="M28" s="80">
        <v>0</v>
      </c>
      <c r="N28" s="80">
        <v>0</v>
      </c>
      <c r="O28" s="80">
        <v>0</v>
      </c>
      <c r="P28" s="80">
        <v>0</v>
      </c>
      <c r="Q28" s="80">
        <v>0</v>
      </c>
      <c r="R28" s="80">
        <v>0</v>
      </c>
      <c r="S28" s="80">
        <v>0</v>
      </c>
      <c r="T28" s="80">
        <v>0</v>
      </c>
      <c r="U28" s="80">
        <v>0</v>
      </c>
      <c r="V28" s="80">
        <v>0</v>
      </c>
      <c r="W28" s="80">
        <v>0</v>
      </c>
      <c r="X28" s="80">
        <v>1</v>
      </c>
      <c r="Y28" s="80">
        <v>0</v>
      </c>
      <c r="Z28" s="80">
        <v>0</v>
      </c>
      <c r="AA28" s="80">
        <v>0</v>
      </c>
      <c r="AB28" s="81"/>
      <c r="AC28" s="82"/>
      <c r="AD28" s="83"/>
      <c r="AE28" s="150">
        <v>44035</v>
      </c>
      <c r="AF28" s="84">
        <v>0</v>
      </c>
      <c r="AG28" s="58">
        <v>0</v>
      </c>
      <c r="AH28" s="58">
        <v>0</v>
      </c>
      <c r="AI28" s="84">
        <v>0</v>
      </c>
      <c r="AJ28" s="84">
        <v>0</v>
      </c>
      <c r="AK28" s="60">
        <v>44037</v>
      </c>
      <c r="AL28" s="58">
        <f t="shared" si="1"/>
        <v>2</v>
      </c>
      <c r="AM28" s="84">
        <v>0</v>
      </c>
      <c r="AN28" s="123">
        <v>1</v>
      </c>
      <c r="AO28" s="61"/>
      <c r="AP28" s="129">
        <v>1.27</v>
      </c>
      <c r="AQ28" s="129">
        <v>407</v>
      </c>
      <c r="AR28" s="143"/>
      <c r="AS28" s="144"/>
      <c r="AT28" s="98">
        <v>14.2</v>
      </c>
      <c r="AU28" s="98">
        <v>5.3</v>
      </c>
      <c r="AV28" s="135"/>
      <c r="AW28" s="135"/>
      <c r="AX28" s="98">
        <v>152</v>
      </c>
      <c r="AY28" s="86"/>
      <c r="AZ28" s="64">
        <v>0</v>
      </c>
      <c r="BA28" s="320">
        <v>4082.9</v>
      </c>
      <c r="BB28" s="316">
        <v>4.3390399999999998</v>
      </c>
      <c r="BC28" s="475">
        <v>0</v>
      </c>
      <c r="BD28" s="483">
        <f>(BB28/BA28)*100</f>
        <v>0.10627348208381297</v>
      </c>
      <c r="BE28" s="320"/>
      <c r="BF28" s="471"/>
      <c r="BG28" s="320"/>
    </row>
    <row r="29" spans="1:59" ht="15.75" customHeight="1">
      <c r="A29" s="76">
        <v>97</v>
      </c>
      <c r="B29" s="46" t="s">
        <v>807</v>
      </c>
      <c r="C29" s="46">
        <v>1</v>
      </c>
      <c r="D29" s="485">
        <v>38</v>
      </c>
      <c r="E29" s="485">
        <v>0</v>
      </c>
      <c r="F29" s="485">
        <v>0</v>
      </c>
      <c r="G29" s="485">
        <v>0</v>
      </c>
      <c r="H29" s="46">
        <v>37.299999999999997</v>
      </c>
      <c r="I29" s="79">
        <v>97</v>
      </c>
      <c r="J29" s="80">
        <v>0</v>
      </c>
      <c r="K29" s="98">
        <v>1</v>
      </c>
      <c r="L29" s="80">
        <v>0</v>
      </c>
      <c r="M29" s="80">
        <v>1</v>
      </c>
      <c r="N29" s="80">
        <v>0</v>
      </c>
      <c r="O29" s="80">
        <v>0</v>
      </c>
      <c r="P29" s="80">
        <v>0</v>
      </c>
      <c r="Q29" s="80">
        <v>0</v>
      </c>
      <c r="R29" s="80">
        <v>0</v>
      </c>
      <c r="S29" s="80">
        <v>1</v>
      </c>
      <c r="T29" s="80">
        <v>0</v>
      </c>
      <c r="U29" s="80">
        <v>0</v>
      </c>
      <c r="V29" s="80">
        <v>0</v>
      </c>
      <c r="W29" s="80">
        <v>1</v>
      </c>
      <c r="X29" s="80">
        <v>0</v>
      </c>
      <c r="Y29" s="80">
        <v>1</v>
      </c>
      <c r="Z29" s="80">
        <v>0</v>
      </c>
      <c r="AA29" s="80">
        <v>0</v>
      </c>
      <c r="AB29" s="81">
        <v>67</v>
      </c>
      <c r="AC29" s="82">
        <v>1.75</v>
      </c>
      <c r="AD29" s="83">
        <f>AB29/AC29^2</f>
        <v>21.877551020408163</v>
      </c>
      <c r="AE29" s="150">
        <v>44048</v>
      </c>
      <c r="AF29" s="84">
        <v>1</v>
      </c>
      <c r="AG29" s="58">
        <v>1</v>
      </c>
      <c r="AH29" s="58">
        <v>5</v>
      </c>
      <c r="AI29" s="84">
        <v>1</v>
      </c>
      <c r="AJ29" s="84">
        <v>1</v>
      </c>
      <c r="AK29" s="60">
        <v>44057</v>
      </c>
      <c r="AL29" s="58">
        <f t="shared" si="1"/>
        <v>9</v>
      </c>
      <c r="AM29" s="84">
        <v>0</v>
      </c>
      <c r="AN29" s="123">
        <v>1</v>
      </c>
      <c r="AO29" s="130"/>
      <c r="AP29" s="133">
        <v>13.38</v>
      </c>
      <c r="AQ29" s="129"/>
      <c r="AR29" s="133">
        <v>96.5</v>
      </c>
      <c r="AS29" s="139">
        <v>0.45200000000000001</v>
      </c>
      <c r="AT29" s="135">
        <v>8.8000000000000007</v>
      </c>
      <c r="AU29" s="135">
        <v>10.19</v>
      </c>
      <c r="AV29" s="135">
        <v>81.099999999999994</v>
      </c>
      <c r="AW29" s="135">
        <v>13.2</v>
      </c>
      <c r="AX29" s="135">
        <v>271</v>
      </c>
      <c r="AY29" s="86"/>
      <c r="AZ29" s="64">
        <v>0</v>
      </c>
      <c r="BA29" s="320"/>
      <c r="BB29" s="320"/>
      <c r="BC29" s="471"/>
      <c r="BD29" s="483"/>
      <c r="BE29" s="320">
        <v>0.60699999999999998</v>
      </c>
      <c r="BF29" s="471">
        <v>1</v>
      </c>
      <c r="BG29" s="320">
        <v>0.76733333333333331</v>
      </c>
    </row>
    <row r="30" spans="1:59" ht="15.75" customHeight="1">
      <c r="A30" s="76">
        <v>224</v>
      </c>
      <c r="B30" s="178" t="s">
        <v>1674</v>
      </c>
      <c r="C30" s="46">
        <v>2</v>
      </c>
      <c r="D30" s="485">
        <v>38</v>
      </c>
      <c r="E30" s="485">
        <v>0</v>
      </c>
      <c r="F30" s="485">
        <v>0</v>
      </c>
      <c r="G30" s="485">
        <v>0</v>
      </c>
      <c r="H30" s="46">
        <v>37.1</v>
      </c>
      <c r="I30" s="79">
        <v>93</v>
      </c>
      <c r="J30" s="80">
        <v>0</v>
      </c>
      <c r="K30" s="80">
        <v>0</v>
      </c>
      <c r="L30" s="80">
        <v>0</v>
      </c>
      <c r="M30" s="80">
        <v>0</v>
      </c>
      <c r="N30" s="80">
        <v>0</v>
      </c>
      <c r="O30" s="80">
        <v>0</v>
      </c>
      <c r="P30" s="80">
        <v>0</v>
      </c>
      <c r="Q30" s="80">
        <v>0</v>
      </c>
      <c r="R30" s="80">
        <v>0</v>
      </c>
      <c r="S30" s="80">
        <v>0</v>
      </c>
      <c r="T30" s="80">
        <v>0</v>
      </c>
      <c r="U30" s="80">
        <v>0</v>
      </c>
      <c r="V30" s="80">
        <v>0</v>
      </c>
      <c r="W30" s="80">
        <v>0</v>
      </c>
      <c r="X30" s="80">
        <v>1</v>
      </c>
      <c r="Y30" s="80">
        <v>0</v>
      </c>
      <c r="Z30" s="80">
        <v>0</v>
      </c>
      <c r="AA30" s="80">
        <v>0</v>
      </c>
      <c r="AB30" s="81"/>
      <c r="AC30" s="82"/>
      <c r="AD30" s="83"/>
      <c r="AE30" s="150">
        <v>44205</v>
      </c>
      <c r="AF30" s="84">
        <v>0</v>
      </c>
      <c r="AG30" s="58">
        <v>0</v>
      </c>
      <c r="AH30" s="58">
        <v>0</v>
      </c>
      <c r="AI30" s="84">
        <v>0</v>
      </c>
      <c r="AJ30" s="84">
        <v>0</v>
      </c>
      <c r="AK30" s="60">
        <v>44217</v>
      </c>
      <c r="AL30" s="58">
        <f>DATEDIF(AE30,AK30,"MD")</f>
        <v>12</v>
      </c>
      <c r="AM30" s="488">
        <v>0</v>
      </c>
      <c r="AN30" s="138">
        <v>1</v>
      </c>
      <c r="AO30" s="70"/>
      <c r="AP30" s="129">
        <v>0.66</v>
      </c>
      <c r="AQ30" s="133">
        <v>607</v>
      </c>
      <c r="AR30" s="133">
        <v>74.099999999999994</v>
      </c>
      <c r="AS30" s="139">
        <v>6.0000000000000001E-3</v>
      </c>
      <c r="AT30" s="135">
        <v>14</v>
      </c>
      <c r="AU30" s="135">
        <v>5.78</v>
      </c>
      <c r="AV30" s="135">
        <v>77.5</v>
      </c>
      <c r="AW30" s="135">
        <v>15.9</v>
      </c>
      <c r="AX30" s="135">
        <v>235</v>
      </c>
      <c r="AY30" s="86"/>
      <c r="AZ30" s="64">
        <v>0</v>
      </c>
      <c r="BA30" s="320">
        <v>11127.1</v>
      </c>
      <c r="BB30" s="320">
        <v>8.8691035449569817</v>
      </c>
      <c r="BC30" s="471">
        <v>0</v>
      </c>
      <c r="BD30" s="483">
        <f t="shared" ref="BD30:BD54" si="2">(BB30/BA30)*100</f>
        <v>7.9707233196043725E-2</v>
      </c>
      <c r="BE30" s="320">
        <v>0.46333333333333332</v>
      </c>
      <c r="BF30" s="471">
        <v>0</v>
      </c>
      <c r="BG30" s="320">
        <v>0.57999999999999996</v>
      </c>
    </row>
    <row r="31" spans="1:59" ht="15.75" customHeight="1">
      <c r="A31" s="76">
        <v>20</v>
      </c>
      <c r="B31" s="46" t="s">
        <v>229</v>
      </c>
      <c r="C31" s="46">
        <v>1</v>
      </c>
      <c r="D31" s="485">
        <v>39</v>
      </c>
      <c r="E31" s="485">
        <v>0</v>
      </c>
      <c r="F31" s="485">
        <v>0</v>
      </c>
      <c r="G31" s="485">
        <v>0</v>
      </c>
      <c r="H31" s="46">
        <v>34.799999999999997</v>
      </c>
      <c r="I31" s="79">
        <v>95</v>
      </c>
      <c r="J31" s="80">
        <v>0</v>
      </c>
      <c r="K31" s="80">
        <v>1</v>
      </c>
      <c r="L31" s="80">
        <v>0</v>
      </c>
      <c r="M31" s="80">
        <v>0</v>
      </c>
      <c r="N31" s="80">
        <v>0</v>
      </c>
      <c r="O31" s="80">
        <v>0</v>
      </c>
      <c r="P31" s="80">
        <v>0</v>
      </c>
      <c r="Q31" s="80">
        <v>0</v>
      </c>
      <c r="R31" s="80">
        <v>0</v>
      </c>
      <c r="S31" s="80">
        <v>0</v>
      </c>
      <c r="T31" s="80">
        <v>0</v>
      </c>
      <c r="U31" s="80">
        <v>0</v>
      </c>
      <c r="V31" s="80">
        <v>0</v>
      </c>
      <c r="W31" s="80">
        <v>1</v>
      </c>
      <c r="X31" s="80">
        <v>1</v>
      </c>
      <c r="Y31" s="80">
        <v>0</v>
      </c>
      <c r="Z31" s="80">
        <v>0</v>
      </c>
      <c r="AA31" s="80">
        <v>0</v>
      </c>
      <c r="AB31" s="81">
        <v>110</v>
      </c>
      <c r="AC31" s="82">
        <v>1.78</v>
      </c>
      <c r="AD31" s="83">
        <f>AB31/AC31^2</f>
        <v>34.71783865673526</v>
      </c>
      <c r="AE31" s="56">
        <v>44012</v>
      </c>
      <c r="AF31" s="58">
        <v>1</v>
      </c>
      <c r="AG31" s="58">
        <v>1</v>
      </c>
      <c r="AH31" s="58">
        <v>25</v>
      </c>
      <c r="AI31" s="84">
        <v>1</v>
      </c>
      <c r="AJ31" s="84">
        <v>1</v>
      </c>
      <c r="AK31" s="60">
        <v>44037</v>
      </c>
      <c r="AL31" s="58">
        <f>AK31-AE31</f>
        <v>25</v>
      </c>
      <c r="AM31" s="488">
        <v>0</v>
      </c>
      <c r="AN31" s="138">
        <v>1</v>
      </c>
      <c r="AO31" s="70"/>
      <c r="AP31" s="135">
        <v>0.94</v>
      </c>
      <c r="AQ31" s="135">
        <v>344</v>
      </c>
      <c r="AR31" s="98">
        <v>27.4</v>
      </c>
      <c r="AS31" s="139">
        <v>8.0000000000000002E-3</v>
      </c>
      <c r="AT31" s="135">
        <v>17</v>
      </c>
      <c r="AU31" s="98">
        <v>11.4</v>
      </c>
      <c r="AV31" s="135">
        <v>79</v>
      </c>
      <c r="AW31" s="135">
        <v>12</v>
      </c>
      <c r="AX31" s="135">
        <v>141</v>
      </c>
      <c r="AY31" s="86"/>
      <c r="AZ31" s="64">
        <v>0</v>
      </c>
      <c r="BA31" s="320">
        <v>5097.1000000000004</v>
      </c>
      <c r="BB31" s="316">
        <v>0.44847300411280194</v>
      </c>
      <c r="BC31" s="475">
        <v>1</v>
      </c>
      <c r="BD31" s="483">
        <f t="shared" si="2"/>
        <v>8.7985914365580793E-3</v>
      </c>
      <c r="BE31" s="320">
        <v>0.42299999999999999</v>
      </c>
      <c r="BF31" s="471">
        <v>0</v>
      </c>
      <c r="BG31" s="320">
        <v>0.44900000000000001</v>
      </c>
    </row>
    <row r="32" spans="1:59" ht="15.75" customHeight="1">
      <c r="A32" s="76">
        <v>12</v>
      </c>
      <c r="B32" s="46" t="s">
        <v>182</v>
      </c>
      <c r="C32" s="46">
        <v>1</v>
      </c>
      <c r="D32" s="485">
        <v>40</v>
      </c>
      <c r="E32" s="485">
        <v>0</v>
      </c>
      <c r="F32" s="485">
        <v>1</v>
      </c>
      <c r="G32" s="485">
        <v>1</v>
      </c>
      <c r="H32" s="46">
        <v>38.4</v>
      </c>
      <c r="I32" s="47">
        <v>67</v>
      </c>
      <c r="J32" s="80">
        <v>0</v>
      </c>
      <c r="K32" s="80">
        <v>0</v>
      </c>
      <c r="L32" s="80">
        <v>0</v>
      </c>
      <c r="M32" s="80">
        <v>0</v>
      </c>
      <c r="N32" s="80">
        <v>0</v>
      </c>
      <c r="O32" s="80">
        <v>0</v>
      </c>
      <c r="P32" s="80">
        <v>0</v>
      </c>
      <c r="Q32" s="80">
        <v>0</v>
      </c>
      <c r="R32" s="80">
        <v>0</v>
      </c>
      <c r="S32" s="80">
        <v>0</v>
      </c>
      <c r="T32" s="80">
        <v>0</v>
      </c>
      <c r="U32" s="80">
        <v>0</v>
      </c>
      <c r="V32" s="80">
        <v>0</v>
      </c>
      <c r="W32" s="80">
        <v>0</v>
      </c>
      <c r="X32" s="80">
        <v>0</v>
      </c>
      <c r="Y32" s="80">
        <v>0</v>
      </c>
      <c r="Z32" s="80">
        <v>0</v>
      </c>
      <c r="AA32" s="80">
        <v>0</v>
      </c>
      <c r="AB32" s="81">
        <v>80</v>
      </c>
      <c r="AC32" s="82">
        <v>1.78</v>
      </c>
      <c r="AD32" s="83">
        <f>AB32/AC32^2</f>
        <v>25.249337204898371</v>
      </c>
      <c r="AE32" s="56">
        <v>44012</v>
      </c>
      <c r="AF32" s="58">
        <v>0</v>
      </c>
      <c r="AG32" s="58">
        <v>0</v>
      </c>
      <c r="AH32" s="58">
        <v>0</v>
      </c>
      <c r="AI32" s="84">
        <v>0</v>
      </c>
      <c r="AJ32" s="84">
        <v>0</v>
      </c>
      <c r="AK32" s="60">
        <v>44023</v>
      </c>
      <c r="AL32" s="58">
        <f>AK32-AE32</f>
        <v>11</v>
      </c>
      <c r="AM32" s="84">
        <v>0</v>
      </c>
      <c r="AN32" s="123">
        <v>1</v>
      </c>
      <c r="AO32" s="140"/>
      <c r="AP32" s="135">
        <v>1.54</v>
      </c>
      <c r="AQ32" s="135">
        <v>1899</v>
      </c>
      <c r="AR32" s="135">
        <v>162.19999999999999</v>
      </c>
      <c r="AS32" s="144"/>
      <c r="AT32" s="135">
        <v>12.9</v>
      </c>
      <c r="AU32" s="135">
        <v>6.7</v>
      </c>
      <c r="AV32" s="135">
        <v>83</v>
      </c>
      <c r="AW32" s="135">
        <v>12</v>
      </c>
      <c r="AX32" s="135">
        <v>134</v>
      </c>
      <c r="AY32" s="86"/>
      <c r="AZ32" s="64">
        <v>0</v>
      </c>
      <c r="BA32" s="320">
        <v>6905.5</v>
      </c>
      <c r="BB32" s="316">
        <v>6.0104412085231855</v>
      </c>
      <c r="BC32" s="475">
        <v>0</v>
      </c>
      <c r="BD32" s="483">
        <f t="shared" si="2"/>
        <v>8.7038465115099342E-2</v>
      </c>
      <c r="BE32" s="320">
        <v>0.58633333333333326</v>
      </c>
      <c r="BF32" s="471">
        <v>1</v>
      </c>
      <c r="BG32" s="320">
        <v>0.74766666666666659</v>
      </c>
    </row>
    <row r="33" spans="1:59" ht="15.75" customHeight="1">
      <c r="A33" s="94">
        <v>42</v>
      </c>
      <c r="B33" s="51" t="s">
        <v>408</v>
      </c>
      <c r="C33" s="96">
        <v>1</v>
      </c>
      <c r="D33" s="485">
        <v>40</v>
      </c>
      <c r="E33" s="485">
        <v>0</v>
      </c>
      <c r="F33" s="485">
        <v>1</v>
      </c>
      <c r="G33" s="485">
        <v>1</v>
      </c>
      <c r="H33" s="51">
        <v>36</v>
      </c>
      <c r="I33" s="97">
        <v>95</v>
      </c>
      <c r="J33" s="98">
        <v>0</v>
      </c>
      <c r="K33" s="98">
        <v>1</v>
      </c>
      <c r="L33" s="98">
        <v>0</v>
      </c>
      <c r="M33" s="98">
        <v>0</v>
      </c>
      <c r="N33" s="98">
        <v>0</v>
      </c>
      <c r="O33" s="98">
        <v>0</v>
      </c>
      <c r="P33" s="98">
        <v>0</v>
      </c>
      <c r="Q33" s="98">
        <v>0</v>
      </c>
      <c r="R33" s="98">
        <v>0</v>
      </c>
      <c r="S33" s="98">
        <v>0</v>
      </c>
      <c r="T33" s="98">
        <v>0</v>
      </c>
      <c r="U33" s="98">
        <v>0</v>
      </c>
      <c r="V33" s="98">
        <v>0</v>
      </c>
      <c r="W33" s="98">
        <v>1</v>
      </c>
      <c r="X33" s="98">
        <v>0</v>
      </c>
      <c r="Y33" s="98">
        <v>1</v>
      </c>
      <c r="Z33" s="98">
        <v>0</v>
      </c>
      <c r="AA33" s="98">
        <v>0</v>
      </c>
      <c r="AB33" s="81"/>
      <c r="AC33" s="82"/>
      <c r="AD33" s="83"/>
      <c r="AE33" s="152">
        <v>44020</v>
      </c>
      <c r="AF33" s="51">
        <v>0</v>
      </c>
      <c r="AG33" s="51">
        <v>0</v>
      </c>
      <c r="AH33" s="51">
        <v>0</v>
      </c>
      <c r="AI33" s="98">
        <v>0</v>
      </c>
      <c r="AJ33" s="98">
        <v>1</v>
      </c>
      <c r="AK33" s="66">
        <v>44030</v>
      </c>
      <c r="AL33" s="51">
        <f>AK33-AE33</f>
        <v>10</v>
      </c>
      <c r="AM33" s="98">
        <v>0</v>
      </c>
      <c r="AN33" s="153">
        <v>1</v>
      </c>
      <c r="AO33" s="98"/>
      <c r="AP33" s="129">
        <v>0.93</v>
      </c>
      <c r="AQ33" s="129">
        <v>363</v>
      </c>
      <c r="AR33" s="129">
        <v>1.7</v>
      </c>
      <c r="AS33" s="128">
        <v>2.7E-2</v>
      </c>
      <c r="AT33" s="98">
        <v>15.5</v>
      </c>
      <c r="AU33" s="98">
        <v>7.24</v>
      </c>
      <c r="AV33" s="98">
        <v>69.099999999999994</v>
      </c>
      <c r="AW33" s="98">
        <v>24.2</v>
      </c>
      <c r="AX33" s="98">
        <v>191</v>
      </c>
      <c r="AY33" s="544"/>
      <c r="AZ33" s="51">
        <v>0</v>
      </c>
      <c r="BA33" s="320">
        <v>10816.4</v>
      </c>
      <c r="BB33" s="316">
        <v>6.6030992680695482</v>
      </c>
      <c r="BC33" s="475">
        <v>0</v>
      </c>
      <c r="BD33" s="483">
        <f t="shared" si="2"/>
        <v>6.1047106875388744E-2</v>
      </c>
      <c r="BE33" s="320">
        <v>0.7443333333333334</v>
      </c>
      <c r="BF33" s="471">
        <v>1</v>
      </c>
      <c r="BG33" s="320">
        <v>0.88966666666666672</v>
      </c>
    </row>
    <row r="34" spans="1:59" ht="15.75" customHeight="1">
      <c r="A34" s="76">
        <v>58</v>
      </c>
      <c r="B34" s="46" t="s">
        <v>532</v>
      </c>
      <c r="C34" s="135">
        <v>1</v>
      </c>
      <c r="D34" s="485">
        <v>40</v>
      </c>
      <c r="E34" s="485">
        <v>0</v>
      </c>
      <c r="F34" s="485">
        <v>1</v>
      </c>
      <c r="G34" s="485">
        <v>1</v>
      </c>
      <c r="H34" s="46">
        <v>36</v>
      </c>
      <c r="I34" s="79">
        <v>90</v>
      </c>
      <c r="J34" s="80">
        <v>0</v>
      </c>
      <c r="K34" s="80">
        <v>0</v>
      </c>
      <c r="L34" s="80">
        <v>0</v>
      </c>
      <c r="M34" s="80">
        <v>0</v>
      </c>
      <c r="N34" s="80">
        <v>0</v>
      </c>
      <c r="O34" s="80">
        <v>1</v>
      </c>
      <c r="P34" s="80">
        <v>0</v>
      </c>
      <c r="Q34" s="80">
        <v>0</v>
      </c>
      <c r="R34" s="80">
        <v>0</v>
      </c>
      <c r="S34" s="80">
        <v>0</v>
      </c>
      <c r="T34" s="80">
        <v>0</v>
      </c>
      <c r="U34" s="80">
        <v>0</v>
      </c>
      <c r="V34" s="80">
        <v>0</v>
      </c>
      <c r="W34" s="80">
        <v>0</v>
      </c>
      <c r="X34" s="80">
        <v>0</v>
      </c>
      <c r="Y34" s="80">
        <v>0</v>
      </c>
      <c r="Z34" s="80">
        <v>0</v>
      </c>
      <c r="AA34" s="80">
        <v>0</v>
      </c>
      <c r="AB34" s="81">
        <v>76</v>
      </c>
      <c r="AC34" s="82">
        <v>1.87</v>
      </c>
      <c r="AD34" s="83">
        <f>AB34/AC34^2</f>
        <v>21.733535417083701</v>
      </c>
      <c r="AE34" s="150">
        <v>44029</v>
      </c>
      <c r="AF34" s="58">
        <v>0</v>
      </c>
      <c r="AG34" s="58">
        <v>0</v>
      </c>
      <c r="AH34" s="58">
        <v>0</v>
      </c>
      <c r="AI34" s="84">
        <v>0</v>
      </c>
      <c r="AJ34" s="84">
        <v>0</v>
      </c>
      <c r="AK34" s="60">
        <v>44037</v>
      </c>
      <c r="AL34" s="58">
        <f>AK34-AE34</f>
        <v>8</v>
      </c>
      <c r="AM34" s="84">
        <v>0</v>
      </c>
      <c r="AN34" s="123">
        <v>1</v>
      </c>
      <c r="AO34" s="61"/>
      <c r="AP34" s="133">
        <v>0.99</v>
      </c>
      <c r="AQ34" s="133">
        <v>5992</v>
      </c>
      <c r="AR34" s="129">
        <v>84</v>
      </c>
      <c r="AS34" s="144"/>
      <c r="AT34" s="135">
        <v>10.8</v>
      </c>
      <c r="AU34" s="135">
        <v>3.41</v>
      </c>
      <c r="AV34" s="135">
        <v>78</v>
      </c>
      <c r="AW34" s="135">
        <v>16.100000000000001</v>
      </c>
      <c r="AX34" s="135">
        <v>64</v>
      </c>
      <c r="AY34" s="545"/>
      <c r="AZ34" s="64">
        <v>0</v>
      </c>
      <c r="BA34" s="320">
        <v>9033</v>
      </c>
      <c r="BB34" s="316">
        <v>10.204420347984881</v>
      </c>
      <c r="BC34" s="475">
        <v>0</v>
      </c>
      <c r="BD34" s="483">
        <f t="shared" si="2"/>
        <v>0.1129682314622482</v>
      </c>
      <c r="BE34" s="320">
        <v>0.53866666666666674</v>
      </c>
      <c r="BF34" s="471">
        <v>0</v>
      </c>
      <c r="BG34" s="320">
        <v>0.71066666666666667</v>
      </c>
    </row>
    <row r="35" spans="1:59" ht="15.75" customHeight="1">
      <c r="A35" s="262">
        <v>254</v>
      </c>
      <c r="B35" s="247" t="s">
        <v>1802</v>
      </c>
      <c r="C35" s="496">
        <v>1</v>
      </c>
      <c r="D35" s="485">
        <v>40</v>
      </c>
      <c r="E35" s="485">
        <v>0</v>
      </c>
      <c r="F35" s="485">
        <v>1</v>
      </c>
      <c r="G35" s="485">
        <v>1</v>
      </c>
      <c r="H35" s="248">
        <v>36.5</v>
      </c>
      <c r="I35" s="265">
        <v>93</v>
      </c>
      <c r="J35" s="498">
        <v>0</v>
      </c>
      <c r="K35" s="498">
        <v>0</v>
      </c>
      <c r="L35" s="498">
        <v>0</v>
      </c>
      <c r="M35" s="498">
        <v>0</v>
      </c>
      <c r="N35" s="498">
        <v>0</v>
      </c>
      <c r="O35" s="498">
        <v>0</v>
      </c>
      <c r="P35" s="498">
        <v>0</v>
      </c>
      <c r="Q35" s="498">
        <v>0</v>
      </c>
      <c r="R35" s="498">
        <v>0</v>
      </c>
      <c r="S35" s="498">
        <v>0</v>
      </c>
      <c r="T35" s="498">
        <v>0</v>
      </c>
      <c r="U35" s="498">
        <v>0</v>
      </c>
      <c r="V35" s="498">
        <v>0</v>
      </c>
      <c r="W35" s="498">
        <v>0</v>
      </c>
      <c r="X35" s="501"/>
      <c r="Y35" s="498">
        <v>0</v>
      </c>
      <c r="Z35" s="498">
        <v>0</v>
      </c>
      <c r="AA35" s="498">
        <v>0</v>
      </c>
      <c r="AB35" s="502"/>
      <c r="AC35" s="505"/>
      <c r="AD35" s="508"/>
      <c r="AE35" s="511">
        <v>44322</v>
      </c>
      <c r="AF35" s="254">
        <v>0</v>
      </c>
      <c r="AG35" s="254">
        <v>0</v>
      </c>
      <c r="AH35" s="254">
        <v>0</v>
      </c>
      <c r="AI35" s="516">
        <v>0</v>
      </c>
      <c r="AJ35" s="516">
        <v>0</v>
      </c>
      <c r="AK35" s="519">
        <v>44337</v>
      </c>
      <c r="AL35" s="254">
        <v>15</v>
      </c>
      <c r="AM35" s="516">
        <v>1</v>
      </c>
      <c r="AN35" s="522">
        <v>0</v>
      </c>
      <c r="AO35" s="523">
        <v>1</v>
      </c>
      <c r="AP35" s="528">
        <v>0.72</v>
      </c>
      <c r="AQ35" s="534"/>
      <c r="AR35" s="528">
        <v>49.9</v>
      </c>
      <c r="AS35" s="536"/>
      <c r="AT35" s="496">
        <v>12.9</v>
      </c>
      <c r="AU35" s="496">
        <v>12.53</v>
      </c>
      <c r="AV35" s="496">
        <v>80.5</v>
      </c>
      <c r="AW35" s="496">
        <v>13.1</v>
      </c>
      <c r="AX35" s="496">
        <v>219</v>
      </c>
      <c r="AY35" s="546"/>
      <c r="AZ35" s="255">
        <v>1</v>
      </c>
      <c r="BA35" s="320">
        <v>6287</v>
      </c>
      <c r="BB35" s="320">
        <v>2.3550943175120431</v>
      </c>
      <c r="BC35" s="471">
        <v>1</v>
      </c>
      <c r="BD35" s="483">
        <f t="shared" si="2"/>
        <v>3.7459747375728381E-2</v>
      </c>
      <c r="BE35" s="320">
        <v>0.4463333333333333</v>
      </c>
      <c r="BF35" s="471">
        <v>0</v>
      </c>
      <c r="BG35" s="320">
        <v>0.55933333333333335</v>
      </c>
    </row>
    <row r="36" spans="1:59" ht="15.75" customHeight="1">
      <c r="A36" s="262">
        <v>256</v>
      </c>
      <c r="B36" s="247" t="s">
        <v>1804</v>
      </c>
      <c r="C36" s="496">
        <v>1</v>
      </c>
      <c r="D36" s="485">
        <v>40</v>
      </c>
      <c r="E36" s="485">
        <v>0</v>
      </c>
      <c r="F36" s="485">
        <v>1</v>
      </c>
      <c r="G36" s="485">
        <v>1</v>
      </c>
      <c r="H36" s="248">
        <v>36.9</v>
      </c>
      <c r="I36" s="265">
        <v>90</v>
      </c>
      <c r="J36" s="498">
        <v>0</v>
      </c>
      <c r="K36" s="498">
        <v>0</v>
      </c>
      <c r="L36" s="498">
        <v>0</v>
      </c>
      <c r="M36" s="498">
        <v>0</v>
      </c>
      <c r="N36" s="498">
        <v>0</v>
      </c>
      <c r="O36" s="498">
        <v>0</v>
      </c>
      <c r="P36" s="498">
        <v>0</v>
      </c>
      <c r="Q36" s="498">
        <v>0</v>
      </c>
      <c r="R36" s="498">
        <v>0</v>
      </c>
      <c r="S36" s="498">
        <v>0</v>
      </c>
      <c r="T36" s="498">
        <v>0</v>
      </c>
      <c r="U36" s="498">
        <v>0</v>
      </c>
      <c r="V36" s="498">
        <v>0</v>
      </c>
      <c r="W36" s="498">
        <v>0</v>
      </c>
      <c r="X36" s="498">
        <v>0</v>
      </c>
      <c r="Y36" s="498">
        <v>0</v>
      </c>
      <c r="Z36" s="498">
        <v>0</v>
      </c>
      <c r="AA36" s="498">
        <v>0</v>
      </c>
      <c r="AB36" s="503">
        <v>88</v>
      </c>
      <c r="AC36" s="506">
        <v>1.72</v>
      </c>
      <c r="AD36" s="509">
        <v>29.74</v>
      </c>
      <c r="AE36" s="511">
        <v>44324</v>
      </c>
      <c r="AF36" s="254">
        <v>1</v>
      </c>
      <c r="AG36" s="254">
        <v>0</v>
      </c>
      <c r="AH36" s="254">
        <v>5</v>
      </c>
      <c r="AI36" s="516">
        <v>0</v>
      </c>
      <c r="AJ36" s="516">
        <v>1</v>
      </c>
      <c r="AK36" s="519">
        <v>44333</v>
      </c>
      <c r="AL36" s="254">
        <v>9</v>
      </c>
      <c r="AM36" s="516">
        <v>0</v>
      </c>
      <c r="AN36" s="522">
        <v>1</v>
      </c>
      <c r="AO36" s="523">
        <v>1</v>
      </c>
      <c r="AP36" s="528">
        <v>0.94</v>
      </c>
      <c r="AQ36" s="528">
        <v>450</v>
      </c>
      <c r="AR36" s="528">
        <v>84.6</v>
      </c>
      <c r="AS36" s="537">
        <v>7.0000000000000001E-3</v>
      </c>
      <c r="AT36" s="496">
        <v>14.8</v>
      </c>
      <c r="AU36" s="496">
        <v>8.24</v>
      </c>
      <c r="AV36" s="496">
        <v>86.3</v>
      </c>
      <c r="AW36" s="496">
        <v>9.1999999999999993</v>
      </c>
      <c r="AX36" s="496">
        <v>202</v>
      </c>
      <c r="AY36" s="546"/>
      <c r="AZ36" s="255">
        <v>0</v>
      </c>
      <c r="BA36" s="320">
        <v>6382.5</v>
      </c>
      <c r="BB36" s="320">
        <v>6.0974019117656315</v>
      </c>
      <c r="BC36" s="471">
        <v>0</v>
      </c>
      <c r="BD36" s="483">
        <f t="shared" si="2"/>
        <v>9.5533128268948386E-2</v>
      </c>
      <c r="BE36" s="320">
        <v>0.49666666666666659</v>
      </c>
      <c r="BF36" s="471">
        <v>0</v>
      </c>
      <c r="BG36" s="320">
        <v>0.64233333333333331</v>
      </c>
    </row>
    <row r="37" spans="1:59" ht="16.5" customHeight="1">
      <c r="A37" s="76">
        <v>3</v>
      </c>
      <c r="B37" s="46" t="s">
        <v>121</v>
      </c>
      <c r="C37" s="135">
        <v>1</v>
      </c>
      <c r="D37" s="485">
        <v>41</v>
      </c>
      <c r="E37" s="485">
        <v>0</v>
      </c>
      <c r="F37" s="485">
        <v>1</v>
      </c>
      <c r="G37" s="485">
        <v>1</v>
      </c>
      <c r="H37" s="46">
        <v>36</v>
      </c>
      <c r="I37" s="79">
        <v>93</v>
      </c>
      <c r="J37" s="80">
        <v>0</v>
      </c>
      <c r="K37" s="80">
        <v>0</v>
      </c>
      <c r="L37" s="80">
        <v>0</v>
      </c>
      <c r="M37" s="80">
        <v>0</v>
      </c>
      <c r="N37" s="80">
        <v>0</v>
      </c>
      <c r="O37" s="80">
        <v>0</v>
      </c>
      <c r="P37" s="80">
        <v>0</v>
      </c>
      <c r="Q37" s="80">
        <v>0</v>
      </c>
      <c r="R37" s="80">
        <v>0</v>
      </c>
      <c r="S37" s="80">
        <v>0</v>
      </c>
      <c r="T37" s="80">
        <v>0</v>
      </c>
      <c r="U37" s="80">
        <v>0</v>
      </c>
      <c r="V37" s="80">
        <v>0</v>
      </c>
      <c r="W37" s="80">
        <v>0</v>
      </c>
      <c r="X37" s="80">
        <v>1</v>
      </c>
      <c r="Y37" s="80">
        <v>0</v>
      </c>
      <c r="Z37" s="80">
        <v>0</v>
      </c>
      <c r="AA37" s="80">
        <v>0</v>
      </c>
      <c r="AB37" s="81">
        <v>170</v>
      </c>
      <c r="AC37" s="82">
        <v>1.89</v>
      </c>
      <c r="AD37" s="83">
        <f t="shared" ref="AD37:AD42" si="3">AB37/AC37^2</f>
        <v>47.591052882058179</v>
      </c>
      <c r="AE37" s="56">
        <v>44006</v>
      </c>
      <c r="AF37" s="58">
        <v>1</v>
      </c>
      <c r="AG37" s="58">
        <v>0</v>
      </c>
      <c r="AH37" s="51">
        <v>10</v>
      </c>
      <c r="AI37" s="84">
        <v>0</v>
      </c>
      <c r="AJ37" s="84">
        <v>1</v>
      </c>
      <c r="AK37" s="60">
        <v>44019</v>
      </c>
      <c r="AL37" s="58">
        <f>AK37-AE37</f>
        <v>13</v>
      </c>
      <c r="AM37" s="84">
        <v>0</v>
      </c>
      <c r="AN37" s="123">
        <v>1</v>
      </c>
      <c r="AO37" s="61"/>
      <c r="AP37" s="135">
        <v>0.84</v>
      </c>
      <c r="AQ37" s="135">
        <v>377</v>
      </c>
      <c r="AR37" s="135">
        <v>56.2</v>
      </c>
      <c r="AS37" s="139">
        <v>4.0000000000000001E-3</v>
      </c>
      <c r="AT37" s="135">
        <v>15</v>
      </c>
      <c r="AU37" s="135">
        <v>13.61</v>
      </c>
      <c r="AV37" s="135">
        <v>76</v>
      </c>
      <c r="AW37" s="129">
        <v>11</v>
      </c>
      <c r="AX37" s="135">
        <v>149</v>
      </c>
      <c r="AY37" s="86"/>
      <c r="AZ37" s="64">
        <v>0</v>
      </c>
      <c r="BA37" s="320">
        <v>232.7</v>
      </c>
      <c r="BB37" s="316">
        <v>7.1003187258204594</v>
      </c>
      <c r="BC37" s="475">
        <v>0</v>
      </c>
      <c r="BD37" s="483">
        <f t="shared" si="2"/>
        <v>3.0512757738807306</v>
      </c>
      <c r="BE37" s="320">
        <v>0.64400000000000002</v>
      </c>
      <c r="BF37" s="471">
        <v>1</v>
      </c>
      <c r="BG37" s="320">
        <v>0.874</v>
      </c>
    </row>
    <row r="38" spans="1:59" ht="15.75" customHeight="1">
      <c r="A38" s="76">
        <v>48</v>
      </c>
      <c r="B38" s="46" t="s">
        <v>449</v>
      </c>
      <c r="C38" s="135">
        <v>2</v>
      </c>
      <c r="D38" s="485">
        <v>41</v>
      </c>
      <c r="E38" s="485">
        <v>0</v>
      </c>
      <c r="F38" s="485">
        <v>1</v>
      </c>
      <c r="G38" s="485">
        <v>1</v>
      </c>
      <c r="H38" s="46">
        <v>37</v>
      </c>
      <c r="I38" s="79">
        <v>96</v>
      </c>
      <c r="J38" s="80">
        <v>0</v>
      </c>
      <c r="K38" s="80">
        <v>0</v>
      </c>
      <c r="L38" s="80">
        <v>0</v>
      </c>
      <c r="M38" s="80">
        <v>0</v>
      </c>
      <c r="N38" s="80">
        <v>1</v>
      </c>
      <c r="O38" s="80">
        <v>0</v>
      </c>
      <c r="P38" s="80">
        <v>0</v>
      </c>
      <c r="Q38" s="80">
        <v>0</v>
      </c>
      <c r="R38" s="80">
        <v>0</v>
      </c>
      <c r="S38" s="80">
        <v>0</v>
      </c>
      <c r="T38" s="80">
        <v>0</v>
      </c>
      <c r="U38" s="80">
        <v>0</v>
      </c>
      <c r="V38" s="80">
        <v>0</v>
      </c>
      <c r="W38" s="80">
        <v>0</v>
      </c>
      <c r="X38" s="80">
        <v>0</v>
      </c>
      <c r="Y38" s="80">
        <v>0</v>
      </c>
      <c r="Z38" s="80">
        <v>0</v>
      </c>
      <c r="AA38" s="80">
        <v>0</v>
      </c>
      <c r="AB38" s="81">
        <v>56</v>
      </c>
      <c r="AC38" s="82">
        <v>1.63</v>
      </c>
      <c r="AD38" s="83">
        <f t="shared" si="3"/>
        <v>21.077195227520797</v>
      </c>
      <c r="AE38" s="150">
        <v>44021</v>
      </c>
      <c r="AF38" s="58">
        <v>0</v>
      </c>
      <c r="AG38" s="58">
        <v>0</v>
      </c>
      <c r="AH38" s="58">
        <v>0</v>
      </c>
      <c r="AI38" s="84">
        <v>0</v>
      </c>
      <c r="AJ38" s="84">
        <v>0</v>
      </c>
      <c r="AK38" s="60">
        <v>44029</v>
      </c>
      <c r="AL38" s="58">
        <f>AK38-AE38</f>
        <v>8</v>
      </c>
      <c r="AM38" s="84">
        <v>0</v>
      </c>
      <c r="AN38" s="123">
        <v>1</v>
      </c>
      <c r="AO38" s="61"/>
      <c r="AP38" s="129">
        <v>0.53</v>
      </c>
      <c r="AQ38" s="129">
        <v>963</v>
      </c>
      <c r="AR38" s="129">
        <v>114.2</v>
      </c>
      <c r="AS38" s="139">
        <v>7.0000000000000001E-3</v>
      </c>
      <c r="AT38" s="98">
        <v>12.7</v>
      </c>
      <c r="AU38" s="98">
        <v>4.5999999999999996</v>
      </c>
      <c r="AV38" s="98">
        <v>84.8</v>
      </c>
      <c r="AW38" s="98">
        <v>12.4</v>
      </c>
      <c r="AX38" s="98">
        <v>294</v>
      </c>
      <c r="AY38" s="545"/>
      <c r="AZ38" s="64">
        <v>0</v>
      </c>
      <c r="BA38" s="320">
        <v>19903.8</v>
      </c>
      <c r="BB38" s="316">
        <v>8.0959928347828942</v>
      </c>
      <c r="BC38" s="475">
        <v>0</v>
      </c>
      <c r="BD38" s="483">
        <f t="shared" si="2"/>
        <v>4.0675613876661208E-2</v>
      </c>
      <c r="BE38" s="320">
        <v>0.50800000000000001</v>
      </c>
      <c r="BF38" s="471">
        <v>0</v>
      </c>
      <c r="BG38" s="320">
        <v>0.64533333333333331</v>
      </c>
    </row>
    <row r="39" spans="1:59" ht="15.75" customHeight="1">
      <c r="A39" s="76">
        <v>192</v>
      </c>
      <c r="B39" s="178" t="s">
        <v>1455</v>
      </c>
      <c r="C39" s="135">
        <v>2</v>
      </c>
      <c r="D39" s="485">
        <v>41</v>
      </c>
      <c r="E39" s="485">
        <v>0</v>
      </c>
      <c r="F39" s="485">
        <v>1</v>
      </c>
      <c r="G39" s="485">
        <v>1</v>
      </c>
      <c r="H39" s="46">
        <v>35</v>
      </c>
      <c r="I39" s="79">
        <v>96</v>
      </c>
      <c r="J39" s="80">
        <v>0</v>
      </c>
      <c r="K39" s="80">
        <v>0</v>
      </c>
      <c r="L39" s="80">
        <v>0</v>
      </c>
      <c r="M39" s="80">
        <v>0</v>
      </c>
      <c r="N39" s="80">
        <v>0</v>
      </c>
      <c r="O39" s="80">
        <v>0</v>
      </c>
      <c r="P39" s="80">
        <v>0</v>
      </c>
      <c r="Q39" s="80">
        <v>0</v>
      </c>
      <c r="R39" s="80">
        <v>0</v>
      </c>
      <c r="S39" s="80">
        <v>0</v>
      </c>
      <c r="T39" s="80">
        <v>0</v>
      </c>
      <c r="U39" s="80">
        <v>0</v>
      </c>
      <c r="V39" s="80">
        <v>0</v>
      </c>
      <c r="W39" s="80">
        <v>1</v>
      </c>
      <c r="X39" s="80">
        <v>0</v>
      </c>
      <c r="Y39" s="80">
        <v>1</v>
      </c>
      <c r="Z39" s="80">
        <v>0</v>
      </c>
      <c r="AA39" s="80">
        <v>0</v>
      </c>
      <c r="AB39" s="81">
        <v>102</v>
      </c>
      <c r="AC39" s="82">
        <v>1.5</v>
      </c>
      <c r="AD39" s="83">
        <f t="shared" si="3"/>
        <v>45.333333333333336</v>
      </c>
      <c r="AE39" s="150">
        <v>44176</v>
      </c>
      <c r="AF39" s="58">
        <v>0</v>
      </c>
      <c r="AG39" s="58">
        <v>0</v>
      </c>
      <c r="AH39" s="58">
        <v>0</v>
      </c>
      <c r="AI39" s="84">
        <v>0</v>
      </c>
      <c r="AJ39" s="84">
        <v>0</v>
      </c>
      <c r="AK39" s="60">
        <v>44187</v>
      </c>
      <c r="AL39" s="58">
        <f>AK39-AE39</f>
        <v>11</v>
      </c>
      <c r="AM39" s="84">
        <v>0</v>
      </c>
      <c r="AN39" s="123">
        <v>1</v>
      </c>
      <c r="AO39" s="61"/>
      <c r="AP39" s="133">
        <v>0.74</v>
      </c>
      <c r="AQ39" s="133">
        <v>731</v>
      </c>
      <c r="AR39" s="133">
        <v>187.9</v>
      </c>
      <c r="AS39" s="139">
        <v>6.0000000000000001E-3</v>
      </c>
      <c r="AT39" s="135">
        <v>12.4</v>
      </c>
      <c r="AU39" s="135">
        <v>3.77</v>
      </c>
      <c r="AV39" s="135">
        <v>71.900000000000006</v>
      </c>
      <c r="AW39" s="135">
        <v>23.6</v>
      </c>
      <c r="AX39" s="135">
        <v>194</v>
      </c>
      <c r="AY39" s="86"/>
      <c r="AZ39" s="64">
        <v>0</v>
      </c>
      <c r="BA39" s="320">
        <v>34782.6</v>
      </c>
      <c r="BB39" s="320">
        <v>10.515805801700907</v>
      </c>
      <c r="BC39" s="471">
        <v>0</v>
      </c>
      <c r="BD39" s="483">
        <f t="shared" si="2"/>
        <v>3.0232949238127419E-2</v>
      </c>
      <c r="BE39" s="320">
        <v>0.46933333333333332</v>
      </c>
      <c r="BF39" s="471">
        <v>0</v>
      </c>
      <c r="BG39" s="320">
        <v>0.59666666666666668</v>
      </c>
    </row>
    <row r="40" spans="1:59" ht="15.75" customHeight="1">
      <c r="A40" s="76">
        <v>226</v>
      </c>
      <c r="B40" s="178" t="s">
        <v>1688</v>
      </c>
      <c r="C40" s="135">
        <v>2</v>
      </c>
      <c r="D40" s="485">
        <v>41</v>
      </c>
      <c r="E40" s="485">
        <v>0</v>
      </c>
      <c r="F40" s="485">
        <v>1</v>
      </c>
      <c r="G40" s="485">
        <v>1</v>
      </c>
      <c r="H40" s="46">
        <v>35.9</v>
      </c>
      <c r="I40" s="79">
        <v>99</v>
      </c>
      <c r="J40" s="80">
        <v>0</v>
      </c>
      <c r="K40" s="80">
        <v>0</v>
      </c>
      <c r="L40" s="80">
        <v>0</v>
      </c>
      <c r="M40" s="80">
        <v>0</v>
      </c>
      <c r="N40" s="80">
        <v>0</v>
      </c>
      <c r="O40" s="80">
        <v>0</v>
      </c>
      <c r="P40" s="80">
        <v>0</v>
      </c>
      <c r="Q40" s="80">
        <v>0</v>
      </c>
      <c r="R40" s="80">
        <v>0</v>
      </c>
      <c r="S40" s="80">
        <v>0</v>
      </c>
      <c r="T40" s="80">
        <v>0</v>
      </c>
      <c r="U40" s="80">
        <v>0</v>
      </c>
      <c r="V40" s="80">
        <v>0</v>
      </c>
      <c r="W40" s="80">
        <v>0</v>
      </c>
      <c r="X40" s="80">
        <v>0</v>
      </c>
      <c r="Y40" s="80">
        <v>0</v>
      </c>
      <c r="Z40" s="80">
        <v>0</v>
      </c>
      <c r="AA40" s="80">
        <v>0</v>
      </c>
      <c r="AB40" s="81">
        <v>81</v>
      </c>
      <c r="AC40" s="82">
        <v>1.75</v>
      </c>
      <c r="AD40" s="83">
        <f t="shared" si="3"/>
        <v>26.448979591836736</v>
      </c>
      <c r="AE40" s="56">
        <v>44269</v>
      </c>
      <c r="AF40" s="58">
        <v>1</v>
      </c>
      <c r="AG40" s="58">
        <v>0</v>
      </c>
      <c r="AH40" s="58">
        <v>4</v>
      </c>
      <c r="AI40" s="84">
        <v>0</v>
      </c>
      <c r="AJ40" s="84">
        <v>1</v>
      </c>
      <c r="AK40" s="60">
        <v>44280</v>
      </c>
      <c r="AL40" s="58">
        <f>DATEDIF(AE40,AK40,"MD")</f>
        <v>11</v>
      </c>
      <c r="AM40" s="84">
        <v>0</v>
      </c>
      <c r="AN40" s="123">
        <v>1</v>
      </c>
      <c r="AO40" s="61"/>
      <c r="AP40" s="133">
        <v>0.57999999999999996</v>
      </c>
      <c r="AQ40" s="133">
        <v>1025</v>
      </c>
      <c r="AR40" s="133">
        <v>159.9</v>
      </c>
      <c r="AS40" s="139"/>
      <c r="AT40" s="135">
        <v>12.9</v>
      </c>
      <c r="AU40" s="135">
        <v>7.8</v>
      </c>
      <c r="AV40" s="135">
        <v>90.5</v>
      </c>
      <c r="AW40" s="135">
        <v>7.6</v>
      </c>
      <c r="AX40" s="135">
        <v>222</v>
      </c>
      <c r="AY40" s="86"/>
      <c r="AZ40" s="64">
        <v>0</v>
      </c>
      <c r="BA40" s="320">
        <v>24016.3</v>
      </c>
      <c r="BB40" s="320">
        <v>4.0594110742920932</v>
      </c>
      <c r="BC40" s="471">
        <v>1</v>
      </c>
      <c r="BD40" s="483">
        <f t="shared" si="2"/>
        <v>1.6902733036696298E-2</v>
      </c>
      <c r="BE40" s="320">
        <v>0.41233333333333327</v>
      </c>
      <c r="BF40" s="471">
        <v>0</v>
      </c>
      <c r="BG40" s="320">
        <v>0.52800000000000002</v>
      </c>
    </row>
    <row r="41" spans="1:59" ht="15.75" customHeight="1">
      <c r="A41" s="76">
        <v>235</v>
      </c>
      <c r="B41" s="178" t="s">
        <v>1749</v>
      </c>
      <c r="C41" s="135">
        <v>2</v>
      </c>
      <c r="D41" s="485">
        <v>41</v>
      </c>
      <c r="E41" s="485">
        <v>0</v>
      </c>
      <c r="F41" s="485">
        <v>1</v>
      </c>
      <c r="G41" s="485">
        <v>1</v>
      </c>
      <c r="H41" s="46">
        <v>35.700000000000003</v>
      </c>
      <c r="I41" s="79">
        <v>95</v>
      </c>
      <c r="J41" s="80">
        <v>0</v>
      </c>
      <c r="K41" s="80">
        <v>0</v>
      </c>
      <c r="L41" s="80">
        <v>0</v>
      </c>
      <c r="M41" s="80">
        <v>0</v>
      </c>
      <c r="N41" s="80">
        <v>0</v>
      </c>
      <c r="O41" s="80">
        <v>0</v>
      </c>
      <c r="P41" s="80">
        <v>0</v>
      </c>
      <c r="Q41" s="80">
        <v>0</v>
      </c>
      <c r="R41" s="80">
        <v>0</v>
      </c>
      <c r="S41" s="80">
        <v>0</v>
      </c>
      <c r="T41" s="80">
        <v>0</v>
      </c>
      <c r="U41" s="80">
        <v>0</v>
      </c>
      <c r="V41" s="80">
        <v>0</v>
      </c>
      <c r="W41" s="80">
        <v>1</v>
      </c>
      <c r="X41" s="80">
        <v>1</v>
      </c>
      <c r="Y41" s="80">
        <v>0</v>
      </c>
      <c r="Z41" s="80">
        <v>0</v>
      </c>
      <c r="AA41" s="80">
        <v>0</v>
      </c>
      <c r="AB41" s="81">
        <v>112</v>
      </c>
      <c r="AC41" s="82">
        <v>1.59</v>
      </c>
      <c r="AD41" s="83">
        <f t="shared" si="3"/>
        <v>44.302045014042164</v>
      </c>
      <c r="AE41" s="150">
        <v>44286</v>
      </c>
      <c r="AF41" s="58">
        <v>0</v>
      </c>
      <c r="AG41" s="58">
        <v>0</v>
      </c>
      <c r="AH41" s="58">
        <v>0</v>
      </c>
      <c r="AI41" s="84">
        <v>0</v>
      </c>
      <c r="AJ41" s="84">
        <v>0</v>
      </c>
      <c r="AK41" s="60">
        <v>44297</v>
      </c>
      <c r="AL41" s="58">
        <f>DATEDIF(AE41,AK41,"MD")</f>
        <v>11</v>
      </c>
      <c r="AM41" s="84">
        <v>0</v>
      </c>
      <c r="AN41" s="123">
        <v>1</v>
      </c>
      <c r="AO41" s="61"/>
      <c r="AP41" s="133">
        <v>0.73</v>
      </c>
      <c r="AQ41" s="133">
        <v>316</v>
      </c>
      <c r="AR41" s="133">
        <v>40.1</v>
      </c>
      <c r="AS41" s="139"/>
      <c r="AT41" s="135">
        <v>12.8</v>
      </c>
      <c r="AU41" s="135">
        <v>9.43</v>
      </c>
      <c r="AV41" s="135">
        <v>85.5</v>
      </c>
      <c r="AW41" s="135">
        <v>10</v>
      </c>
      <c r="AX41" s="135">
        <v>215</v>
      </c>
      <c r="AY41" s="86"/>
      <c r="AZ41" s="64">
        <v>0</v>
      </c>
      <c r="BA41" s="320">
        <v>16631.2</v>
      </c>
      <c r="BB41" s="320">
        <v>9.0557880697235369</v>
      </c>
      <c r="BC41" s="471">
        <v>0</v>
      </c>
      <c r="BD41" s="483">
        <f t="shared" si="2"/>
        <v>5.4450599293638081E-2</v>
      </c>
      <c r="BE41" s="320">
        <v>0.57399999999999995</v>
      </c>
      <c r="BF41" s="471">
        <v>1</v>
      </c>
      <c r="BG41" s="320">
        <v>0.70299999999999996</v>
      </c>
    </row>
    <row r="42" spans="1:59" ht="15.75" customHeight="1">
      <c r="A42" s="76">
        <v>6</v>
      </c>
      <c r="B42" s="46" t="s">
        <v>142</v>
      </c>
      <c r="C42" s="135">
        <v>1</v>
      </c>
      <c r="D42" s="485">
        <v>42</v>
      </c>
      <c r="E42" s="485">
        <v>0</v>
      </c>
      <c r="F42" s="485">
        <v>1</v>
      </c>
      <c r="G42" s="485">
        <v>1</v>
      </c>
      <c r="H42" s="46">
        <v>38</v>
      </c>
      <c r="I42" s="79">
        <v>97</v>
      </c>
      <c r="J42" s="80">
        <v>0</v>
      </c>
      <c r="K42" s="80">
        <v>0</v>
      </c>
      <c r="L42" s="80">
        <v>0</v>
      </c>
      <c r="M42" s="80">
        <v>1</v>
      </c>
      <c r="N42" s="80">
        <v>0</v>
      </c>
      <c r="O42" s="80">
        <v>0</v>
      </c>
      <c r="P42" s="80">
        <v>1</v>
      </c>
      <c r="Q42" s="80">
        <v>0</v>
      </c>
      <c r="R42" s="80">
        <v>0</v>
      </c>
      <c r="S42" s="80">
        <v>0</v>
      </c>
      <c r="T42" s="80">
        <v>0</v>
      </c>
      <c r="U42" s="80">
        <v>0</v>
      </c>
      <c r="V42" s="80">
        <v>0</v>
      </c>
      <c r="W42" s="80">
        <v>1</v>
      </c>
      <c r="X42" s="80">
        <v>0</v>
      </c>
      <c r="Y42" s="80">
        <v>1</v>
      </c>
      <c r="Z42" s="80">
        <v>0</v>
      </c>
      <c r="AA42" s="80">
        <v>0</v>
      </c>
      <c r="AB42" s="81">
        <v>64</v>
      </c>
      <c r="AC42" s="82">
        <v>1.77</v>
      </c>
      <c r="AD42" s="83">
        <f t="shared" si="3"/>
        <v>20.428357113217785</v>
      </c>
      <c r="AE42" s="56">
        <v>44010</v>
      </c>
      <c r="AF42" s="58">
        <v>1</v>
      </c>
      <c r="AG42" s="58">
        <v>1</v>
      </c>
      <c r="AH42" s="58">
        <v>19</v>
      </c>
      <c r="AI42" s="84">
        <v>0</v>
      </c>
      <c r="AJ42" s="84">
        <v>1</v>
      </c>
      <c r="AK42" s="60">
        <v>44070</v>
      </c>
      <c r="AL42" s="58">
        <f t="shared" ref="AL42:AL47" si="4">AK42-AE42</f>
        <v>60</v>
      </c>
      <c r="AM42" s="84">
        <v>0</v>
      </c>
      <c r="AN42" s="123">
        <v>1</v>
      </c>
      <c r="AO42" s="61"/>
      <c r="AP42" s="98">
        <v>11.99</v>
      </c>
      <c r="AQ42" s="98">
        <v>1909</v>
      </c>
      <c r="AR42" s="135">
        <v>175.1</v>
      </c>
      <c r="AS42" s="128">
        <v>4.2000000000000003E-2</v>
      </c>
      <c r="AT42" s="98">
        <v>6.8</v>
      </c>
      <c r="AU42" s="98">
        <v>5</v>
      </c>
      <c r="AV42" s="98">
        <v>82</v>
      </c>
      <c r="AW42" s="98">
        <v>14</v>
      </c>
      <c r="AX42" s="98">
        <v>178</v>
      </c>
      <c r="AY42" s="86"/>
      <c r="AZ42" s="64">
        <v>0</v>
      </c>
      <c r="BA42" s="320">
        <v>2410.1999999999998</v>
      </c>
      <c r="BB42" s="316">
        <v>6.3227185690446799</v>
      </c>
      <c r="BC42" s="475">
        <v>0</v>
      </c>
      <c r="BD42" s="483">
        <f t="shared" si="2"/>
        <v>0.26233169732987638</v>
      </c>
      <c r="BE42" s="320">
        <v>0.58033333333333326</v>
      </c>
      <c r="BF42" s="471">
        <v>1</v>
      </c>
      <c r="BG42" s="320">
        <v>0.72266666666666668</v>
      </c>
    </row>
    <row r="43" spans="1:59" ht="15.75" customHeight="1">
      <c r="A43" s="76">
        <v>131</v>
      </c>
      <c r="B43" s="495" t="s">
        <v>1040</v>
      </c>
      <c r="C43" s="135">
        <v>1</v>
      </c>
      <c r="D43" s="485">
        <v>42</v>
      </c>
      <c r="E43" s="485">
        <v>0</v>
      </c>
      <c r="F43" s="485">
        <v>1</v>
      </c>
      <c r="G43" s="485">
        <v>1</v>
      </c>
      <c r="H43" s="46">
        <v>36.6</v>
      </c>
      <c r="I43" s="79">
        <v>88</v>
      </c>
      <c r="J43" s="80">
        <v>0</v>
      </c>
      <c r="K43" s="80">
        <v>0</v>
      </c>
      <c r="L43" s="80">
        <v>0</v>
      </c>
      <c r="M43" s="80">
        <v>0</v>
      </c>
      <c r="N43" s="80">
        <v>0</v>
      </c>
      <c r="O43" s="80">
        <v>0</v>
      </c>
      <c r="P43" s="80">
        <v>0</v>
      </c>
      <c r="Q43" s="80">
        <v>0</v>
      </c>
      <c r="R43" s="80">
        <v>0</v>
      </c>
      <c r="S43" s="80">
        <v>0</v>
      </c>
      <c r="T43" s="80">
        <v>0</v>
      </c>
      <c r="U43" s="80">
        <v>0</v>
      </c>
      <c r="V43" s="80">
        <v>0</v>
      </c>
      <c r="W43" s="80">
        <v>1</v>
      </c>
      <c r="X43" s="98">
        <v>1</v>
      </c>
      <c r="Y43" s="80">
        <v>1</v>
      </c>
      <c r="Z43" s="80">
        <v>0</v>
      </c>
      <c r="AA43" s="80">
        <v>0</v>
      </c>
      <c r="AB43" s="81"/>
      <c r="AC43" s="82"/>
      <c r="AD43" s="83"/>
      <c r="AE43" s="150">
        <v>44087</v>
      </c>
      <c r="AF43" s="58">
        <v>1</v>
      </c>
      <c r="AG43" s="58">
        <v>0</v>
      </c>
      <c r="AH43" s="58">
        <v>5</v>
      </c>
      <c r="AI43" s="84">
        <v>0</v>
      </c>
      <c r="AJ43" s="84">
        <v>1</v>
      </c>
      <c r="AK43" s="60">
        <v>44098</v>
      </c>
      <c r="AL43" s="58">
        <f t="shared" si="4"/>
        <v>11</v>
      </c>
      <c r="AM43" s="84">
        <v>0</v>
      </c>
      <c r="AN43" s="123">
        <v>1</v>
      </c>
      <c r="AO43" s="61"/>
      <c r="AP43" s="133">
        <v>1.19</v>
      </c>
      <c r="AQ43" s="133">
        <v>1076</v>
      </c>
      <c r="AR43" s="129"/>
      <c r="AS43" s="139">
        <v>1.2999999999999999E-2</v>
      </c>
      <c r="AT43" s="135">
        <v>13.6</v>
      </c>
      <c r="AU43" s="135">
        <v>6.98</v>
      </c>
      <c r="AV43" s="135">
        <v>82.4</v>
      </c>
      <c r="AW43" s="135">
        <v>15.3</v>
      </c>
      <c r="AX43" s="135">
        <v>215</v>
      </c>
      <c r="AY43" s="86"/>
      <c r="AZ43" s="64">
        <v>0</v>
      </c>
      <c r="BA43" s="320">
        <v>158</v>
      </c>
      <c r="BB43" s="320">
        <v>6.1821246798716496</v>
      </c>
      <c r="BC43" s="471">
        <v>0</v>
      </c>
      <c r="BD43" s="483">
        <f t="shared" si="2"/>
        <v>3.9127371391592716</v>
      </c>
      <c r="BE43" s="320">
        <v>0.49700000000000005</v>
      </c>
      <c r="BF43" s="471">
        <v>0</v>
      </c>
      <c r="BG43" s="320">
        <v>0.6206666666666667</v>
      </c>
    </row>
    <row r="44" spans="1:59" ht="15.75" customHeight="1">
      <c r="A44" s="76">
        <v>39</v>
      </c>
      <c r="B44" s="46" t="s">
        <v>383</v>
      </c>
      <c r="C44" s="135">
        <v>1</v>
      </c>
      <c r="D44" s="485">
        <v>43</v>
      </c>
      <c r="E44" s="485">
        <v>0</v>
      </c>
      <c r="F44" s="485">
        <v>1</v>
      </c>
      <c r="G44" s="485">
        <v>1</v>
      </c>
      <c r="H44" s="46">
        <v>36.4</v>
      </c>
      <c r="I44" s="79">
        <v>93</v>
      </c>
      <c r="J44" s="80">
        <v>0</v>
      </c>
      <c r="K44" s="80">
        <v>0</v>
      </c>
      <c r="L44" s="80">
        <v>0</v>
      </c>
      <c r="M44" s="80">
        <v>0</v>
      </c>
      <c r="N44" s="80">
        <v>0</v>
      </c>
      <c r="O44" s="80">
        <v>0</v>
      </c>
      <c r="P44" s="80">
        <v>0</v>
      </c>
      <c r="Q44" s="80">
        <v>0</v>
      </c>
      <c r="R44" s="80">
        <v>0</v>
      </c>
      <c r="S44" s="80">
        <v>0</v>
      </c>
      <c r="T44" s="80">
        <v>0</v>
      </c>
      <c r="U44" s="80">
        <v>0</v>
      </c>
      <c r="V44" s="80">
        <v>0</v>
      </c>
      <c r="W44" s="80">
        <v>0</v>
      </c>
      <c r="X44" s="80">
        <v>1</v>
      </c>
      <c r="Y44" s="80">
        <v>0</v>
      </c>
      <c r="Z44" s="80">
        <v>0</v>
      </c>
      <c r="AA44" s="80">
        <v>0</v>
      </c>
      <c r="AB44" s="81"/>
      <c r="AC44" s="82"/>
      <c r="AD44" s="83"/>
      <c r="AE44" s="150">
        <v>44021</v>
      </c>
      <c r="AF44" s="58">
        <v>0</v>
      </c>
      <c r="AG44" s="58">
        <v>0</v>
      </c>
      <c r="AH44" s="58">
        <v>0</v>
      </c>
      <c r="AI44" s="84">
        <v>0</v>
      </c>
      <c r="AJ44" s="84">
        <v>0</v>
      </c>
      <c r="AK44" s="60">
        <v>44024</v>
      </c>
      <c r="AL44" s="58">
        <f t="shared" si="4"/>
        <v>3</v>
      </c>
      <c r="AM44" s="84">
        <v>0</v>
      </c>
      <c r="AN44" s="123">
        <v>1</v>
      </c>
      <c r="AO44" s="61"/>
      <c r="AP44" s="129">
        <v>0.82</v>
      </c>
      <c r="AQ44" s="134">
        <v>478</v>
      </c>
      <c r="AR44" s="129">
        <v>138.9</v>
      </c>
      <c r="AS44" s="128">
        <v>5.0000000000000001E-3</v>
      </c>
      <c r="AT44" s="135">
        <v>14.4</v>
      </c>
      <c r="AU44" s="135">
        <v>10.5</v>
      </c>
      <c r="AV44" s="135">
        <v>88.3</v>
      </c>
      <c r="AW44" s="135">
        <v>7.4</v>
      </c>
      <c r="AX44" s="135">
        <v>320</v>
      </c>
      <c r="AY44" s="545"/>
      <c r="AZ44" s="64">
        <v>0</v>
      </c>
      <c r="BA44" s="320">
        <v>11610.7</v>
      </c>
      <c r="BB44" s="316">
        <v>4.0053224313483584</v>
      </c>
      <c r="BC44" s="475">
        <v>1</v>
      </c>
      <c r="BD44" s="483">
        <f t="shared" si="2"/>
        <v>3.4496821305764147E-2</v>
      </c>
      <c r="BE44" s="320">
        <v>0.50833333333333341</v>
      </c>
      <c r="BF44" s="471">
        <v>0</v>
      </c>
      <c r="BG44" s="320">
        <v>0.63200000000000001</v>
      </c>
    </row>
    <row r="45" spans="1:59" ht="15.75" customHeight="1">
      <c r="A45" s="76">
        <v>60</v>
      </c>
      <c r="B45" s="46" t="s">
        <v>549</v>
      </c>
      <c r="C45" s="135">
        <v>2</v>
      </c>
      <c r="D45" s="485">
        <v>44</v>
      </c>
      <c r="E45" s="485">
        <v>0</v>
      </c>
      <c r="F45" s="485">
        <v>1</v>
      </c>
      <c r="G45" s="485">
        <v>1</v>
      </c>
      <c r="H45" s="46">
        <v>36</v>
      </c>
      <c r="I45" s="79">
        <v>91</v>
      </c>
      <c r="J45" s="80">
        <v>0</v>
      </c>
      <c r="K45" s="80">
        <v>1</v>
      </c>
      <c r="L45" s="80">
        <v>0</v>
      </c>
      <c r="M45" s="80">
        <v>0</v>
      </c>
      <c r="N45" s="80">
        <v>0</v>
      </c>
      <c r="O45" s="80">
        <v>0</v>
      </c>
      <c r="P45" s="80">
        <v>0</v>
      </c>
      <c r="Q45" s="80">
        <v>0</v>
      </c>
      <c r="R45" s="80">
        <v>0</v>
      </c>
      <c r="S45" s="80">
        <v>0</v>
      </c>
      <c r="T45" s="80">
        <v>0</v>
      </c>
      <c r="U45" s="80">
        <v>0</v>
      </c>
      <c r="V45" s="80">
        <v>0</v>
      </c>
      <c r="W45" s="80">
        <v>1</v>
      </c>
      <c r="X45" s="80">
        <v>1</v>
      </c>
      <c r="Y45" s="80">
        <v>1</v>
      </c>
      <c r="Z45" s="80">
        <v>0</v>
      </c>
      <c r="AA45" s="80">
        <v>0</v>
      </c>
      <c r="AB45" s="81"/>
      <c r="AC45" s="82"/>
      <c r="AD45" s="83"/>
      <c r="AE45" s="150">
        <v>44031</v>
      </c>
      <c r="AF45" s="58">
        <v>0</v>
      </c>
      <c r="AG45" s="58">
        <v>0</v>
      </c>
      <c r="AH45" s="58">
        <v>0</v>
      </c>
      <c r="AI45" s="84">
        <v>0</v>
      </c>
      <c r="AJ45" s="84">
        <v>0</v>
      </c>
      <c r="AK45" s="60">
        <v>44034</v>
      </c>
      <c r="AL45" s="58">
        <f t="shared" si="4"/>
        <v>3</v>
      </c>
      <c r="AM45" s="84">
        <v>0</v>
      </c>
      <c r="AN45" s="123">
        <v>1</v>
      </c>
      <c r="AO45" s="61"/>
      <c r="AP45" s="133">
        <v>0.75</v>
      </c>
      <c r="AQ45" s="133">
        <v>429</v>
      </c>
      <c r="AR45" s="133">
        <v>34.5</v>
      </c>
      <c r="AS45" s="144"/>
      <c r="AT45" s="135">
        <v>11.7</v>
      </c>
      <c r="AU45" s="135">
        <v>11.26</v>
      </c>
      <c r="AV45" s="135">
        <v>79.900000000000006</v>
      </c>
      <c r="AW45" s="135">
        <v>12.8</v>
      </c>
      <c r="AX45" s="135">
        <v>381</v>
      </c>
      <c r="AY45" s="86"/>
      <c r="AZ45" s="64">
        <v>0</v>
      </c>
      <c r="BA45" s="320">
        <v>6516.8</v>
      </c>
      <c r="BB45" s="316">
        <v>6.0516135869852912</v>
      </c>
      <c r="BC45" s="475">
        <v>0</v>
      </c>
      <c r="BD45" s="483">
        <f t="shared" si="2"/>
        <v>9.2861735621551852E-2</v>
      </c>
      <c r="BE45" s="320"/>
      <c r="BF45" s="471"/>
      <c r="BG45" s="320"/>
    </row>
    <row r="46" spans="1:59" ht="15.75" customHeight="1">
      <c r="A46" s="167">
        <v>144</v>
      </c>
      <c r="B46" s="178" t="s">
        <v>1125</v>
      </c>
      <c r="C46" s="135">
        <v>1</v>
      </c>
      <c r="D46" s="485">
        <v>44</v>
      </c>
      <c r="E46" s="485">
        <v>0</v>
      </c>
      <c r="F46" s="485">
        <v>1</v>
      </c>
      <c r="G46" s="485">
        <v>1</v>
      </c>
      <c r="H46" s="46">
        <v>36.6</v>
      </c>
      <c r="I46" s="79">
        <v>96</v>
      </c>
      <c r="J46" s="80">
        <v>0</v>
      </c>
      <c r="K46" s="80">
        <v>1</v>
      </c>
      <c r="L46" s="80">
        <v>0</v>
      </c>
      <c r="M46" s="80">
        <v>1</v>
      </c>
      <c r="N46" s="80">
        <v>0</v>
      </c>
      <c r="O46" s="80">
        <v>0</v>
      </c>
      <c r="P46" s="80">
        <v>0</v>
      </c>
      <c r="Q46" s="80">
        <v>0</v>
      </c>
      <c r="R46" s="80">
        <v>0</v>
      </c>
      <c r="S46" s="80">
        <v>0</v>
      </c>
      <c r="T46" s="80">
        <v>0</v>
      </c>
      <c r="U46" s="80">
        <v>0</v>
      </c>
      <c r="V46" s="80">
        <v>0</v>
      </c>
      <c r="W46" s="80">
        <v>1</v>
      </c>
      <c r="X46" s="80">
        <v>0</v>
      </c>
      <c r="Y46" s="80">
        <v>1</v>
      </c>
      <c r="Z46" s="80">
        <v>0</v>
      </c>
      <c r="AA46" s="80">
        <v>0</v>
      </c>
      <c r="AB46" s="81">
        <v>87.5</v>
      </c>
      <c r="AC46" s="82">
        <v>1.7</v>
      </c>
      <c r="AD46" s="83">
        <f>AB46/AC46^2</f>
        <v>30.276816608996544</v>
      </c>
      <c r="AE46" s="150">
        <v>44119</v>
      </c>
      <c r="AF46" s="58">
        <v>0</v>
      </c>
      <c r="AG46" s="58">
        <v>0</v>
      </c>
      <c r="AH46" s="58">
        <v>0</v>
      </c>
      <c r="AI46" s="84">
        <v>0</v>
      </c>
      <c r="AJ46" s="84">
        <v>0</v>
      </c>
      <c r="AK46" s="60">
        <v>44127</v>
      </c>
      <c r="AL46" s="58">
        <f t="shared" si="4"/>
        <v>8</v>
      </c>
      <c r="AM46" s="84">
        <v>0</v>
      </c>
      <c r="AN46" s="123">
        <v>1</v>
      </c>
      <c r="AO46" s="61"/>
      <c r="AP46" s="133">
        <v>13.36</v>
      </c>
      <c r="AQ46" s="133">
        <v>875</v>
      </c>
      <c r="AR46" s="133">
        <v>237.5</v>
      </c>
      <c r="AS46" s="128"/>
      <c r="AT46" s="135">
        <v>7.4</v>
      </c>
      <c r="AU46" s="135">
        <v>6.13</v>
      </c>
      <c r="AV46" s="135">
        <v>79</v>
      </c>
      <c r="AW46" s="135">
        <v>14.5</v>
      </c>
      <c r="AX46" s="135">
        <v>260</v>
      </c>
      <c r="AY46" s="86"/>
      <c r="AZ46" s="64">
        <v>0</v>
      </c>
      <c r="BA46" s="320">
        <v>13955</v>
      </c>
      <c r="BB46" s="320">
        <v>9.6613812568242441</v>
      </c>
      <c r="BC46" s="471">
        <v>0</v>
      </c>
      <c r="BD46" s="483">
        <f t="shared" si="2"/>
        <v>6.9232398830700426E-2</v>
      </c>
      <c r="BE46" s="320"/>
      <c r="BF46" s="471"/>
      <c r="BG46" s="320"/>
    </row>
    <row r="47" spans="1:59" ht="15.75" customHeight="1">
      <c r="A47" s="76">
        <v>165</v>
      </c>
      <c r="B47" s="178" t="s">
        <v>1275</v>
      </c>
      <c r="C47" s="135">
        <v>1</v>
      </c>
      <c r="D47" s="485">
        <v>44</v>
      </c>
      <c r="E47" s="485">
        <v>0</v>
      </c>
      <c r="F47" s="485">
        <v>1</v>
      </c>
      <c r="G47" s="485">
        <v>1</v>
      </c>
      <c r="H47" s="46">
        <v>35</v>
      </c>
      <c r="I47" s="79">
        <v>100</v>
      </c>
      <c r="J47" s="80">
        <v>0</v>
      </c>
      <c r="K47" s="80">
        <v>0</v>
      </c>
      <c r="L47" s="80">
        <v>0</v>
      </c>
      <c r="M47" s="80">
        <v>0</v>
      </c>
      <c r="N47" s="80">
        <v>0</v>
      </c>
      <c r="O47" s="80">
        <v>0</v>
      </c>
      <c r="P47" s="80">
        <v>0</v>
      </c>
      <c r="Q47" s="80">
        <v>0</v>
      </c>
      <c r="R47" s="80">
        <v>0</v>
      </c>
      <c r="S47" s="80">
        <v>0</v>
      </c>
      <c r="T47" s="80">
        <v>0</v>
      </c>
      <c r="U47" s="80">
        <v>0</v>
      </c>
      <c r="V47" s="80">
        <v>0</v>
      </c>
      <c r="W47" s="98">
        <v>1</v>
      </c>
      <c r="X47" s="80">
        <v>1</v>
      </c>
      <c r="Y47" s="80">
        <v>0</v>
      </c>
      <c r="Z47" s="80">
        <v>0</v>
      </c>
      <c r="AA47" s="80">
        <v>0</v>
      </c>
      <c r="AB47" s="81"/>
      <c r="AC47" s="82"/>
      <c r="AD47" s="83"/>
      <c r="AE47" s="150">
        <v>44155</v>
      </c>
      <c r="AF47" s="58">
        <v>0</v>
      </c>
      <c r="AG47" s="58">
        <v>0</v>
      </c>
      <c r="AH47" s="58">
        <v>0</v>
      </c>
      <c r="AI47" s="84">
        <v>0</v>
      </c>
      <c r="AJ47" s="84">
        <v>0</v>
      </c>
      <c r="AK47" s="60">
        <v>44159</v>
      </c>
      <c r="AL47" s="58">
        <f t="shared" si="4"/>
        <v>4</v>
      </c>
      <c r="AM47" s="84">
        <v>0</v>
      </c>
      <c r="AN47" s="123">
        <v>1</v>
      </c>
      <c r="AO47" s="61"/>
      <c r="AP47" s="133"/>
      <c r="AQ47" s="133">
        <v>420</v>
      </c>
      <c r="AR47" s="143"/>
      <c r="AS47" s="139">
        <v>5.0000000000000001E-3</v>
      </c>
      <c r="AT47" s="135">
        <v>13.5</v>
      </c>
      <c r="AU47" s="135">
        <v>6.83</v>
      </c>
      <c r="AV47" s="135">
        <v>71.099999999999994</v>
      </c>
      <c r="AW47" s="135">
        <v>18.2</v>
      </c>
      <c r="AX47" s="135">
        <v>364</v>
      </c>
      <c r="AY47" s="86"/>
      <c r="AZ47" s="64">
        <v>0</v>
      </c>
      <c r="BA47" s="320">
        <v>2315.8000000000002</v>
      </c>
      <c r="BB47" s="320">
        <v>5.357955378006757</v>
      </c>
      <c r="BC47" s="471">
        <v>0</v>
      </c>
      <c r="BD47" s="483">
        <f t="shared" si="2"/>
        <v>0.23136520329936766</v>
      </c>
      <c r="BE47" s="320">
        <v>0.70966666666666667</v>
      </c>
      <c r="BF47" s="471">
        <v>1</v>
      </c>
      <c r="BG47" s="320">
        <v>0.88166666666666671</v>
      </c>
    </row>
    <row r="48" spans="1:59" ht="15.75" customHeight="1">
      <c r="A48" s="76">
        <v>218</v>
      </c>
      <c r="B48" s="178" t="s">
        <v>1633</v>
      </c>
      <c r="C48" s="135">
        <v>2</v>
      </c>
      <c r="D48" s="485">
        <v>44</v>
      </c>
      <c r="E48" s="485">
        <v>0</v>
      </c>
      <c r="F48" s="485">
        <v>1</v>
      </c>
      <c r="G48" s="485">
        <v>1</v>
      </c>
      <c r="H48" s="46">
        <v>37.299999999999997</v>
      </c>
      <c r="I48" s="79">
        <v>87</v>
      </c>
      <c r="J48" s="80">
        <v>0</v>
      </c>
      <c r="K48" s="80">
        <v>0</v>
      </c>
      <c r="L48" s="80">
        <v>0</v>
      </c>
      <c r="M48" s="80">
        <v>0</v>
      </c>
      <c r="N48" s="80">
        <v>0</v>
      </c>
      <c r="O48" s="80">
        <v>0</v>
      </c>
      <c r="P48" s="80">
        <v>0</v>
      </c>
      <c r="Q48" s="80">
        <v>0</v>
      </c>
      <c r="R48" s="80">
        <v>0</v>
      </c>
      <c r="S48" s="80">
        <v>0</v>
      </c>
      <c r="T48" s="80">
        <v>0</v>
      </c>
      <c r="U48" s="80">
        <v>0</v>
      </c>
      <c r="V48" s="80">
        <v>0</v>
      </c>
      <c r="W48" s="80">
        <v>0</v>
      </c>
      <c r="X48" s="80">
        <v>0</v>
      </c>
      <c r="Y48" s="80">
        <v>0</v>
      </c>
      <c r="Z48" s="80">
        <v>1</v>
      </c>
      <c r="AA48" s="80">
        <v>1</v>
      </c>
      <c r="AB48" s="81">
        <v>65</v>
      </c>
      <c r="AC48" s="82">
        <v>1.61</v>
      </c>
      <c r="AD48" s="83">
        <f>AB48/AC48^2</f>
        <v>25.076193048107708</v>
      </c>
      <c r="AE48" s="150">
        <v>44199</v>
      </c>
      <c r="AF48" s="58">
        <v>1</v>
      </c>
      <c r="AG48" s="58">
        <v>0</v>
      </c>
      <c r="AH48" s="58">
        <v>2</v>
      </c>
      <c r="AI48" s="84">
        <v>0</v>
      </c>
      <c r="AJ48" s="84">
        <v>1</v>
      </c>
      <c r="AK48" s="60">
        <v>44228</v>
      </c>
      <c r="AL48" s="58">
        <f>DATEDIF(AE48,AK48,"MD")</f>
        <v>29</v>
      </c>
      <c r="AM48" s="84">
        <v>1</v>
      </c>
      <c r="AN48" s="123">
        <v>1</v>
      </c>
      <c r="AO48" s="61"/>
      <c r="AP48" s="133">
        <v>0.52</v>
      </c>
      <c r="AQ48" s="133">
        <v>4297</v>
      </c>
      <c r="AR48" s="133">
        <v>151.30000000000001</v>
      </c>
      <c r="AS48" s="144"/>
      <c r="AT48" s="135">
        <v>9</v>
      </c>
      <c r="AU48" s="135">
        <v>6.54</v>
      </c>
      <c r="AV48" s="135">
        <v>71.5</v>
      </c>
      <c r="AW48" s="135">
        <v>15.6</v>
      </c>
      <c r="AX48" s="135">
        <v>405</v>
      </c>
      <c r="AY48" s="86"/>
      <c r="AZ48" s="90">
        <v>1</v>
      </c>
      <c r="BA48" s="320">
        <v>53212.3</v>
      </c>
      <c r="BB48" s="320">
        <v>7.8273437617620898</v>
      </c>
      <c r="BC48" s="471">
        <v>0</v>
      </c>
      <c r="BD48" s="483">
        <f t="shared" si="2"/>
        <v>1.4709651268150577E-2</v>
      </c>
      <c r="BE48" s="320">
        <v>0.56400000000000006</v>
      </c>
      <c r="BF48" s="471">
        <v>0</v>
      </c>
      <c r="BG48" s="320">
        <v>0.72499999999999998</v>
      </c>
    </row>
    <row r="49" spans="1:59" ht="15.75" customHeight="1">
      <c r="A49" s="76">
        <v>14</v>
      </c>
      <c r="B49" s="115" t="s">
        <v>200</v>
      </c>
      <c r="C49" s="135">
        <v>1</v>
      </c>
      <c r="D49" s="485">
        <v>45</v>
      </c>
      <c r="E49" s="485">
        <v>0</v>
      </c>
      <c r="F49" s="485">
        <v>1</v>
      </c>
      <c r="G49" s="485">
        <v>1</v>
      </c>
      <c r="H49" s="46">
        <v>37.1</v>
      </c>
      <c r="I49" s="79">
        <v>90</v>
      </c>
      <c r="J49" s="80">
        <v>0</v>
      </c>
      <c r="K49" s="80">
        <v>0</v>
      </c>
      <c r="L49" s="80">
        <v>0</v>
      </c>
      <c r="M49" s="80">
        <v>0</v>
      </c>
      <c r="N49" s="80">
        <v>0</v>
      </c>
      <c r="O49" s="80">
        <v>0</v>
      </c>
      <c r="P49" s="80">
        <v>0</v>
      </c>
      <c r="Q49" s="80">
        <v>0</v>
      </c>
      <c r="R49" s="80">
        <v>0</v>
      </c>
      <c r="S49" s="80">
        <v>0</v>
      </c>
      <c r="T49" s="80">
        <v>0</v>
      </c>
      <c r="U49" s="80">
        <v>0</v>
      </c>
      <c r="V49" s="80">
        <v>0</v>
      </c>
      <c r="W49" s="80">
        <v>0</v>
      </c>
      <c r="X49" s="80">
        <v>0</v>
      </c>
      <c r="Y49" s="80">
        <v>0</v>
      </c>
      <c r="Z49" s="80">
        <v>1</v>
      </c>
      <c r="AA49" s="80">
        <v>0</v>
      </c>
      <c r="AB49" s="81"/>
      <c r="AC49" s="82"/>
      <c r="AD49" s="83"/>
      <c r="AE49" s="56">
        <v>44011</v>
      </c>
      <c r="AF49" s="58">
        <v>0</v>
      </c>
      <c r="AG49" s="58">
        <v>0</v>
      </c>
      <c r="AH49" s="58">
        <v>0</v>
      </c>
      <c r="AI49" s="84">
        <v>0</v>
      </c>
      <c r="AJ49" s="84">
        <v>0</v>
      </c>
      <c r="AK49" s="60">
        <v>44013</v>
      </c>
      <c r="AL49" s="58">
        <f>AK49-AE49</f>
        <v>2</v>
      </c>
      <c r="AM49" s="84">
        <v>0</v>
      </c>
      <c r="AN49" s="123">
        <v>1</v>
      </c>
      <c r="AO49" s="61"/>
      <c r="AP49" s="135">
        <v>0.95</v>
      </c>
      <c r="AQ49" s="135">
        <v>425</v>
      </c>
      <c r="AR49" s="135">
        <v>142.4</v>
      </c>
      <c r="AS49" s="139">
        <v>6.0000000000000001E-3</v>
      </c>
      <c r="AT49" s="135">
        <v>14.3</v>
      </c>
      <c r="AU49" s="135">
        <v>12.15</v>
      </c>
      <c r="AV49" s="135">
        <v>90.2</v>
      </c>
      <c r="AW49" s="135">
        <v>6.3</v>
      </c>
      <c r="AX49" s="135">
        <v>226</v>
      </c>
      <c r="AY49" s="86"/>
      <c r="AZ49" s="64">
        <v>0</v>
      </c>
      <c r="BA49" s="320">
        <v>3808.8</v>
      </c>
      <c r="BB49" s="316">
        <v>5.3258237063125362</v>
      </c>
      <c r="BC49" s="475">
        <v>0</v>
      </c>
      <c r="BD49" s="483">
        <f t="shared" si="2"/>
        <v>0.13982943988428206</v>
      </c>
      <c r="BE49" s="320">
        <v>0.62233333333333329</v>
      </c>
      <c r="BF49" s="471">
        <v>0</v>
      </c>
      <c r="BG49" s="320">
        <v>0.74733333333333329</v>
      </c>
    </row>
    <row r="50" spans="1:59" ht="15.75" customHeight="1">
      <c r="A50" s="76">
        <v>118</v>
      </c>
      <c r="B50" s="46" t="s">
        <v>951</v>
      </c>
      <c r="C50" s="135">
        <v>1</v>
      </c>
      <c r="D50" s="485">
        <v>45</v>
      </c>
      <c r="E50" s="485">
        <v>0</v>
      </c>
      <c r="F50" s="485">
        <v>1</v>
      </c>
      <c r="G50" s="485">
        <v>1</v>
      </c>
      <c r="H50" s="46">
        <v>36</v>
      </c>
      <c r="I50" s="79">
        <v>93</v>
      </c>
      <c r="J50" s="80">
        <v>0</v>
      </c>
      <c r="K50" s="80">
        <v>1</v>
      </c>
      <c r="L50" s="80">
        <v>0</v>
      </c>
      <c r="M50" s="80">
        <v>0</v>
      </c>
      <c r="N50" s="80">
        <v>0</v>
      </c>
      <c r="O50" s="80">
        <v>0</v>
      </c>
      <c r="P50" s="80">
        <v>0</v>
      </c>
      <c r="Q50" s="80">
        <v>0</v>
      </c>
      <c r="R50" s="80">
        <v>0</v>
      </c>
      <c r="S50" s="80">
        <v>1</v>
      </c>
      <c r="T50" s="80">
        <v>0</v>
      </c>
      <c r="U50" s="80">
        <v>0</v>
      </c>
      <c r="V50" s="80">
        <v>0</v>
      </c>
      <c r="W50" s="80">
        <v>1</v>
      </c>
      <c r="X50" s="80">
        <v>0</v>
      </c>
      <c r="Y50" s="80">
        <v>0</v>
      </c>
      <c r="Z50" s="80">
        <v>0</v>
      </c>
      <c r="AA50" s="80">
        <v>0</v>
      </c>
      <c r="AB50" s="81">
        <v>60</v>
      </c>
      <c r="AC50" s="82">
        <v>1.7</v>
      </c>
      <c r="AD50" s="83">
        <f t="shared" ref="AD50:AD55" si="5">AB50/AC50^2</f>
        <v>20.761245674740486</v>
      </c>
      <c r="AE50" s="150">
        <v>44075</v>
      </c>
      <c r="AF50" s="58">
        <v>0</v>
      </c>
      <c r="AG50" s="58">
        <v>0</v>
      </c>
      <c r="AH50" s="58">
        <v>0</v>
      </c>
      <c r="AI50" s="84">
        <v>0</v>
      </c>
      <c r="AJ50" s="84">
        <v>0</v>
      </c>
      <c r="AK50" s="60">
        <v>44098</v>
      </c>
      <c r="AL50" s="58">
        <f>AK50-AE50</f>
        <v>23</v>
      </c>
      <c r="AM50" s="84">
        <v>1</v>
      </c>
      <c r="AN50" s="123">
        <v>1</v>
      </c>
      <c r="AO50" s="61"/>
      <c r="AP50" s="133">
        <v>0.53</v>
      </c>
      <c r="AQ50" s="133">
        <v>16334</v>
      </c>
      <c r="AR50" s="129"/>
      <c r="AS50" s="139">
        <v>6.0000000000000001E-3</v>
      </c>
      <c r="AT50" s="135">
        <v>13.6</v>
      </c>
      <c r="AU50" s="135">
        <v>9.1</v>
      </c>
      <c r="AV50" s="135">
        <v>90.2</v>
      </c>
      <c r="AW50" s="135">
        <v>4.3</v>
      </c>
      <c r="AX50" s="135">
        <v>395</v>
      </c>
      <c r="AY50" s="86"/>
      <c r="AZ50" s="64">
        <v>1</v>
      </c>
      <c r="BA50" s="481">
        <v>24.4</v>
      </c>
      <c r="BB50" s="320">
        <v>10.950517238579328</v>
      </c>
      <c r="BC50" s="471">
        <v>0</v>
      </c>
      <c r="BD50" s="483">
        <f t="shared" si="2"/>
        <v>44.879169010571019</v>
      </c>
      <c r="BE50" s="320">
        <v>0.4996666666666667</v>
      </c>
      <c r="BF50" s="471">
        <v>0</v>
      </c>
      <c r="BG50" s="320">
        <v>0.64300000000000013</v>
      </c>
    </row>
    <row r="51" spans="1:59" ht="15.75" customHeight="1">
      <c r="A51" s="167">
        <v>140</v>
      </c>
      <c r="B51" s="178" t="s">
        <v>1103</v>
      </c>
      <c r="C51" s="135">
        <v>1</v>
      </c>
      <c r="D51" s="485">
        <v>45</v>
      </c>
      <c r="E51" s="485">
        <v>0</v>
      </c>
      <c r="F51" s="485">
        <v>1</v>
      </c>
      <c r="G51" s="485">
        <v>1</v>
      </c>
      <c r="H51" s="46">
        <v>36</v>
      </c>
      <c r="I51" s="79">
        <v>93</v>
      </c>
      <c r="J51" s="80">
        <v>0</v>
      </c>
      <c r="K51" s="80">
        <v>1</v>
      </c>
      <c r="L51" s="80">
        <v>0</v>
      </c>
      <c r="M51" s="80">
        <v>1</v>
      </c>
      <c r="N51" s="80">
        <v>0</v>
      </c>
      <c r="O51" s="80">
        <v>0</v>
      </c>
      <c r="P51" s="80">
        <v>1</v>
      </c>
      <c r="Q51" s="80">
        <v>0</v>
      </c>
      <c r="R51" s="80">
        <v>0</v>
      </c>
      <c r="S51" s="80">
        <v>0</v>
      </c>
      <c r="T51" s="80">
        <v>0</v>
      </c>
      <c r="U51" s="80">
        <v>0</v>
      </c>
      <c r="V51" s="80">
        <v>0</v>
      </c>
      <c r="W51" s="80">
        <v>1</v>
      </c>
      <c r="X51" s="80">
        <v>1</v>
      </c>
      <c r="Y51" s="80">
        <v>1</v>
      </c>
      <c r="Z51" s="80">
        <v>0</v>
      </c>
      <c r="AA51" s="80">
        <v>0</v>
      </c>
      <c r="AB51" s="81">
        <v>96</v>
      </c>
      <c r="AC51" s="82">
        <v>1.75</v>
      </c>
      <c r="AD51" s="83">
        <f t="shared" si="5"/>
        <v>31.346938775510203</v>
      </c>
      <c r="AE51" s="150">
        <v>44103</v>
      </c>
      <c r="AF51" s="58">
        <v>0</v>
      </c>
      <c r="AG51" s="58">
        <v>0</v>
      </c>
      <c r="AH51" s="58">
        <v>0</v>
      </c>
      <c r="AI51" s="84">
        <v>0</v>
      </c>
      <c r="AJ51" s="84">
        <v>0</v>
      </c>
      <c r="AK51" s="60">
        <v>44108</v>
      </c>
      <c r="AL51" s="58">
        <f>AK51-AE51</f>
        <v>5</v>
      </c>
      <c r="AM51" s="84">
        <v>0</v>
      </c>
      <c r="AN51" s="123">
        <v>1</v>
      </c>
      <c r="AO51" s="61"/>
      <c r="AP51" s="133">
        <v>4.9800000000000004</v>
      </c>
      <c r="AQ51" s="129"/>
      <c r="AR51" s="133">
        <v>67.400000000000006</v>
      </c>
      <c r="AS51" s="128"/>
      <c r="AT51" s="98">
        <v>14.7</v>
      </c>
      <c r="AU51" s="98">
        <v>2.9</v>
      </c>
      <c r="AV51" s="98">
        <v>80</v>
      </c>
      <c r="AW51" s="98">
        <v>12.4</v>
      </c>
      <c r="AX51" s="98">
        <v>164</v>
      </c>
      <c r="AY51" s="86"/>
      <c r="AZ51" s="64">
        <v>0</v>
      </c>
      <c r="BA51" s="320">
        <v>5764.2</v>
      </c>
      <c r="BB51" s="320">
        <v>5.33931841001713</v>
      </c>
      <c r="BC51" s="471">
        <v>0</v>
      </c>
      <c r="BD51" s="483">
        <f t="shared" si="2"/>
        <v>9.2628958225202646E-2</v>
      </c>
      <c r="BE51" s="320">
        <v>0.53866666666666674</v>
      </c>
      <c r="BF51" s="471">
        <v>0</v>
      </c>
      <c r="BG51" s="320">
        <v>0.71733333333333338</v>
      </c>
    </row>
    <row r="52" spans="1:59" ht="15.75" customHeight="1">
      <c r="A52" s="76">
        <v>193</v>
      </c>
      <c r="B52" s="178" t="s">
        <v>1461</v>
      </c>
      <c r="C52" s="135">
        <v>2</v>
      </c>
      <c r="D52" s="485">
        <v>45</v>
      </c>
      <c r="E52" s="485">
        <v>0</v>
      </c>
      <c r="F52" s="485">
        <v>1</v>
      </c>
      <c r="G52" s="485">
        <v>1</v>
      </c>
      <c r="H52" s="46">
        <v>37</v>
      </c>
      <c r="I52" s="79">
        <v>97</v>
      </c>
      <c r="J52" s="80">
        <v>0</v>
      </c>
      <c r="K52" s="80">
        <v>0</v>
      </c>
      <c r="L52" s="80">
        <v>0</v>
      </c>
      <c r="M52" s="80">
        <v>0</v>
      </c>
      <c r="N52" s="80">
        <v>0</v>
      </c>
      <c r="O52" s="80">
        <v>0</v>
      </c>
      <c r="P52" s="80">
        <v>0</v>
      </c>
      <c r="Q52" s="80">
        <v>0</v>
      </c>
      <c r="R52" s="80">
        <v>0</v>
      </c>
      <c r="S52" s="80">
        <v>0</v>
      </c>
      <c r="T52" s="80">
        <v>0</v>
      </c>
      <c r="U52" s="98">
        <v>1</v>
      </c>
      <c r="V52" s="80">
        <v>0</v>
      </c>
      <c r="W52" s="80">
        <v>1</v>
      </c>
      <c r="X52" s="80">
        <v>1</v>
      </c>
      <c r="Y52" s="80">
        <v>1</v>
      </c>
      <c r="Z52" s="80">
        <v>0</v>
      </c>
      <c r="AA52" s="80">
        <v>0</v>
      </c>
      <c r="AB52" s="81">
        <v>115</v>
      </c>
      <c r="AC52" s="82">
        <v>1.6</v>
      </c>
      <c r="AD52" s="83">
        <f t="shared" si="5"/>
        <v>44.921874999999993</v>
      </c>
      <c r="AE52" s="150">
        <v>44179</v>
      </c>
      <c r="AF52" s="58">
        <v>1</v>
      </c>
      <c r="AG52" s="58">
        <v>0</v>
      </c>
      <c r="AH52" s="58">
        <v>5</v>
      </c>
      <c r="AI52" s="84">
        <v>0</v>
      </c>
      <c r="AJ52" s="84">
        <v>1</v>
      </c>
      <c r="AK52" s="60">
        <v>44189</v>
      </c>
      <c r="AL52" s="58">
        <f>AK52-AE52</f>
        <v>10</v>
      </c>
      <c r="AM52" s="84">
        <v>0</v>
      </c>
      <c r="AN52" s="123">
        <v>1</v>
      </c>
      <c r="AO52" s="61"/>
      <c r="AP52" s="133">
        <v>0.73</v>
      </c>
      <c r="AQ52" s="133">
        <v>356</v>
      </c>
      <c r="AR52" s="133">
        <v>2.6</v>
      </c>
      <c r="AS52" s="139">
        <v>7.0000000000000001E-3</v>
      </c>
      <c r="AT52" s="135">
        <v>12.9</v>
      </c>
      <c r="AU52" s="135">
        <v>8.73</v>
      </c>
      <c r="AV52" s="135">
        <v>86.1</v>
      </c>
      <c r="AW52" s="135">
        <v>8.1</v>
      </c>
      <c r="AX52" s="135">
        <v>276</v>
      </c>
      <c r="AY52" s="86"/>
      <c r="AZ52" s="64">
        <v>0</v>
      </c>
      <c r="BA52" s="320">
        <v>32925.599999999999</v>
      </c>
      <c r="BB52" s="320">
        <v>10.798391728891479</v>
      </c>
      <c r="BC52" s="471">
        <v>0</v>
      </c>
      <c r="BD52" s="483">
        <f t="shared" si="2"/>
        <v>3.2796340017771826E-2</v>
      </c>
      <c r="BE52" s="320"/>
      <c r="BF52" s="471"/>
      <c r="BG52" s="320"/>
    </row>
    <row r="53" spans="1:59" ht="15.75" customHeight="1">
      <c r="A53" s="76">
        <v>119</v>
      </c>
      <c r="B53" s="46" t="s">
        <v>958</v>
      </c>
      <c r="C53" s="135">
        <v>2</v>
      </c>
      <c r="D53" s="485">
        <v>46</v>
      </c>
      <c r="E53" s="485">
        <v>0</v>
      </c>
      <c r="F53" s="485">
        <v>1</v>
      </c>
      <c r="G53" s="485">
        <v>1</v>
      </c>
      <c r="H53" s="46">
        <v>36.4</v>
      </c>
      <c r="I53" s="79">
        <v>85</v>
      </c>
      <c r="J53" s="80">
        <v>0</v>
      </c>
      <c r="K53" s="80">
        <v>0</v>
      </c>
      <c r="L53" s="80">
        <v>0</v>
      </c>
      <c r="M53" s="80">
        <v>0</v>
      </c>
      <c r="N53" s="80">
        <v>0</v>
      </c>
      <c r="O53" s="80">
        <v>0</v>
      </c>
      <c r="P53" s="80">
        <v>0</v>
      </c>
      <c r="Q53" s="80">
        <v>0</v>
      </c>
      <c r="R53" s="80">
        <v>0</v>
      </c>
      <c r="S53" s="80">
        <v>0</v>
      </c>
      <c r="T53" s="80">
        <v>0</v>
      </c>
      <c r="U53" s="80">
        <v>0</v>
      </c>
      <c r="V53" s="80">
        <v>0</v>
      </c>
      <c r="W53" s="80">
        <v>0</v>
      </c>
      <c r="X53" s="80">
        <v>0</v>
      </c>
      <c r="Y53" s="80">
        <v>0</v>
      </c>
      <c r="Z53" s="80">
        <v>0</v>
      </c>
      <c r="AA53" s="80">
        <v>0</v>
      </c>
      <c r="AB53" s="81">
        <v>38</v>
      </c>
      <c r="AC53" s="82">
        <v>1.44</v>
      </c>
      <c r="AD53" s="83">
        <f t="shared" si="5"/>
        <v>18.325617283950617</v>
      </c>
      <c r="AE53" s="150">
        <v>44074</v>
      </c>
      <c r="AF53" s="58">
        <v>0</v>
      </c>
      <c r="AG53" s="58">
        <v>0</v>
      </c>
      <c r="AH53" s="58">
        <v>0</v>
      </c>
      <c r="AI53" s="84">
        <v>0</v>
      </c>
      <c r="AJ53" s="84">
        <v>0</v>
      </c>
      <c r="AK53" s="60">
        <v>44077</v>
      </c>
      <c r="AL53" s="58">
        <f>AK53-AE53</f>
        <v>3</v>
      </c>
      <c r="AM53" s="84">
        <v>0</v>
      </c>
      <c r="AN53" s="123">
        <v>1</v>
      </c>
      <c r="AO53" s="61"/>
      <c r="AP53" s="133">
        <v>0.7</v>
      </c>
      <c r="AQ53" s="133">
        <v>527</v>
      </c>
      <c r="AR53" s="133">
        <v>49.8</v>
      </c>
      <c r="AS53" s="139">
        <v>3.0000000000000001E-3</v>
      </c>
      <c r="AT53" s="135">
        <v>14.9</v>
      </c>
      <c r="AU53" s="135">
        <v>4.4000000000000004</v>
      </c>
      <c r="AV53" s="135">
        <v>71.099999999999994</v>
      </c>
      <c r="AW53" s="135">
        <v>18.2</v>
      </c>
      <c r="AX53" s="135">
        <v>164</v>
      </c>
      <c r="AY53" s="86"/>
      <c r="AZ53" s="64">
        <v>0</v>
      </c>
      <c r="BA53" s="320">
        <v>92167.4</v>
      </c>
      <c r="BB53" s="320">
        <v>13.570620047792708</v>
      </c>
      <c r="BC53" s="471">
        <v>0</v>
      </c>
      <c r="BD53" s="483">
        <f t="shared" si="2"/>
        <v>1.472388289980265E-2</v>
      </c>
      <c r="BE53" s="320">
        <v>0.56866666666666665</v>
      </c>
      <c r="BF53" s="471">
        <v>0</v>
      </c>
      <c r="BG53" s="320">
        <v>0.73133333333333328</v>
      </c>
    </row>
    <row r="54" spans="1:59" ht="15.75" customHeight="1">
      <c r="A54" s="76">
        <v>232</v>
      </c>
      <c r="B54" s="178" t="s">
        <v>1728</v>
      </c>
      <c r="C54" s="135">
        <v>1</v>
      </c>
      <c r="D54" s="485">
        <v>47</v>
      </c>
      <c r="E54" s="485">
        <v>0</v>
      </c>
      <c r="F54" s="485">
        <v>1</v>
      </c>
      <c r="G54" s="485">
        <v>1</v>
      </c>
      <c r="H54" s="46">
        <v>37.5</v>
      </c>
      <c r="I54" s="79">
        <v>92</v>
      </c>
      <c r="J54" s="80">
        <v>0</v>
      </c>
      <c r="K54" s="80">
        <v>0</v>
      </c>
      <c r="L54" s="80">
        <v>0</v>
      </c>
      <c r="M54" s="80">
        <v>0</v>
      </c>
      <c r="N54" s="80">
        <v>0</v>
      </c>
      <c r="O54" s="80">
        <v>0</v>
      </c>
      <c r="P54" s="80">
        <v>0</v>
      </c>
      <c r="Q54" s="80">
        <v>0</v>
      </c>
      <c r="R54" s="80">
        <v>0</v>
      </c>
      <c r="S54" s="80">
        <v>0</v>
      </c>
      <c r="T54" s="80">
        <v>0</v>
      </c>
      <c r="U54" s="80">
        <v>0</v>
      </c>
      <c r="V54" s="80">
        <v>0</v>
      </c>
      <c r="W54" s="80">
        <v>0</v>
      </c>
      <c r="X54" s="80">
        <v>0</v>
      </c>
      <c r="Y54" s="80">
        <v>1</v>
      </c>
      <c r="Z54" s="80">
        <v>0</v>
      </c>
      <c r="AA54" s="80">
        <v>0</v>
      </c>
      <c r="AB54" s="81">
        <v>80</v>
      </c>
      <c r="AC54" s="82">
        <v>1.8</v>
      </c>
      <c r="AD54" s="83">
        <f t="shared" si="5"/>
        <v>24.691358024691358</v>
      </c>
      <c r="AE54" s="150">
        <v>44287</v>
      </c>
      <c r="AF54" s="58">
        <v>1</v>
      </c>
      <c r="AG54" s="58">
        <v>0</v>
      </c>
      <c r="AH54" s="58">
        <v>5</v>
      </c>
      <c r="AI54" s="84">
        <v>0</v>
      </c>
      <c r="AJ54" s="84">
        <v>0</v>
      </c>
      <c r="AK54" s="60">
        <v>44297</v>
      </c>
      <c r="AL54" s="58">
        <f>DATEDIF(AE54,AK54,"MD")</f>
        <v>10</v>
      </c>
      <c r="AM54" s="84">
        <v>0</v>
      </c>
      <c r="AN54" s="123">
        <v>1</v>
      </c>
      <c r="AO54" s="61"/>
      <c r="AP54" s="133">
        <v>0.64</v>
      </c>
      <c r="AQ54" s="133">
        <v>595</v>
      </c>
      <c r="AR54" s="133">
        <v>186.2</v>
      </c>
      <c r="AS54" s="139">
        <v>3.0000000000000001E-3</v>
      </c>
      <c r="AT54" s="135">
        <v>13.5</v>
      </c>
      <c r="AU54" s="135">
        <v>90.1</v>
      </c>
      <c r="AV54" s="135">
        <v>90.1</v>
      </c>
      <c r="AW54" s="135">
        <v>6</v>
      </c>
      <c r="AX54" s="135">
        <v>302</v>
      </c>
      <c r="AY54" s="86"/>
      <c r="AZ54" s="64">
        <v>0</v>
      </c>
      <c r="BA54" s="320">
        <v>3180.6</v>
      </c>
      <c r="BB54" s="320">
        <v>6.037209618720472</v>
      </c>
      <c r="BC54" s="471">
        <v>0</v>
      </c>
      <c r="BD54" s="483">
        <f t="shared" si="2"/>
        <v>0.18981354520280677</v>
      </c>
      <c r="BE54" s="320">
        <v>0.56400000000000006</v>
      </c>
      <c r="BF54" s="471">
        <v>0</v>
      </c>
      <c r="BG54" s="320">
        <v>0.76766666666666661</v>
      </c>
    </row>
    <row r="55" spans="1:59" ht="15.75" customHeight="1">
      <c r="A55" s="76">
        <v>9</v>
      </c>
      <c r="B55" s="46" t="s">
        <v>168</v>
      </c>
      <c r="C55" s="135">
        <v>1</v>
      </c>
      <c r="D55" s="485">
        <v>48</v>
      </c>
      <c r="E55" s="485">
        <v>0</v>
      </c>
      <c r="F55" s="485">
        <v>1</v>
      </c>
      <c r="G55" s="485">
        <v>1</v>
      </c>
      <c r="H55" s="46">
        <v>36.200000000000003</v>
      </c>
      <c r="I55" s="79">
        <v>94</v>
      </c>
      <c r="J55" s="80">
        <v>0</v>
      </c>
      <c r="K55" s="80">
        <v>0</v>
      </c>
      <c r="L55" s="80">
        <v>0</v>
      </c>
      <c r="M55" s="80">
        <v>0</v>
      </c>
      <c r="N55" s="80">
        <v>0</v>
      </c>
      <c r="O55" s="80">
        <v>0</v>
      </c>
      <c r="P55" s="80">
        <v>0</v>
      </c>
      <c r="Q55" s="80">
        <v>0</v>
      </c>
      <c r="R55" s="80">
        <v>0</v>
      </c>
      <c r="S55" s="80">
        <v>0</v>
      </c>
      <c r="T55" s="80">
        <v>0</v>
      </c>
      <c r="U55" s="80">
        <v>0</v>
      </c>
      <c r="V55" s="80">
        <v>0</v>
      </c>
      <c r="W55" s="80">
        <v>1</v>
      </c>
      <c r="X55" s="80">
        <v>1</v>
      </c>
      <c r="Y55" s="80">
        <v>1</v>
      </c>
      <c r="Z55" s="80">
        <v>0</v>
      </c>
      <c r="AA55" s="80">
        <v>0</v>
      </c>
      <c r="AB55" s="81">
        <v>150</v>
      </c>
      <c r="AC55" s="82">
        <v>1.8</v>
      </c>
      <c r="AD55" s="83">
        <f t="shared" si="5"/>
        <v>46.296296296296291</v>
      </c>
      <c r="AE55" s="56">
        <v>44008</v>
      </c>
      <c r="AF55" s="58">
        <v>0</v>
      </c>
      <c r="AG55" s="58">
        <v>0</v>
      </c>
      <c r="AH55" s="58">
        <v>0</v>
      </c>
      <c r="AI55" s="84">
        <v>0</v>
      </c>
      <c r="AJ55" s="84">
        <v>0</v>
      </c>
      <c r="AK55" s="60">
        <v>44016</v>
      </c>
      <c r="AL55" s="58">
        <f>AK55-AE55</f>
        <v>8</v>
      </c>
      <c r="AM55" s="84">
        <v>1</v>
      </c>
      <c r="AN55" s="123">
        <v>1</v>
      </c>
      <c r="AO55" s="61"/>
      <c r="AP55" s="135">
        <v>1.34</v>
      </c>
      <c r="AQ55" s="135">
        <v>190</v>
      </c>
      <c r="AR55" s="135">
        <v>8.9</v>
      </c>
      <c r="AS55" s="139">
        <v>7.0000000000000001E-3</v>
      </c>
      <c r="AT55" s="135">
        <v>15.2</v>
      </c>
      <c r="AU55" s="98">
        <v>6.46</v>
      </c>
      <c r="AV55" s="135">
        <v>59.3</v>
      </c>
      <c r="AW55" s="135">
        <v>30.5</v>
      </c>
      <c r="AX55" s="135">
        <v>218</v>
      </c>
      <c r="AY55" s="86"/>
      <c r="AZ55" s="64">
        <v>1</v>
      </c>
      <c r="BA55" s="320"/>
      <c r="BB55" s="316"/>
      <c r="BC55" s="475"/>
      <c r="BD55" s="483"/>
      <c r="BE55" s="320"/>
      <c r="BF55" s="471"/>
      <c r="BG55" s="320"/>
    </row>
    <row r="56" spans="1:59" ht="15.75" customHeight="1">
      <c r="A56" s="76">
        <v>87</v>
      </c>
      <c r="B56" s="46" t="s">
        <v>726</v>
      </c>
      <c r="C56" s="135">
        <v>2</v>
      </c>
      <c r="D56" s="485">
        <v>48</v>
      </c>
      <c r="E56" s="485">
        <v>0</v>
      </c>
      <c r="F56" s="485">
        <v>1</v>
      </c>
      <c r="G56" s="485">
        <v>1</v>
      </c>
      <c r="H56" s="46">
        <v>36.5</v>
      </c>
      <c r="I56" s="79">
        <v>97</v>
      </c>
      <c r="J56" s="80">
        <v>0</v>
      </c>
      <c r="K56" s="80">
        <v>0</v>
      </c>
      <c r="L56" s="80">
        <v>0</v>
      </c>
      <c r="M56" s="80">
        <v>0</v>
      </c>
      <c r="N56" s="80">
        <v>0</v>
      </c>
      <c r="O56" s="80">
        <v>0</v>
      </c>
      <c r="P56" s="80">
        <v>0</v>
      </c>
      <c r="Q56" s="80">
        <v>0</v>
      </c>
      <c r="R56" s="80">
        <v>0</v>
      </c>
      <c r="S56" s="80">
        <v>0</v>
      </c>
      <c r="T56" s="80">
        <v>0</v>
      </c>
      <c r="U56" s="80">
        <v>0</v>
      </c>
      <c r="V56" s="80">
        <v>0</v>
      </c>
      <c r="W56" s="80">
        <v>0</v>
      </c>
      <c r="X56" s="80">
        <v>0</v>
      </c>
      <c r="Y56" s="80">
        <v>0</v>
      </c>
      <c r="Z56" s="80">
        <v>0</v>
      </c>
      <c r="AA56" s="80">
        <v>0</v>
      </c>
      <c r="AB56" s="81"/>
      <c r="AC56" s="82"/>
      <c r="AD56" s="83"/>
      <c r="AE56" s="150">
        <v>44042</v>
      </c>
      <c r="AF56" s="58">
        <v>0</v>
      </c>
      <c r="AG56" s="58">
        <v>0</v>
      </c>
      <c r="AH56" s="58">
        <v>0</v>
      </c>
      <c r="AI56" s="84">
        <v>0</v>
      </c>
      <c r="AJ56" s="84">
        <v>0</v>
      </c>
      <c r="AK56" s="60">
        <v>44043</v>
      </c>
      <c r="AL56" s="58">
        <f>AK56-AE56</f>
        <v>1</v>
      </c>
      <c r="AM56" s="84">
        <v>0</v>
      </c>
      <c r="AN56" s="123">
        <v>1</v>
      </c>
      <c r="AO56" s="61"/>
      <c r="AP56" s="133">
        <v>0.53</v>
      </c>
      <c r="AQ56" s="133">
        <v>567</v>
      </c>
      <c r="AR56" s="133">
        <v>4.9000000000000004</v>
      </c>
      <c r="AS56" s="139">
        <v>6.0000000000000001E-3</v>
      </c>
      <c r="AT56" s="135">
        <v>14.4</v>
      </c>
      <c r="AU56" s="135">
        <v>14.69</v>
      </c>
      <c r="AV56" s="135">
        <v>64.8</v>
      </c>
      <c r="AW56" s="135">
        <v>23.8</v>
      </c>
      <c r="AX56" s="135">
        <v>191</v>
      </c>
      <c r="AY56" s="86"/>
      <c r="AZ56" s="64">
        <v>0</v>
      </c>
      <c r="BA56" s="320">
        <v>22455.1</v>
      </c>
      <c r="BB56" s="320">
        <v>7.9299264624410277</v>
      </c>
      <c r="BC56" s="471">
        <v>0</v>
      </c>
      <c r="BD56" s="483">
        <f>(BB56/BA56)*100</f>
        <v>3.5314589836789985E-2</v>
      </c>
      <c r="BE56" s="320">
        <v>0.59266666666666667</v>
      </c>
      <c r="BF56" s="471">
        <v>1</v>
      </c>
      <c r="BG56" s="320">
        <v>0.78799999999999992</v>
      </c>
    </row>
    <row r="57" spans="1:59" ht="15.75" customHeight="1">
      <c r="A57" s="76">
        <v>217</v>
      </c>
      <c r="B57" s="178" t="s">
        <v>1626</v>
      </c>
      <c r="C57" s="135">
        <v>1</v>
      </c>
      <c r="D57" s="485">
        <v>48</v>
      </c>
      <c r="E57" s="485">
        <v>0</v>
      </c>
      <c r="F57" s="485">
        <v>1</v>
      </c>
      <c r="G57" s="485">
        <v>1</v>
      </c>
      <c r="H57" s="46">
        <v>37.299999999999997</v>
      </c>
      <c r="I57" s="79">
        <v>97</v>
      </c>
      <c r="J57" s="80">
        <v>0</v>
      </c>
      <c r="K57" s="80">
        <v>0</v>
      </c>
      <c r="L57" s="80">
        <v>0</v>
      </c>
      <c r="M57" s="80">
        <v>0</v>
      </c>
      <c r="N57" s="80">
        <v>0</v>
      </c>
      <c r="O57" s="80">
        <v>0</v>
      </c>
      <c r="P57" s="80">
        <v>0</v>
      </c>
      <c r="Q57" s="80">
        <v>0</v>
      </c>
      <c r="R57" s="80">
        <v>0</v>
      </c>
      <c r="S57" s="80">
        <v>0</v>
      </c>
      <c r="T57" s="80">
        <v>1</v>
      </c>
      <c r="U57" s="80">
        <v>0</v>
      </c>
      <c r="V57" s="80">
        <v>0</v>
      </c>
      <c r="W57" s="80">
        <v>1</v>
      </c>
      <c r="X57" s="80">
        <v>1</v>
      </c>
      <c r="Y57" s="80">
        <v>1</v>
      </c>
      <c r="Z57" s="80">
        <v>0</v>
      </c>
      <c r="AA57" s="80">
        <v>0</v>
      </c>
      <c r="AB57" s="81">
        <v>140</v>
      </c>
      <c r="AC57" s="82">
        <v>1.72</v>
      </c>
      <c r="AD57" s="83">
        <f>AB57/AC57^2</f>
        <v>47.322877230935646</v>
      </c>
      <c r="AE57" s="150">
        <v>44199</v>
      </c>
      <c r="AF57" s="58">
        <v>1</v>
      </c>
      <c r="AG57" s="58">
        <v>1</v>
      </c>
      <c r="AH57" s="58">
        <v>23</v>
      </c>
      <c r="AI57" s="84">
        <v>0</v>
      </c>
      <c r="AJ57" s="84">
        <v>1</v>
      </c>
      <c r="AK57" s="60">
        <v>44238</v>
      </c>
      <c r="AL57" s="58">
        <f>AK57-AE57</f>
        <v>39</v>
      </c>
      <c r="AM57" s="84">
        <v>0</v>
      </c>
      <c r="AN57" s="123">
        <v>1</v>
      </c>
      <c r="AO57" s="61"/>
      <c r="AP57" s="133">
        <v>1.25</v>
      </c>
      <c r="AQ57" s="133">
        <v>676</v>
      </c>
      <c r="AR57" s="133">
        <v>145.19999999999999</v>
      </c>
      <c r="AS57" s="139">
        <v>7.0000000000000001E-3</v>
      </c>
      <c r="AT57" s="135">
        <v>14.6</v>
      </c>
      <c r="AU57" s="135">
        <v>10.94</v>
      </c>
      <c r="AV57" s="135">
        <v>90.3</v>
      </c>
      <c r="AW57" s="135">
        <v>5.2</v>
      </c>
      <c r="AX57" s="135">
        <v>305</v>
      </c>
      <c r="AY57" s="86"/>
      <c r="AZ57" s="64">
        <v>0</v>
      </c>
      <c r="BA57" s="320">
        <v>3966.4</v>
      </c>
      <c r="BB57" s="320">
        <v>3.1328738312891686</v>
      </c>
      <c r="BC57" s="471">
        <v>1</v>
      </c>
      <c r="BD57" s="483">
        <f>(BB57/BA57)*100</f>
        <v>7.8985322491154905E-2</v>
      </c>
      <c r="BE57" s="320">
        <v>0.68033333333333346</v>
      </c>
      <c r="BF57" s="471">
        <v>1</v>
      </c>
      <c r="BG57" s="320">
        <v>0.79866666666666664</v>
      </c>
    </row>
    <row r="58" spans="1:59" ht="15.75" customHeight="1">
      <c r="A58" s="76">
        <v>195</v>
      </c>
      <c r="B58" s="178" t="s">
        <v>1469</v>
      </c>
      <c r="C58" s="135">
        <v>1</v>
      </c>
      <c r="D58" s="485">
        <v>49</v>
      </c>
      <c r="E58" s="485">
        <v>0</v>
      </c>
      <c r="F58" s="485">
        <v>1</v>
      </c>
      <c r="G58" s="485">
        <v>1</v>
      </c>
      <c r="H58" s="46">
        <v>36.299999999999997</v>
      </c>
      <c r="I58" s="79">
        <v>94</v>
      </c>
      <c r="J58" s="80">
        <v>0</v>
      </c>
      <c r="K58" s="80">
        <v>0</v>
      </c>
      <c r="L58" s="80">
        <v>0</v>
      </c>
      <c r="M58" s="80">
        <v>0</v>
      </c>
      <c r="N58" s="80">
        <v>0</v>
      </c>
      <c r="O58" s="80">
        <v>0</v>
      </c>
      <c r="P58" s="80">
        <v>0</v>
      </c>
      <c r="Q58" s="80">
        <v>0</v>
      </c>
      <c r="R58" s="80">
        <v>0</v>
      </c>
      <c r="S58" s="80">
        <v>0</v>
      </c>
      <c r="T58" s="80">
        <v>0</v>
      </c>
      <c r="U58" s="80">
        <v>0</v>
      </c>
      <c r="V58" s="80">
        <v>0</v>
      </c>
      <c r="W58" s="80">
        <v>0</v>
      </c>
      <c r="X58" s="80">
        <v>0</v>
      </c>
      <c r="Y58" s="80">
        <v>0</v>
      </c>
      <c r="Z58" s="80">
        <v>0</v>
      </c>
      <c r="AA58" s="80">
        <v>0</v>
      </c>
      <c r="AB58" s="81">
        <v>80</v>
      </c>
      <c r="AC58" s="82">
        <v>1.77</v>
      </c>
      <c r="AD58" s="83">
        <f>AB58/AC58^2</f>
        <v>25.535446391522228</v>
      </c>
      <c r="AE58" s="150">
        <v>44179</v>
      </c>
      <c r="AF58" s="58">
        <v>0</v>
      </c>
      <c r="AG58" s="58">
        <v>0</v>
      </c>
      <c r="AH58" s="58">
        <v>0</v>
      </c>
      <c r="AI58" s="84">
        <v>0</v>
      </c>
      <c r="AJ58" s="84">
        <v>0</v>
      </c>
      <c r="AK58" s="60">
        <v>44188</v>
      </c>
      <c r="AL58" s="58">
        <f>AK58-AE58</f>
        <v>9</v>
      </c>
      <c r="AM58" s="84">
        <v>0</v>
      </c>
      <c r="AN58" s="123">
        <v>1</v>
      </c>
      <c r="AO58" s="61"/>
      <c r="AP58" s="133">
        <v>0.96</v>
      </c>
      <c r="AQ58" s="133">
        <v>1019</v>
      </c>
      <c r="AR58" s="133">
        <v>17.399999999999999</v>
      </c>
      <c r="AS58" s="144"/>
      <c r="AT58" s="135">
        <v>13.8</v>
      </c>
      <c r="AU58" s="135">
        <v>14.13</v>
      </c>
      <c r="AV58" s="135">
        <v>95.2</v>
      </c>
      <c r="AW58" s="135">
        <v>3.8</v>
      </c>
      <c r="AX58" s="135">
        <v>263</v>
      </c>
      <c r="AY58" s="86"/>
      <c r="AZ58" s="90">
        <v>0</v>
      </c>
      <c r="BA58" s="320">
        <v>1824.5</v>
      </c>
      <c r="BB58" s="320">
        <v>7.340823484411402</v>
      </c>
      <c r="BC58" s="471">
        <v>0</v>
      </c>
      <c r="BD58" s="483">
        <f>(BB58/BA58)*100</f>
        <v>0.40234713534729527</v>
      </c>
      <c r="BE58" s="320">
        <v>0.51833333333333342</v>
      </c>
      <c r="BF58" s="471">
        <v>0</v>
      </c>
      <c r="BG58" s="320">
        <v>0.71</v>
      </c>
    </row>
    <row r="59" spans="1:59" ht="15.75" customHeight="1">
      <c r="A59" s="76">
        <v>207</v>
      </c>
      <c r="B59" s="178" t="s">
        <v>1555</v>
      </c>
      <c r="C59" s="135">
        <v>2</v>
      </c>
      <c r="D59" s="485">
        <v>49</v>
      </c>
      <c r="E59" s="485">
        <v>0</v>
      </c>
      <c r="F59" s="485">
        <v>1</v>
      </c>
      <c r="G59" s="485">
        <v>1</v>
      </c>
      <c r="H59" s="46">
        <v>36.799999999999997</v>
      </c>
      <c r="I59" s="79">
        <v>96</v>
      </c>
      <c r="J59" s="80">
        <v>0</v>
      </c>
      <c r="K59" s="80">
        <v>0</v>
      </c>
      <c r="L59" s="80">
        <v>0</v>
      </c>
      <c r="M59" s="80">
        <v>0</v>
      </c>
      <c r="N59" s="80">
        <v>0</v>
      </c>
      <c r="O59" s="80">
        <v>0</v>
      </c>
      <c r="P59" s="80">
        <v>0</v>
      </c>
      <c r="Q59" s="80">
        <v>0</v>
      </c>
      <c r="R59" s="80">
        <v>0</v>
      </c>
      <c r="S59" s="80">
        <v>0</v>
      </c>
      <c r="T59" s="80">
        <v>0</v>
      </c>
      <c r="U59" s="80">
        <v>0</v>
      </c>
      <c r="V59" s="80">
        <v>0</v>
      </c>
      <c r="W59" s="80">
        <v>1</v>
      </c>
      <c r="X59" s="80">
        <v>0</v>
      </c>
      <c r="Y59" s="80">
        <v>1</v>
      </c>
      <c r="Z59" s="80">
        <v>0</v>
      </c>
      <c r="AA59" s="80">
        <v>0</v>
      </c>
      <c r="AB59" s="81"/>
      <c r="AC59" s="82"/>
      <c r="AD59" s="83"/>
      <c r="AE59" s="150">
        <v>44192</v>
      </c>
      <c r="AF59" s="58">
        <v>0</v>
      </c>
      <c r="AG59" s="58">
        <v>0</v>
      </c>
      <c r="AH59" s="58">
        <v>0</v>
      </c>
      <c r="AI59" s="84">
        <v>0</v>
      </c>
      <c r="AJ59" s="84">
        <v>0</v>
      </c>
      <c r="AK59" s="60">
        <v>44202</v>
      </c>
      <c r="AL59" s="58">
        <f>AK59-AE59</f>
        <v>10</v>
      </c>
      <c r="AM59" s="84">
        <v>0</v>
      </c>
      <c r="AN59" s="123">
        <v>1</v>
      </c>
      <c r="AO59" s="61"/>
      <c r="AP59" s="133">
        <v>0.6</v>
      </c>
      <c r="AQ59" s="133">
        <v>1100</v>
      </c>
      <c r="AR59" s="133">
        <v>67.400000000000006</v>
      </c>
      <c r="AS59" s="144"/>
      <c r="AT59" s="135">
        <v>13.4</v>
      </c>
      <c r="AU59" s="135">
        <v>13.34</v>
      </c>
      <c r="AV59" s="135">
        <v>78.5</v>
      </c>
      <c r="AW59" s="135">
        <v>11.2</v>
      </c>
      <c r="AX59" s="135">
        <v>176</v>
      </c>
      <c r="AY59" s="86"/>
      <c r="AZ59" s="64">
        <v>0</v>
      </c>
      <c r="BA59" s="320"/>
      <c r="BB59" s="320"/>
      <c r="BC59" s="471"/>
      <c r="BD59" s="483"/>
      <c r="BE59" s="320">
        <v>0.58499999999999996</v>
      </c>
      <c r="BF59" s="471">
        <v>1</v>
      </c>
      <c r="BG59" s="320">
        <v>0.7556666666666666</v>
      </c>
    </row>
    <row r="60" spans="1:59" ht="15.75" customHeight="1">
      <c r="A60" s="76">
        <v>225</v>
      </c>
      <c r="B60" s="178" t="s">
        <v>1681</v>
      </c>
      <c r="C60" s="135">
        <v>2</v>
      </c>
      <c r="D60" s="485">
        <v>49</v>
      </c>
      <c r="E60" s="485">
        <v>0</v>
      </c>
      <c r="F60" s="485">
        <v>1</v>
      </c>
      <c r="G60" s="485">
        <v>1</v>
      </c>
      <c r="H60" s="46">
        <v>36.700000000000003</v>
      </c>
      <c r="I60" s="79">
        <v>96</v>
      </c>
      <c r="J60" s="80">
        <v>0</v>
      </c>
      <c r="K60" s="80">
        <v>0</v>
      </c>
      <c r="L60" s="80">
        <v>0</v>
      </c>
      <c r="M60" s="80">
        <v>0</v>
      </c>
      <c r="N60" s="80">
        <v>0</v>
      </c>
      <c r="O60" s="80">
        <v>0</v>
      </c>
      <c r="P60" s="80">
        <v>0</v>
      </c>
      <c r="Q60" s="80">
        <v>0</v>
      </c>
      <c r="R60" s="80">
        <v>0</v>
      </c>
      <c r="S60" s="80">
        <v>0</v>
      </c>
      <c r="T60" s="80">
        <v>0</v>
      </c>
      <c r="U60" s="80">
        <v>0</v>
      </c>
      <c r="V60" s="80">
        <v>0</v>
      </c>
      <c r="W60" s="80">
        <v>0</v>
      </c>
      <c r="X60" s="80">
        <v>1</v>
      </c>
      <c r="Y60" s="80">
        <v>1</v>
      </c>
      <c r="Z60" s="80">
        <v>0</v>
      </c>
      <c r="AA60" s="80">
        <v>0</v>
      </c>
      <c r="AB60" s="81">
        <v>84</v>
      </c>
      <c r="AC60" s="82">
        <v>1.58</v>
      </c>
      <c r="AD60" s="83">
        <f>AB60/AC60^2</f>
        <v>33.648453773433737</v>
      </c>
      <c r="AE60" s="56">
        <v>44269</v>
      </c>
      <c r="AF60" s="58">
        <v>0</v>
      </c>
      <c r="AG60" s="58">
        <v>0</v>
      </c>
      <c r="AH60" s="58">
        <v>0</v>
      </c>
      <c r="AI60" s="84">
        <v>0</v>
      </c>
      <c r="AJ60" s="84">
        <v>0</v>
      </c>
      <c r="AK60" s="60">
        <v>44277</v>
      </c>
      <c r="AL60" s="58">
        <f>DATEDIF(AE60,AK60,"MD")</f>
        <v>8</v>
      </c>
      <c r="AM60" s="84">
        <v>0</v>
      </c>
      <c r="AN60" s="123">
        <v>1</v>
      </c>
      <c r="AO60" s="61"/>
      <c r="AP60" s="133">
        <v>0.66</v>
      </c>
      <c r="AQ60" s="133">
        <v>14.52</v>
      </c>
      <c r="AR60" s="133">
        <v>71.900000000000006</v>
      </c>
      <c r="AS60" s="139"/>
      <c r="AT60" s="135">
        <v>11.9</v>
      </c>
      <c r="AU60" s="135">
        <v>5.07</v>
      </c>
      <c r="AV60" s="135">
        <v>75.099999999999994</v>
      </c>
      <c r="AW60" s="135">
        <v>16.600000000000001</v>
      </c>
      <c r="AX60" s="135">
        <v>512</v>
      </c>
      <c r="AY60" s="86"/>
      <c r="AZ60" s="64">
        <v>0</v>
      </c>
      <c r="BA60" s="320">
        <v>29950.3</v>
      </c>
      <c r="BB60" s="320">
        <v>6.0920241241444417</v>
      </c>
      <c r="BC60" s="471">
        <v>0</v>
      </c>
      <c r="BD60" s="483">
        <f>(BB60/BA60)*100</f>
        <v>2.034044441673186E-2</v>
      </c>
      <c r="BE60" s="320">
        <v>0.79</v>
      </c>
      <c r="BF60" s="471">
        <v>1</v>
      </c>
      <c r="BG60" s="320">
        <v>0.95866666666666667</v>
      </c>
    </row>
    <row r="61" spans="1:59" ht="15.75" customHeight="1">
      <c r="A61" s="167">
        <v>143</v>
      </c>
      <c r="B61" s="178" t="s">
        <v>1124</v>
      </c>
      <c r="C61" s="135">
        <v>2</v>
      </c>
      <c r="D61" s="485">
        <v>50</v>
      </c>
      <c r="E61" s="485">
        <v>0</v>
      </c>
      <c r="F61" s="485">
        <v>1</v>
      </c>
      <c r="G61" s="485">
        <v>1</v>
      </c>
      <c r="H61" s="46">
        <v>36.700000000000003</v>
      </c>
      <c r="I61" s="79">
        <v>95</v>
      </c>
      <c r="J61" s="80">
        <v>0</v>
      </c>
      <c r="K61" s="80">
        <v>1</v>
      </c>
      <c r="L61" s="80">
        <v>0</v>
      </c>
      <c r="M61" s="80">
        <v>0</v>
      </c>
      <c r="N61" s="80">
        <v>0</v>
      </c>
      <c r="O61" s="80">
        <v>0</v>
      </c>
      <c r="P61" s="80">
        <v>0</v>
      </c>
      <c r="Q61" s="80">
        <v>0</v>
      </c>
      <c r="R61" s="80">
        <v>0</v>
      </c>
      <c r="S61" s="80">
        <v>0</v>
      </c>
      <c r="T61" s="80">
        <v>0</v>
      </c>
      <c r="U61" s="80">
        <v>0</v>
      </c>
      <c r="V61" s="80">
        <v>0</v>
      </c>
      <c r="W61" s="80">
        <v>1</v>
      </c>
      <c r="X61" s="80">
        <v>1</v>
      </c>
      <c r="Y61" s="80">
        <v>1</v>
      </c>
      <c r="Z61" s="80">
        <v>0</v>
      </c>
      <c r="AA61" s="80">
        <v>0</v>
      </c>
      <c r="AB61" s="81">
        <v>150</v>
      </c>
      <c r="AC61" s="82">
        <v>1.6</v>
      </c>
      <c r="AD61" s="83">
        <f>AB61/AC61^2</f>
        <v>58.593749999999986</v>
      </c>
      <c r="AE61" s="150">
        <v>44120</v>
      </c>
      <c r="AF61" s="58">
        <v>0</v>
      </c>
      <c r="AG61" s="58">
        <v>0</v>
      </c>
      <c r="AH61" s="58">
        <v>0</v>
      </c>
      <c r="AI61" s="84">
        <v>0</v>
      </c>
      <c r="AJ61" s="84">
        <v>0</v>
      </c>
      <c r="AK61" s="60">
        <v>44127</v>
      </c>
      <c r="AL61" s="58">
        <f>AK61-AE61</f>
        <v>7</v>
      </c>
      <c r="AM61" s="84">
        <v>0</v>
      </c>
      <c r="AN61" s="123">
        <v>1</v>
      </c>
      <c r="AO61" s="61"/>
      <c r="AP61" s="133">
        <v>0.77</v>
      </c>
      <c r="AQ61" s="133">
        <v>436</v>
      </c>
      <c r="AR61" s="129"/>
      <c r="AS61" s="139">
        <v>8.0000000000000002E-3</v>
      </c>
      <c r="AT61" s="135">
        <v>13.8</v>
      </c>
      <c r="AU61" s="135">
        <v>10.53</v>
      </c>
      <c r="AV61" s="135">
        <v>76.8</v>
      </c>
      <c r="AW61" s="135">
        <v>16.600000000000001</v>
      </c>
      <c r="AX61" s="135">
        <v>325</v>
      </c>
      <c r="AY61" s="86"/>
      <c r="AZ61" s="64">
        <v>0</v>
      </c>
      <c r="BA61" s="320"/>
      <c r="BB61" s="320">
        <v>1.4119332739638113</v>
      </c>
      <c r="BC61" s="471">
        <v>1</v>
      </c>
      <c r="BD61" s="483"/>
      <c r="BE61" s="320"/>
      <c r="BF61" s="471"/>
      <c r="BG61" s="320"/>
    </row>
    <row r="62" spans="1:59" ht="15.75" customHeight="1">
      <c r="A62" s="76">
        <v>101</v>
      </c>
      <c r="B62" s="158" t="s">
        <v>832</v>
      </c>
      <c r="C62" s="46">
        <v>2</v>
      </c>
      <c r="D62" s="485">
        <v>51</v>
      </c>
      <c r="E62" s="485">
        <v>0</v>
      </c>
      <c r="F62" s="485">
        <v>1</v>
      </c>
      <c r="G62" s="485">
        <v>1</v>
      </c>
      <c r="H62" s="46">
        <v>36</v>
      </c>
      <c r="I62" s="79">
        <v>92</v>
      </c>
      <c r="J62" s="80">
        <v>0</v>
      </c>
      <c r="K62" s="80">
        <v>0</v>
      </c>
      <c r="L62" s="80">
        <v>0</v>
      </c>
      <c r="M62" s="80">
        <v>0</v>
      </c>
      <c r="N62" s="80">
        <v>0</v>
      </c>
      <c r="O62" s="80">
        <v>0</v>
      </c>
      <c r="P62" s="80">
        <v>0</v>
      </c>
      <c r="Q62" s="80">
        <v>0</v>
      </c>
      <c r="R62" s="80">
        <v>0</v>
      </c>
      <c r="S62" s="80">
        <v>0</v>
      </c>
      <c r="T62" s="80">
        <v>0</v>
      </c>
      <c r="U62" s="80">
        <v>0</v>
      </c>
      <c r="V62" s="80">
        <v>0</v>
      </c>
      <c r="W62" s="80">
        <v>0</v>
      </c>
      <c r="X62" s="80">
        <v>1</v>
      </c>
      <c r="Y62" s="80">
        <v>0</v>
      </c>
      <c r="Z62" s="80">
        <v>1</v>
      </c>
      <c r="AA62" s="80">
        <v>1</v>
      </c>
      <c r="AB62" s="81">
        <v>100</v>
      </c>
      <c r="AC62" s="82">
        <v>1.5</v>
      </c>
      <c r="AD62" s="83">
        <f>AB62/AC62^2</f>
        <v>44.444444444444443</v>
      </c>
      <c r="AE62" s="150">
        <v>44054</v>
      </c>
      <c r="AF62" s="58">
        <v>0</v>
      </c>
      <c r="AG62" s="58">
        <v>0</v>
      </c>
      <c r="AH62" s="58">
        <v>0</v>
      </c>
      <c r="AI62" s="84">
        <v>0</v>
      </c>
      <c r="AJ62" s="84">
        <v>0</v>
      </c>
      <c r="AK62" s="60">
        <v>44059</v>
      </c>
      <c r="AL62" s="58">
        <f>AK62-AE62</f>
        <v>5</v>
      </c>
      <c r="AM62" s="84">
        <v>0</v>
      </c>
      <c r="AN62" s="123">
        <v>1</v>
      </c>
      <c r="AO62" s="61"/>
      <c r="AP62" s="133">
        <v>0.93</v>
      </c>
      <c r="AQ62" s="133">
        <v>305</v>
      </c>
      <c r="AR62" s="129">
        <v>90.5</v>
      </c>
      <c r="AS62" s="139">
        <v>4.0000000000000001E-3</v>
      </c>
      <c r="AT62" s="135">
        <v>12.7</v>
      </c>
      <c r="AU62" s="135">
        <v>6.4</v>
      </c>
      <c r="AV62" s="135">
        <v>78.099999999999994</v>
      </c>
      <c r="AW62" s="135">
        <v>14.4</v>
      </c>
      <c r="AX62" s="135">
        <v>216</v>
      </c>
      <c r="AY62" s="86"/>
      <c r="AZ62" s="64">
        <v>0</v>
      </c>
      <c r="BA62" s="320"/>
      <c r="BB62" s="320"/>
      <c r="BC62" s="471"/>
      <c r="BD62" s="483"/>
      <c r="BE62" s="320"/>
      <c r="BF62" s="471"/>
      <c r="BG62" s="320"/>
    </row>
    <row r="63" spans="1:59" ht="15.75" customHeight="1">
      <c r="A63" s="167">
        <v>128</v>
      </c>
      <c r="B63" s="168" t="s">
        <v>1019</v>
      </c>
      <c r="C63" s="46">
        <v>1</v>
      </c>
      <c r="D63" s="485">
        <v>51</v>
      </c>
      <c r="E63" s="485">
        <v>0</v>
      </c>
      <c r="F63" s="485">
        <v>1</v>
      </c>
      <c r="G63" s="485">
        <v>1</v>
      </c>
      <c r="H63" s="46">
        <v>37.1</v>
      </c>
      <c r="I63" s="79">
        <v>92</v>
      </c>
      <c r="J63" s="80">
        <v>0</v>
      </c>
      <c r="K63" s="80">
        <v>0</v>
      </c>
      <c r="L63" s="80">
        <v>0</v>
      </c>
      <c r="M63" s="80">
        <v>0</v>
      </c>
      <c r="N63" s="80">
        <v>0</v>
      </c>
      <c r="O63" s="80">
        <v>0</v>
      </c>
      <c r="P63" s="80">
        <v>0</v>
      </c>
      <c r="Q63" s="80">
        <v>0</v>
      </c>
      <c r="R63" s="80">
        <v>0</v>
      </c>
      <c r="S63" s="80">
        <v>0</v>
      </c>
      <c r="T63" s="80">
        <v>0</v>
      </c>
      <c r="U63" s="80">
        <v>0</v>
      </c>
      <c r="V63" s="80">
        <v>0</v>
      </c>
      <c r="W63" s="80">
        <v>0</v>
      </c>
      <c r="X63" s="80">
        <v>0</v>
      </c>
      <c r="Y63" s="80">
        <v>0</v>
      </c>
      <c r="Z63" s="80">
        <v>0</v>
      </c>
      <c r="AA63" s="80">
        <v>0</v>
      </c>
      <c r="AB63" s="81">
        <v>70</v>
      </c>
      <c r="AC63" s="82">
        <v>1.75</v>
      </c>
      <c r="AD63" s="83">
        <f>AB63/AC63^2</f>
        <v>22.857142857142858</v>
      </c>
      <c r="AE63" s="150">
        <v>44084</v>
      </c>
      <c r="AF63" s="58">
        <v>1</v>
      </c>
      <c r="AG63" s="58">
        <v>1</v>
      </c>
      <c r="AH63" s="58">
        <v>9</v>
      </c>
      <c r="AI63" s="84">
        <v>0</v>
      </c>
      <c r="AJ63" s="84">
        <v>1</v>
      </c>
      <c r="AK63" s="60">
        <v>44108</v>
      </c>
      <c r="AL63" s="58">
        <f>AK63-AE63</f>
        <v>24</v>
      </c>
      <c r="AM63" s="84">
        <v>1</v>
      </c>
      <c r="AN63" s="123">
        <v>1</v>
      </c>
      <c r="AO63" s="61"/>
      <c r="AP63" s="133">
        <v>0.69</v>
      </c>
      <c r="AQ63" s="133">
        <v>954</v>
      </c>
      <c r="AR63" s="133">
        <v>108.1</v>
      </c>
      <c r="AS63" s="139">
        <v>5.0000000000000001E-3</v>
      </c>
      <c r="AT63" s="135">
        <v>14.6</v>
      </c>
      <c r="AU63" s="135">
        <v>8.39</v>
      </c>
      <c r="AV63" s="135">
        <v>76.2</v>
      </c>
      <c r="AW63" s="135">
        <v>13.8</v>
      </c>
      <c r="AX63" s="135">
        <v>375</v>
      </c>
      <c r="AY63" s="86"/>
      <c r="AZ63" s="64">
        <v>1</v>
      </c>
      <c r="BA63" s="320">
        <v>6478.2</v>
      </c>
      <c r="BB63" s="320">
        <v>3.195097280894859</v>
      </c>
      <c r="BC63" s="471">
        <v>1</v>
      </c>
      <c r="BD63" s="483">
        <f t="shared" ref="BD63:BD68" si="6">(BB63/BA63)*100</f>
        <v>4.9320757014214733E-2</v>
      </c>
      <c r="BE63" s="320">
        <v>0.57766666666666666</v>
      </c>
      <c r="BF63" s="471">
        <v>0</v>
      </c>
      <c r="BG63" s="320">
        <v>0.72199999999999998</v>
      </c>
    </row>
    <row r="64" spans="1:59" ht="15.75" customHeight="1">
      <c r="A64" s="167">
        <v>150</v>
      </c>
      <c r="B64" s="168" t="s">
        <v>1165</v>
      </c>
      <c r="C64" s="46">
        <v>1</v>
      </c>
      <c r="D64" s="485">
        <v>51</v>
      </c>
      <c r="E64" s="485">
        <v>0</v>
      </c>
      <c r="F64" s="485">
        <v>1</v>
      </c>
      <c r="G64" s="485">
        <v>1</v>
      </c>
      <c r="H64" s="46">
        <v>36.6</v>
      </c>
      <c r="I64" s="79">
        <v>94</v>
      </c>
      <c r="J64" s="80">
        <v>0</v>
      </c>
      <c r="K64" s="80">
        <v>0</v>
      </c>
      <c r="L64" s="80">
        <v>0</v>
      </c>
      <c r="M64" s="80">
        <v>0</v>
      </c>
      <c r="N64" s="80">
        <v>0</v>
      </c>
      <c r="O64" s="80">
        <v>0</v>
      </c>
      <c r="P64" s="80">
        <v>0</v>
      </c>
      <c r="Q64" s="80">
        <v>0</v>
      </c>
      <c r="R64" s="80">
        <v>0</v>
      </c>
      <c r="S64" s="80">
        <v>0</v>
      </c>
      <c r="T64" s="80">
        <v>0</v>
      </c>
      <c r="U64" s="80">
        <v>0</v>
      </c>
      <c r="V64" s="80">
        <v>0</v>
      </c>
      <c r="W64" s="80">
        <v>0</v>
      </c>
      <c r="X64" s="80">
        <v>0</v>
      </c>
      <c r="Y64" s="80">
        <v>0</v>
      </c>
      <c r="Z64" s="80">
        <v>0</v>
      </c>
      <c r="AA64" s="80">
        <v>0</v>
      </c>
      <c r="AB64" s="81"/>
      <c r="AC64" s="82"/>
      <c r="AD64" s="83"/>
      <c r="AE64" s="150">
        <v>44111</v>
      </c>
      <c r="AF64" s="58">
        <v>0</v>
      </c>
      <c r="AG64" s="58">
        <v>0</v>
      </c>
      <c r="AH64" s="58">
        <v>0</v>
      </c>
      <c r="AI64" s="84">
        <v>0</v>
      </c>
      <c r="AJ64" s="84">
        <v>0</v>
      </c>
      <c r="AK64" s="60">
        <v>44145</v>
      </c>
      <c r="AL64" s="58">
        <f>AK64-AE64</f>
        <v>34</v>
      </c>
      <c r="AM64" s="84">
        <v>0</v>
      </c>
      <c r="AN64" s="123">
        <v>1</v>
      </c>
      <c r="AO64" s="61"/>
      <c r="AP64" s="133">
        <v>0.84</v>
      </c>
      <c r="AQ64" s="133">
        <v>1172</v>
      </c>
      <c r="AR64" s="133">
        <v>150.9</v>
      </c>
      <c r="AS64" s="144"/>
      <c r="AT64" s="135">
        <v>15.2</v>
      </c>
      <c r="AU64" s="135">
        <v>10.79</v>
      </c>
      <c r="AV64" s="135">
        <v>76.5</v>
      </c>
      <c r="AW64" s="135">
        <v>16.2</v>
      </c>
      <c r="AX64" s="135">
        <v>229</v>
      </c>
      <c r="AY64" s="86"/>
      <c r="AZ64" s="64">
        <v>0</v>
      </c>
      <c r="BA64" s="320">
        <v>10156.1</v>
      </c>
      <c r="BB64" s="320">
        <v>2.9401950885525086</v>
      </c>
      <c r="BC64" s="471">
        <v>1</v>
      </c>
      <c r="BD64" s="483">
        <f t="shared" si="6"/>
        <v>2.8950040749426538E-2</v>
      </c>
      <c r="BE64" s="320">
        <v>0.6153333333333334</v>
      </c>
      <c r="BF64" s="471">
        <v>0</v>
      </c>
      <c r="BG64" s="320">
        <v>0.7426666666666667</v>
      </c>
    </row>
    <row r="65" spans="1:59" ht="15.75" customHeight="1">
      <c r="A65" s="76">
        <v>215</v>
      </c>
      <c r="B65" s="168" t="s">
        <v>1612</v>
      </c>
      <c r="C65" s="46">
        <v>1</v>
      </c>
      <c r="D65" s="485">
        <v>51</v>
      </c>
      <c r="E65" s="485">
        <v>0</v>
      </c>
      <c r="F65" s="485">
        <v>1</v>
      </c>
      <c r="G65" s="485">
        <v>1</v>
      </c>
      <c r="H65" s="51">
        <v>36.4</v>
      </c>
      <c r="I65" s="79">
        <v>96</v>
      </c>
      <c r="J65" s="80">
        <v>0</v>
      </c>
      <c r="K65" s="80">
        <v>0</v>
      </c>
      <c r="L65" s="80">
        <v>0</v>
      </c>
      <c r="M65" s="80">
        <v>0</v>
      </c>
      <c r="N65" s="80">
        <v>0</v>
      </c>
      <c r="O65" s="80">
        <v>0</v>
      </c>
      <c r="P65" s="80">
        <v>0</v>
      </c>
      <c r="Q65" s="80">
        <v>0</v>
      </c>
      <c r="R65" s="80">
        <v>0</v>
      </c>
      <c r="S65" s="80">
        <v>0</v>
      </c>
      <c r="T65" s="80">
        <v>0</v>
      </c>
      <c r="U65" s="80">
        <v>0</v>
      </c>
      <c r="V65" s="80">
        <v>0</v>
      </c>
      <c r="W65" s="80">
        <v>0</v>
      </c>
      <c r="X65" s="80">
        <v>0</v>
      </c>
      <c r="Y65" s="80">
        <v>0</v>
      </c>
      <c r="Z65" s="80">
        <v>0</v>
      </c>
      <c r="AA65" s="80">
        <v>0</v>
      </c>
      <c r="AB65" s="81"/>
      <c r="AC65" s="82"/>
      <c r="AD65" s="83"/>
      <c r="AE65" s="150">
        <v>44198</v>
      </c>
      <c r="AF65" s="58">
        <v>0</v>
      </c>
      <c r="AG65" s="58">
        <v>0</v>
      </c>
      <c r="AH65" s="58">
        <v>0</v>
      </c>
      <c r="AI65" s="84">
        <v>0</v>
      </c>
      <c r="AJ65" s="84">
        <v>0</v>
      </c>
      <c r="AK65" s="60">
        <v>44204</v>
      </c>
      <c r="AL65" s="58">
        <f>AK65-AE65</f>
        <v>6</v>
      </c>
      <c r="AM65" s="84">
        <v>1</v>
      </c>
      <c r="AN65" s="123">
        <v>1</v>
      </c>
      <c r="AO65" s="61"/>
      <c r="AP65" s="133">
        <v>1.04</v>
      </c>
      <c r="AQ65" s="133">
        <v>1828</v>
      </c>
      <c r="AR65" s="133">
        <v>7.2</v>
      </c>
      <c r="AS65" s="139">
        <v>7.0000000000000001E-3</v>
      </c>
      <c r="AT65" s="135">
        <v>13.7</v>
      </c>
      <c r="AU65" s="135">
        <v>14.07</v>
      </c>
      <c r="AV65" s="135">
        <v>67.3</v>
      </c>
      <c r="AW65" s="135">
        <v>22.2</v>
      </c>
      <c r="AX65" s="135">
        <v>307</v>
      </c>
      <c r="AY65" s="86"/>
      <c r="AZ65" s="90">
        <v>1</v>
      </c>
      <c r="BA65" s="320">
        <v>11133.9</v>
      </c>
      <c r="BB65" s="320">
        <v>2.9969559915113542</v>
      </c>
      <c r="BC65" s="471">
        <v>1</v>
      </c>
      <c r="BD65" s="483">
        <f t="shared" si="6"/>
        <v>2.6917396343701255E-2</v>
      </c>
      <c r="BE65" s="320">
        <v>0.6193333333333334</v>
      </c>
      <c r="BF65" s="471">
        <v>0</v>
      </c>
      <c r="BG65" s="320">
        <v>0.73933333333333329</v>
      </c>
    </row>
    <row r="66" spans="1:59" ht="15.75" customHeight="1">
      <c r="A66" s="262">
        <v>240</v>
      </c>
      <c r="B66" s="263" t="s">
        <v>1778</v>
      </c>
      <c r="C66" s="248">
        <v>2</v>
      </c>
      <c r="D66" s="485">
        <v>51</v>
      </c>
      <c r="E66" s="485">
        <v>0</v>
      </c>
      <c r="F66" s="485">
        <v>1</v>
      </c>
      <c r="G66" s="485">
        <v>1</v>
      </c>
      <c r="H66" s="248">
        <v>36.9</v>
      </c>
      <c r="I66" s="265">
        <v>94</v>
      </c>
      <c r="J66" s="498">
        <v>0</v>
      </c>
      <c r="K66" s="498">
        <v>0</v>
      </c>
      <c r="L66" s="498">
        <v>0</v>
      </c>
      <c r="M66" s="498">
        <v>0</v>
      </c>
      <c r="N66" s="498">
        <v>0</v>
      </c>
      <c r="O66" s="498">
        <v>0</v>
      </c>
      <c r="P66" s="498">
        <v>0</v>
      </c>
      <c r="Q66" s="498">
        <v>0</v>
      </c>
      <c r="R66" s="498">
        <v>0</v>
      </c>
      <c r="S66" s="498">
        <v>0</v>
      </c>
      <c r="T66" s="498">
        <v>0</v>
      </c>
      <c r="U66" s="498">
        <v>0</v>
      </c>
      <c r="V66" s="498">
        <v>0</v>
      </c>
      <c r="W66" s="498">
        <v>1</v>
      </c>
      <c r="X66" s="498">
        <v>1</v>
      </c>
      <c r="Y66" s="498">
        <v>1</v>
      </c>
      <c r="Z66" s="498">
        <v>0</v>
      </c>
      <c r="AA66" s="498">
        <v>1</v>
      </c>
      <c r="AB66" s="502">
        <v>138.72</v>
      </c>
      <c r="AC66" s="505">
        <v>1.7</v>
      </c>
      <c r="AD66" s="508">
        <v>48</v>
      </c>
      <c r="AE66" s="511">
        <v>44300</v>
      </c>
      <c r="AF66" s="254">
        <v>1</v>
      </c>
      <c r="AG66" s="254">
        <v>0</v>
      </c>
      <c r="AH66" s="254">
        <v>3</v>
      </c>
      <c r="AI66" s="516">
        <v>0</v>
      </c>
      <c r="AJ66" s="516">
        <v>1</v>
      </c>
      <c r="AK66" s="519">
        <v>44305</v>
      </c>
      <c r="AL66" s="254">
        <v>6</v>
      </c>
      <c r="AM66" s="516">
        <v>0</v>
      </c>
      <c r="AN66" s="522">
        <v>1</v>
      </c>
      <c r="AO66" s="523">
        <v>1</v>
      </c>
      <c r="AP66" s="528">
        <v>0.85</v>
      </c>
      <c r="AQ66" s="528">
        <v>1284</v>
      </c>
      <c r="AR66" s="528">
        <v>78.900000000000006</v>
      </c>
      <c r="AS66" s="537">
        <v>2.5000000000000001E-3</v>
      </c>
      <c r="AT66" s="496">
        <v>13.9</v>
      </c>
      <c r="AU66" s="496">
        <v>9.16</v>
      </c>
      <c r="AV66" s="496">
        <v>80</v>
      </c>
      <c r="AW66" s="496">
        <v>13</v>
      </c>
      <c r="AX66" s="496">
        <v>215</v>
      </c>
      <c r="AY66" s="546"/>
      <c r="AZ66" s="255">
        <v>0</v>
      </c>
      <c r="BA66" s="320">
        <v>12687.3</v>
      </c>
      <c r="BB66" s="320">
        <v>2.2302045116192106</v>
      </c>
      <c r="BC66" s="471">
        <v>1</v>
      </c>
      <c r="BD66" s="483">
        <f t="shared" si="6"/>
        <v>1.7578243689510067E-2</v>
      </c>
      <c r="BE66" s="320">
        <v>0.72433333333333338</v>
      </c>
      <c r="BF66" s="471">
        <v>1</v>
      </c>
      <c r="BG66" s="320">
        <v>0.90866666666666662</v>
      </c>
    </row>
    <row r="67" spans="1:59" ht="15.75" customHeight="1">
      <c r="A67" s="76">
        <v>92</v>
      </c>
      <c r="B67" s="159" t="s">
        <v>769</v>
      </c>
      <c r="C67" s="46">
        <v>2</v>
      </c>
      <c r="D67" s="485">
        <v>52</v>
      </c>
      <c r="E67" s="485">
        <v>0</v>
      </c>
      <c r="F67" s="485">
        <v>1</v>
      </c>
      <c r="G67" s="485">
        <v>1</v>
      </c>
      <c r="H67" s="46">
        <v>38</v>
      </c>
      <c r="I67" s="79">
        <v>96</v>
      </c>
      <c r="J67" s="80">
        <v>0</v>
      </c>
      <c r="K67" s="80">
        <v>0</v>
      </c>
      <c r="L67" s="80">
        <v>0</v>
      </c>
      <c r="M67" s="80">
        <v>0</v>
      </c>
      <c r="N67" s="80">
        <v>0</v>
      </c>
      <c r="O67" s="80">
        <v>0</v>
      </c>
      <c r="P67" s="80">
        <v>0</v>
      </c>
      <c r="Q67" s="80">
        <v>0</v>
      </c>
      <c r="R67" s="80">
        <v>0</v>
      </c>
      <c r="S67" s="80">
        <v>0</v>
      </c>
      <c r="T67" s="80">
        <v>0</v>
      </c>
      <c r="U67" s="80">
        <v>0</v>
      </c>
      <c r="V67" s="80">
        <v>0</v>
      </c>
      <c r="W67" s="80">
        <v>0</v>
      </c>
      <c r="X67" s="80">
        <v>0</v>
      </c>
      <c r="Y67" s="80">
        <v>0</v>
      </c>
      <c r="Z67" s="80">
        <v>0</v>
      </c>
      <c r="AA67" s="80">
        <v>0</v>
      </c>
      <c r="AB67" s="81"/>
      <c r="AC67" s="82"/>
      <c r="AD67" s="83"/>
      <c r="AE67" s="150">
        <v>44045</v>
      </c>
      <c r="AF67" s="58">
        <v>0</v>
      </c>
      <c r="AG67" s="58">
        <v>0</v>
      </c>
      <c r="AH67" s="58">
        <v>0</v>
      </c>
      <c r="AI67" s="84">
        <v>0</v>
      </c>
      <c r="AJ67" s="84">
        <v>0</v>
      </c>
      <c r="AK67" s="60">
        <v>44050</v>
      </c>
      <c r="AL67" s="58">
        <f>AK67-AE67</f>
        <v>5</v>
      </c>
      <c r="AM67" s="84">
        <v>0</v>
      </c>
      <c r="AN67" s="123">
        <v>1</v>
      </c>
      <c r="AO67" s="61"/>
      <c r="AP67" s="133">
        <v>0.44</v>
      </c>
      <c r="AQ67" s="133">
        <v>15865</v>
      </c>
      <c r="AR67" s="133">
        <v>6.5</v>
      </c>
      <c r="AS67" s="139">
        <v>8.9999999999999993E-3</v>
      </c>
      <c r="AT67" s="135">
        <v>7.2</v>
      </c>
      <c r="AU67" s="135">
        <v>2.5499999999999998</v>
      </c>
      <c r="AV67" s="135">
        <v>4</v>
      </c>
      <c r="AW67" s="135">
        <v>0.79</v>
      </c>
      <c r="AX67" s="135">
        <v>7</v>
      </c>
      <c r="AY67" s="86"/>
      <c r="AZ67" s="64">
        <v>0</v>
      </c>
      <c r="BA67" s="320">
        <v>24473.8</v>
      </c>
      <c r="BB67" s="320">
        <v>13.197460089349885</v>
      </c>
      <c r="BC67" s="471">
        <v>0</v>
      </c>
      <c r="BD67" s="483">
        <f t="shared" si="6"/>
        <v>5.3924850613104161E-2</v>
      </c>
      <c r="BE67" s="320">
        <v>0.501</v>
      </c>
      <c r="BF67" s="471">
        <v>0</v>
      </c>
      <c r="BG67" s="320">
        <v>0.6343333333333333</v>
      </c>
    </row>
    <row r="68" spans="1:59" ht="15.75" customHeight="1">
      <c r="A68" s="76">
        <v>160</v>
      </c>
      <c r="B68" s="168" t="s">
        <v>1240</v>
      </c>
      <c r="C68" s="46">
        <v>2</v>
      </c>
      <c r="D68" s="485">
        <v>52</v>
      </c>
      <c r="E68" s="485">
        <v>0</v>
      </c>
      <c r="F68" s="485">
        <v>1</v>
      </c>
      <c r="G68" s="485">
        <v>1</v>
      </c>
      <c r="H68" s="46">
        <v>36</v>
      </c>
      <c r="I68" s="79">
        <v>98</v>
      </c>
      <c r="J68" s="80">
        <v>0</v>
      </c>
      <c r="K68" s="98">
        <v>1</v>
      </c>
      <c r="L68" s="80">
        <v>0</v>
      </c>
      <c r="M68" s="80">
        <v>0</v>
      </c>
      <c r="N68" s="80">
        <v>0</v>
      </c>
      <c r="O68" s="80">
        <v>0</v>
      </c>
      <c r="P68" s="80">
        <v>0</v>
      </c>
      <c r="Q68" s="80">
        <v>0</v>
      </c>
      <c r="R68" s="80">
        <v>0</v>
      </c>
      <c r="S68" s="80">
        <v>0</v>
      </c>
      <c r="T68" s="80">
        <v>0</v>
      </c>
      <c r="U68" s="80">
        <v>0</v>
      </c>
      <c r="V68" s="80">
        <v>0</v>
      </c>
      <c r="W68" s="80">
        <v>0</v>
      </c>
      <c r="X68" s="80">
        <v>0</v>
      </c>
      <c r="Y68" s="98">
        <v>1</v>
      </c>
      <c r="Z68" s="80">
        <v>0</v>
      </c>
      <c r="AA68" s="80">
        <v>0</v>
      </c>
      <c r="AB68" s="81"/>
      <c r="AC68" s="82"/>
      <c r="AD68" s="83"/>
      <c r="AE68" s="150">
        <v>44151</v>
      </c>
      <c r="AF68" s="58">
        <v>0</v>
      </c>
      <c r="AG68" s="58">
        <v>0</v>
      </c>
      <c r="AH68" s="58">
        <v>0</v>
      </c>
      <c r="AI68" s="84">
        <v>0</v>
      </c>
      <c r="AJ68" s="84">
        <v>0</v>
      </c>
      <c r="AK68" s="60">
        <v>44153</v>
      </c>
      <c r="AL68" s="58">
        <f>AK68-AE68</f>
        <v>2</v>
      </c>
      <c r="AM68" s="84">
        <v>0</v>
      </c>
      <c r="AN68" s="123">
        <v>1</v>
      </c>
      <c r="AO68" s="61"/>
      <c r="AP68" s="133">
        <v>1.05</v>
      </c>
      <c r="AQ68" s="143"/>
      <c r="AR68" s="143"/>
      <c r="AS68" s="144"/>
      <c r="AT68" s="135">
        <v>12.5</v>
      </c>
      <c r="AU68" s="135">
        <v>5.17</v>
      </c>
      <c r="AV68" s="135">
        <v>82</v>
      </c>
      <c r="AW68" s="135">
        <v>12.2</v>
      </c>
      <c r="AX68" s="135">
        <v>248</v>
      </c>
      <c r="AY68" s="86"/>
      <c r="AZ68" s="64">
        <v>0</v>
      </c>
      <c r="BA68" s="320">
        <v>17522.2</v>
      </c>
      <c r="BB68" s="320">
        <v>6.0430975123148398</v>
      </c>
      <c r="BC68" s="471">
        <v>0</v>
      </c>
      <c r="BD68" s="483">
        <f t="shared" si="6"/>
        <v>3.4488234995119563E-2</v>
      </c>
      <c r="BE68" s="320">
        <v>0.56599999999999995</v>
      </c>
      <c r="BF68" s="471">
        <v>0</v>
      </c>
      <c r="BG68" s="320">
        <v>0.72733333333333328</v>
      </c>
    </row>
    <row r="69" spans="1:59" ht="15.75" customHeight="1">
      <c r="A69" s="76">
        <v>162</v>
      </c>
      <c r="B69" s="168" t="s">
        <v>1253</v>
      </c>
      <c r="C69" s="46">
        <v>1</v>
      </c>
      <c r="D69" s="485">
        <v>52</v>
      </c>
      <c r="E69" s="485">
        <v>0</v>
      </c>
      <c r="F69" s="485">
        <v>1</v>
      </c>
      <c r="G69" s="485">
        <v>1</v>
      </c>
      <c r="H69" s="46">
        <v>36.5</v>
      </c>
      <c r="I69" s="79">
        <v>92</v>
      </c>
      <c r="J69" s="80">
        <v>0</v>
      </c>
      <c r="K69" s="80">
        <v>1</v>
      </c>
      <c r="L69" s="80">
        <v>1</v>
      </c>
      <c r="M69" s="80">
        <v>1</v>
      </c>
      <c r="N69" s="80">
        <v>0</v>
      </c>
      <c r="O69" s="80">
        <v>0</v>
      </c>
      <c r="P69" s="80">
        <v>0</v>
      </c>
      <c r="Q69" s="80">
        <v>0</v>
      </c>
      <c r="R69" s="80">
        <v>0</v>
      </c>
      <c r="S69" s="80">
        <v>0</v>
      </c>
      <c r="T69" s="80">
        <v>0</v>
      </c>
      <c r="U69" s="80">
        <v>0</v>
      </c>
      <c r="V69" s="80">
        <v>0</v>
      </c>
      <c r="W69" s="80">
        <v>1</v>
      </c>
      <c r="X69" s="80">
        <v>0</v>
      </c>
      <c r="Y69" s="80">
        <v>1</v>
      </c>
      <c r="Z69" s="80">
        <v>0</v>
      </c>
      <c r="AA69" s="80">
        <v>1</v>
      </c>
      <c r="AB69" s="81">
        <v>63.6</v>
      </c>
      <c r="AC69" s="82">
        <v>1.69</v>
      </c>
      <c r="AD69" s="83">
        <f>AB69/AC69^2</f>
        <v>22.268127866671339</v>
      </c>
      <c r="AE69" s="150">
        <v>44153</v>
      </c>
      <c r="AF69" s="58">
        <v>0</v>
      </c>
      <c r="AG69" s="58">
        <v>0</v>
      </c>
      <c r="AH69" s="58">
        <v>0</v>
      </c>
      <c r="AI69" s="84">
        <v>0</v>
      </c>
      <c r="AJ69" s="84">
        <v>0</v>
      </c>
      <c r="AK69" s="60">
        <v>44179</v>
      </c>
      <c r="AL69" s="58">
        <f>AK69-AE69</f>
        <v>26</v>
      </c>
      <c r="AM69" s="84">
        <v>1</v>
      </c>
      <c r="AN69" s="123">
        <v>1</v>
      </c>
      <c r="AO69" s="61"/>
      <c r="AP69" s="133">
        <v>8.6300000000000008</v>
      </c>
      <c r="AQ69" s="133">
        <v>2197</v>
      </c>
      <c r="AR69" s="133">
        <v>46.3</v>
      </c>
      <c r="AS69" s="144"/>
      <c r="AT69" s="135">
        <v>8.4</v>
      </c>
      <c r="AU69" s="135">
        <v>16.13</v>
      </c>
      <c r="AV69" s="135">
        <v>84</v>
      </c>
      <c r="AW69" s="135">
        <v>8.6</v>
      </c>
      <c r="AX69" s="135">
        <v>186</v>
      </c>
      <c r="AY69" s="86"/>
      <c r="AZ69" s="90">
        <v>1</v>
      </c>
      <c r="BA69" s="320"/>
      <c r="BB69" s="320"/>
      <c r="BC69" s="471"/>
      <c r="BD69" s="483"/>
      <c r="BE69" s="320">
        <v>0.57999999999999996</v>
      </c>
      <c r="BF69" s="471">
        <v>0</v>
      </c>
      <c r="BG69" s="320">
        <v>0.72066666666666668</v>
      </c>
    </row>
    <row r="70" spans="1:59" ht="15.75" customHeight="1">
      <c r="A70" s="76">
        <v>227</v>
      </c>
      <c r="B70" s="168" t="s">
        <v>1695</v>
      </c>
      <c r="C70" s="46">
        <v>1</v>
      </c>
      <c r="D70" s="485">
        <v>52</v>
      </c>
      <c r="E70" s="485">
        <v>0</v>
      </c>
      <c r="F70" s="485">
        <v>1</v>
      </c>
      <c r="G70" s="485">
        <v>1</v>
      </c>
      <c r="H70" s="46">
        <v>36</v>
      </c>
      <c r="I70" s="79">
        <v>93</v>
      </c>
      <c r="J70" s="80">
        <v>0</v>
      </c>
      <c r="K70" s="80">
        <v>0</v>
      </c>
      <c r="L70" s="80">
        <v>0</v>
      </c>
      <c r="M70" s="80">
        <v>0</v>
      </c>
      <c r="N70" s="80">
        <v>0</v>
      </c>
      <c r="O70" s="80">
        <v>0</v>
      </c>
      <c r="P70" s="80">
        <v>0</v>
      </c>
      <c r="Q70" s="80">
        <v>0</v>
      </c>
      <c r="R70" s="80">
        <v>0</v>
      </c>
      <c r="S70" s="80">
        <v>0</v>
      </c>
      <c r="T70" s="80">
        <v>0</v>
      </c>
      <c r="U70" s="80">
        <v>0</v>
      </c>
      <c r="V70" s="80">
        <v>0</v>
      </c>
      <c r="W70" s="80">
        <v>0</v>
      </c>
      <c r="X70" s="80">
        <v>0</v>
      </c>
      <c r="Y70" s="80">
        <v>0</v>
      </c>
      <c r="Z70" s="80">
        <v>0</v>
      </c>
      <c r="AA70" s="80">
        <v>0</v>
      </c>
      <c r="AB70" s="81">
        <v>80</v>
      </c>
      <c r="AC70" s="82">
        <v>1.75</v>
      </c>
      <c r="AD70" s="83">
        <f>AB70/AC70^2</f>
        <v>26.122448979591837</v>
      </c>
      <c r="AE70" s="56">
        <v>44270</v>
      </c>
      <c r="AF70" s="58">
        <v>1</v>
      </c>
      <c r="AG70" s="58">
        <v>0</v>
      </c>
      <c r="AH70" s="58">
        <v>30</v>
      </c>
      <c r="AI70" s="84">
        <v>0</v>
      </c>
      <c r="AJ70" s="98">
        <v>1</v>
      </c>
      <c r="AK70" s="60">
        <v>44306</v>
      </c>
      <c r="AL70" s="58">
        <f>DATEDIF(AE70,AK70,"MD")</f>
        <v>5</v>
      </c>
      <c r="AM70" s="84">
        <v>1</v>
      </c>
      <c r="AN70" s="123">
        <v>1</v>
      </c>
      <c r="AO70" s="61"/>
      <c r="AP70" s="133">
        <v>0.77</v>
      </c>
      <c r="AQ70" s="133">
        <v>2368</v>
      </c>
      <c r="AR70" s="133">
        <v>251.7</v>
      </c>
      <c r="AS70" s="139">
        <v>3.0000000000000001E-3</v>
      </c>
      <c r="AT70" s="135">
        <v>15.1</v>
      </c>
      <c r="AU70" s="135">
        <v>12.5</v>
      </c>
      <c r="AV70" s="135">
        <v>87.6</v>
      </c>
      <c r="AW70" s="135">
        <v>7.7</v>
      </c>
      <c r="AX70" s="135">
        <v>145</v>
      </c>
      <c r="AY70" s="86"/>
      <c r="AZ70" s="51">
        <v>1</v>
      </c>
      <c r="BA70" s="320">
        <v>5846</v>
      </c>
      <c r="BB70" s="320">
        <v>2.8723250144094274</v>
      </c>
      <c r="BC70" s="471">
        <v>1</v>
      </c>
      <c r="BD70" s="483">
        <f>(BB70/BA70)*100</f>
        <v>4.9133168224588221E-2</v>
      </c>
      <c r="BE70" s="320">
        <v>0.44166666666666665</v>
      </c>
      <c r="BF70" s="471">
        <v>0</v>
      </c>
      <c r="BG70" s="320">
        <v>0.61699999999999999</v>
      </c>
    </row>
    <row r="71" spans="1:59" ht="15.75" customHeight="1">
      <c r="A71" s="76">
        <v>44</v>
      </c>
      <c r="B71" s="159" t="s">
        <v>426</v>
      </c>
      <c r="C71" s="46">
        <v>2</v>
      </c>
      <c r="D71" s="485">
        <v>53</v>
      </c>
      <c r="E71" s="485">
        <v>0</v>
      </c>
      <c r="F71" s="485">
        <v>1</v>
      </c>
      <c r="G71" s="485">
        <v>1</v>
      </c>
      <c r="H71" s="46">
        <v>36</v>
      </c>
      <c r="I71" s="79">
        <v>96</v>
      </c>
      <c r="J71" s="80">
        <v>1</v>
      </c>
      <c r="K71" s="80">
        <v>1</v>
      </c>
      <c r="L71" s="80">
        <v>0</v>
      </c>
      <c r="M71" s="80">
        <v>0</v>
      </c>
      <c r="N71" s="80">
        <v>0</v>
      </c>
      <c r="O71" s="80">
        <v>0</v>
      </c>
      <c r="P71" s="80">
        <v>0</v>
      </c>
      <c r="Q71" s="80">
        <v>0</v>
      </c>
      <c r="R71" s="80">
        <v>0</v>
      </c>
      <c r="S71" s="80">
        <v>0</v>
      </c>
      <c r="T71" s="80">
        <v>0</v>
      </c>
      <c r="U71" s="80">
        <v>0</v>
      </c>
      <c r="V71" s="80">
        <v>0</v>
      </c>
      <c r="W71" s="80">
        <v>1</v>
      </c>
      <c r="X71" s="80">
        <v>0</v>
      </c>
      <c r="Y71" s="80">
        <v>0</v>
      </c>
      <c r="Z71" s="80">
        <v>0</v>
      </c>
      <c r="AA71" s="80">
        <v>0</v>
      </c>
      <c r="AB71" s="81"/>
      <c r="AC71" s="82"/>
      <c r="AD71" s="83"/>
      <c r="AE71" s="150">
        <v>44022</v>
      </c>
      <c r="AF71" s="58">
        <v>0</v>
      </c>
      <c r="AG71" s="58">
        <v>0</v>
      </c>
      <c r="AH71" s="58">
        <v>0</v>
      </c>
      <c r="AI71" s="84">
        <v>0</v>
      </c>
      <c r="AJ71" s="84">
        <v>0</v>
      </c>
      <c r="AK71" s="60">
        <v>44029</v>
      </c>
      <c r="AL71" s="58">
        <f>AK71-AE71</f>
        <v>7</v>
      </c>
      <c r="AM71" s="84">
        <v>0</v>
      </c>
      <c r="AN71" s="123">
        <v>1</v>
      </c>
      <c r="AO71" s="61"/>
      <c r="AP71" s="133">
        <v>0.66</v>
      </c>
      <c r="AQ71" s="133">
        <v>345</v>
      </c>
      <c r="AR71" s="133">
        <v>29.8</v>
      </c>
      <c r="AS71" s="139">
        <v>8.0000000000000002E-3</v>
      </c>
      <c r="AT71" s="135">
        <v>13.3</v>
      </c>
      <c r="AU71" s="135">
        <v>6.48</v>
      </c>
      <c r="AV71" s="135">
        <v>66.400000000000006</v>
      </c>
      <c r="AW71" s="135">
        <v>21.3</v>
      </c>
      <c r="AX71" s="135">
        <v>229</v>
      </c>
      <c r="AY71" s="86"/>
      <c r="AZ71" s="64">
        <v>0</v>
      </c>
      <c r="BA71" s="320">
        <v>22003.599999999999</v>
      </c>
      <c r="BB71" s="316">
        <v>5.9460324536885683</v>
      </c>
      <c r="BC71" s="475">
        <v>0</v>
      </c>
      <c r="BD71" s="483">
        <f>(BB71/BA71)*100</f>
        <v>2.7022998298862771E-2</v>
      </c>
      <c r="BE71" s="320">
        <v>0.54233333333333344</v>
      </c>
      <c r="BF71" s="471">
        <v>0</v>
      </c>
      <c r="BG71" s="320">
        <v>0.73133333333333328</v>
      </c>
    </row>
    <row r="72" spans="1:59" ht="15.75" customHeight="1">
      <c r="A72" s="76">
        <v>56</v>
      </c>
      <c r="B72" s="159" t="s">
        <v>516</v>
      </c>
      <c r="C72" s="46">
        <v>1</v>
      </c>
      <c r="D72" s="485">
        <v>53</v>
      </c>
      <c r="E72" s="485">
        <v>0</v>
      </c>
      <c r="F72" s="485">
        <v>1</v>
      </c>
      <c r="G72" s="485">
        <v>1</v>
      </c>
      <c r="H72" s="46">
        <v>36.1</v>
      </c>
      <c r="I72" s="79">
        <v>91</v>
      </c>
      <c r="J72" s="80">
        <v>0</v>
      </c>
      <c r="K72" s="80">
        <v>1</v>
      </c>
      <c r="L72" s="80">
        <v>0</v>
      </c>
      <c r="M72" s="80">
        <v>1</v>
      </c>
      <c r="N72" s="80">
        <v>0</v>
      </c>
      <c r="O72" s="80">
        <v>0</v>
      </c>
      <c r="P72" s="80">
        <v>1</v>
      </c>
      <c r="Q72" s="80">
        <v>0</v>
      </c>
      <c r="R72" s="80">
        <v>0</v>
      </c>
      <c r="S72" s="80">
        <v>0</v>
      </c>
      <c r="T72" s="80">
        <v>0</v>
      </c>
      <c r="U72" s="80">
        <v>0</v>
      </c>
      <c r="V72" s="80">
        <v>0</v>
      </c>
      <c r="W72" s="80">
        <v>1</v>
      </c>
      <c r="X72" s="80">
        <v>0</v>
      </c>
      <c r="Y72" s="80">
        <v>1</v>
      </c>
      <c r="Z72" s="80">
        <v>0</v>
      </c>
      <c r="AA72" s="80">
        <v>0</v>
      </c>
      <c r="AB72" s="81">
        <v>74</v>
      </c>
      <c r="AC72" s="82">
        <v>1.67</v>
      </c>
      <c r="AD72" s="83">
        <f>AB72/AC72^2</f>
        <v>26.533758829646096</v>
      </c>
      <c r="AE72" s="150">
        <v>44029</v>
      </c>
      <c r="AF72" s="58">
        <v>1</v>
      </c>
      <c r="AG72" s="58">
        <v>0</v>
      </c>
      <c r="AH72" s="58">
        <v>5</v>
      </c>
      <c r="AI72" s="84">
        <v>0</v>
      </c>
      <c r="AJ72" s="84">
        <v>1</v>
      </c>
      <c r="AK72" s="60">
        <v>44037</v>
      </c>
      <c r="AL72" s="58">
        <f>AK72-AE72</f>
        <v>8</v>
      </c>
      <c r="AM72" s="84">
        <v>1</v>
      </c>
      <c r="AN72" s="123">
        <v>1</v>
      </c>
      <c r="AO72" s="61"/>
      <c r="AP72" s="133">
        <v>1.45</v>
      </c>
      <c r="AQ72" s="133">
        <v>1298</v>
      </c>
      <c r="AR72" s="133">
        <v>69</v>
      </c>
      <c r="AS72" s="139">
        <v>1.2999999999999999E-2</v>
      </c>
      <c r="AT72" s="135">
        <v>13.8</v>
      </c>
      <c r="AU72" s="135">
        <v>3.05</v>
      </c>
      <c r="AV72" s="135">
        <v>64.599999999999994</v>
      </c>
      <c r="AW72" s="135">
        <v>20.7</v>
      </c>
      <c r="AX72" s="135">
        <v>130</v>
      </c>
      <c r="AY72" s="86"/>
      <c r="AZ72" s="90">
        <v>1</v>
      </c>
      <c r="BA72" s="320"/>
      <c r="BB72" s="316"/>
      <c r="BC72" s="475"/>
      <c r="BD72" s="483"/>
      <c r="BE72" s="320">
        <v>0.81333333333333335</v>
      </c>
      <c r="BF72" s="471">
        <v>1</v>
      </c>
      <c r="BG72" s="320">
        <v>0.89600000000000002</v>
      </c>
    </row>
    <row r="73" spans="1:59" ht="15.75" customHeight="1">
      <c r="A73" s="76">
        <v>181</v>
      </c>
      <c r="B73" s="168" t="s">
        <v>1390</v>
      </c>
      <c r="C73" s="46">
        <v>1</v>
      </c>
      <c r="D73" s="485">
        <v>53</v>
      </c>
      <c r="E73" s="485">
        <v>0</v>
      </c>
      <c r="F73" s="485">
        <v>1</v>
      </c>
      <c r="G73" s="485">
        <v>1</v>
      </c>
      <c r="H73" s="46">
        <v>36.6</v>
      </c>
      <c r="I73" s="79">
        <v>93</v>
      </c>
      <c r="J73" s="80">
        <v>0</v>
      </c>
      <c r="K73" s="80">
        <v>0</v>
      </c>
      <c r="L73" s="80">
        <v>0</v>
      </c>
      <c r="M73" s="80">
        <v>0</v>
      </c>
      <c r="N73" s="80">
        <v>0</v>
      </c>
      <c r="O73" s="80">
        <v>0</v>
      </c>
      <c r="P73" s="80">
        <v>1</v>
      </c>
      <c r="Q73" s="80">
        <v>0</v>
      </c>
      <c r="R73" s="80">
        <v>0</v>
      </c>
      <c r="S73" s="80">
        <v>0</v>
      </c>
      <c r="T73" s="80">
        <v>0</v>
      </c>
      <c r="U73" s="80">
        <v>0</v>
      </c>
      <c r="V73" s="80">
        <v>0</v>
      </c>
      <c r="W73" s="80">
        <v>1</v>
      </c>
      <c r="X73" s="80">
        <v>0</v>
      </c>
      <c r="Y73" s="80">
        <v>1</v>
      </c>
      <c r="Z73" s="80">
        <v>0</v>
      </c>
      <c r="AA73" s="80">
        <v>0</v>
      </c>
      <c r="AB73" s="81">
        <v>83</v>
      </c>
      <c r="AC73" s="82">
        <v>1.7</v>
      </c>
      <c r="AD73" s="83">
        <f>AB73/AC73^2</f>
        <v>28.719723183391007</v>
      </c>
      <c r="AE73" s="150">
        <v>44169</v>
      </c>
      <c r="AF73" s="58">
        <v>0</v>
      </c>
      <c r="AG73" s="58">
        <v>0</v>
      </c>
      <c r="AH73" s="58">
        <v>0</v>
      </c>
      <c r="AI73" s="84">
        <v>0</v>
      </c>
      <c r="AJ73" s="84">
        <v>0</v>
      </c>
      <c r="AK73" s="60">
        <v>44179</v>
      </c>
      <c r="AL73" s="58">
        <f>AK73-AE73</f>
        <v>10</v>
      </c>
      <c r="AM73" s="84">
        <v>0</v>
      </c>
      <c r="AN73" s="123">
        <v>1</v>
      </c>
      <c r="AO73" s="61"/>
      <c r="AP73" s="133">
        <v>1.2</v>
      </c>
      <c r="AQ73" s="133">
        <v>753</v>
      </c>
      <c r="AR73" s="133">
        <v>166.8</v>
      </c>
      <c r="AS73" s="139">
        <v>1.7999999999999999E-2</v>
      </c>
      <c r="AT73" s="135">
        <v>11.5</v>
      </c>
      <c r="AU73" s="135">
        <v>6.99</v>
      </c>
      <c r="AV73" s="135">
        <v>91.6</v>
      </c>
      <c r="AW73" s="135">
        <v>4</v>
      </c>
      <c r="AX73" s="98">
        <v>211</v>
      </c>
      <c r="AY73" s="86"/>
      <c r="AZ73" s="90">
        <v>0</v>
      </c>
      <c r="BA73" s="320"/>
      <c r="BB73" s="320"/>
      <c r="BC73" s="471"/>
      <c r="BD73" s="483"/>
      <c r="BE73" s="320">
        <v>0.68833333333333346</v>
      </c>
      <c r="BF73" s="471">
        <v>1</v>
      </c>
      <c r="BG73" s="320">
        <v>0.93733333333333324</v>
      </c>
    </row>
    <row r="74" spans="1:59" ht="15.75" customHeight="1">
      <c r="A74" s="262">
        <v>249</v>
      </c>
      <c r="B74" s="263" t="s">
        <v>1796</v>
      </c>
      <c r="C74" s="248">
        <v>1</v>
      </c>
      <c r="D74" s="485">
        <v>53</v>
      </c>
      <c r="E74" s="485">
        <v>0</v>
      </c>
      <c r="F74" s="485">
        <v>1</v>
      </c>
      <c r="G74" s="485">
        <v>1</v>
      </c>
      <c r="H74" s="248">
        <v>36</v>
      </c>
      <c r="I74" s="265">
        <v>97</v>
      </c>
      <c r="J74" s="498">
        <v>0</v>
      </c>
      <c r="K74" s="498">
        <v>1</v>
      </c>
      <c r="L74" s="498">
        <v>0</v>
      </c>
      <c r="M74" s="498">
        <v>1</v>
      </c>
      <c r="N74" s="498">
        <v>0</v>
      </c>
      <c r="O74" s="498">
        <v>0</v>
      </c>
      <c r="P74" s="498">
        <v>0</v>
      </c>
      <c r="Q74" s="498">
        <v>0</v>
      </c>
      <c r="R74" s="498">
        <v>0</v>
      </c>
      <c r="S74" s="498">
        <v>0</v>
      </c>
      <c r="T74" s="498">
        <v>0</v>
      </c>
      <c r="U74" s="498">
        <v>0</v>
      </c>
      <c r="V74" s="498">
        <v>0</v>
      </c>
      <c r="W74" s="498">
        <v>1</v>
      </c>
      <c r="X74" s="498">
        <v>1</v>
      </c>
      <c r="Y74" s="498">
        <v>1</v>
      </c>
      <c r="Z74" s="498">
        <v>0</v>
      </c>
      <c r="AA74" s="498">
        <v>0</v>
      </c>
      <c r="AB74" s="502">
        <v>86</v>
      </c>
      <c r="AC74" s="505">
        <v>1.64</v>
      </c>
      <c r="AD74" s="508">
        <v>31.98</v>
      </c>
      <c r="AE74" s="511">
        <v>44323</v>
      </c>
      <c r="AF74" s="254">
        <v>1</v>
      </c>
      <c r="AG74" s="254">
        <v>0</v>
      </c>
      <c r="AH74" s="254">
        <v>6</v>
      </c>
      <c r="AI74" s="516">
        <v>0</v>
      </c>
      <c r="AJ74" s="516">
        <v>1</v>
      </c>
      <c r="AK74" s="519">
        <v>44344</v>
      </c>
      <c r="AL74" s="254">
        <v>21</v>
      </c>
      <c r="AM74" s="516">
        <v>0</v>
      </c>
      <c r="AN74" s="522">
        <v>1</v>
      </c>
      <c r="AO74" s="523">
        <v>1</v>
      </c>
      <c r="AP74" s="528">
        <v>15.6</v>
      </c>
      <c r="AQ74" s="528">
        <v>1705</v>
      </c>
      <c r="AR74" s="528">
        <v>331.1</v>
      </c>
      <c r="AS74" s="537">
        <v>8.8999999999999996E-2</v>
      </c>
      <c r="AT74" s="496">
        <v>6.4</v>
      </c>
      <c r="AU74" s="496">
        <v>15.58</v>
      </c>
      <c r="AV74" s="496">
        <v>95.8</v>
      </c>
      <c r="AW74" s="496">
        <v>1.7</v>
      </c>
      <c r="AX74" s="496">
        <v>435</v>
      </c>
      <c r="AY74" s="546"/>
      <c r="AZ74" s="255">
        <v>0</v>
      </c>
      <c r="BA74" s="320">
        <v>14701.1</v>
      </c>
      <c r="BB74" s="320">
        <v>5.8075586788986309</v>
      </c>
      <c r="BC74" s="471">
        <v>0</v>
      </c>
      <c r="BD74" s="483">
        <f>(BB74/BA74)*100</f>
        <v>3.9504245797243952E-2</v>
      </c>
      <c r="BE74" s="320">
        <v>0.75266666666666671</v>
      </c>
      <c r="BF74" s="471">
        <v>1</v>
      </c>
      <c r="BG74" s="320">
        <v>0.85633333333333328</v>
      </c>
    </row>
    <row r="75" spans="1:59" ht="15.75" customHeight="1">
      <c r="A75" s="103">
        <v>13</v>
      </c>
      <c r="B75" s="126" t="s">
        <v>190</v>
      </c>
      <c r="C75" s="104">
        <v>1</v>
      </c>
      <c r="D75" s="485">
        <v>54</v>
      </c>
      <c r="E75" s="485">
        <v>0</v>
      </c>
      <c r="F75" s="485">
        <v>1</v>
      </c>
      <c r="G75" s="485">
        <v>1</v>
      </c>
      <c r="H75" s="104">
        <v>36.200000000000003</v>
      </c>
      <c r="I75" s="107">
        <v>95</v>
      </c>
      <c r="J75" s="108">
        <v>0</v>
      </c>
      <c r="K75" s="108">
        <v>0</v>
      </c>
      <c r="L75" s="108">
        <v>0</v>
      </c>
      <c r="M75" s="108">
        <v>1</v>
      </c>
      <c r="N75" s="108">
        <v>1</v>
      </c>
      <c r="O75" s="108">
        <v>0</v>
      </c>
      <c r="P75" s="108">
        <v>0</v>
      </c>
      <c r="Q75" s="108">
        <v>0</v>
      </c>
      <c r="R75" s="108">
        <v>0</v>
      </c>
      <c r="S75" s="108">
        <v>0</v>
      </c>
      <c r="T75" s="108">
        <v>0</v>
      </c>
      <c r="U75" s="108">
        <v>0</v>
      </c>
      <c r="V75" s="108">
        <v>0</v>
      </c>
      <c r="W75" s="108">
        <v>1</v>
      </c>
      <c r="X75" s="108">
        <v>0</v>
      </c>
      <c r="Y75" s="108">
        <v>1</v>
      </c>
      <c r="Z75" s="108">
        <v>0</v>
      </c>
      <c r="AA75" s="108">
        <v>0</v>
      </c>
      <c r="AB75" s="81"/>
      <c r="AC75" s="82"/>
      <c r="AD75" s="83"/>
      <c r="AE75" s="109">
        <v>44010</v>
      </c>
      <c r="AF75" s="104">
        <v>0</v>
      </c>
      <c r="AG75" s="104">
        <v>0</v>
      </c>
      <c r="AH75" s="104">
        <v>0</v>
      </c>
      <c r="AI75" s="108">
        <v>0</v>
      </c>
      <c r="AJ75" s="108">
        <v>0</v>
      </c>
      <c r="AK75" s="110">
        <v>44013</v>
      </c>
      <c r="AL75" s="104">
        <f>AK75-AE75</f>
        <v>3</v>
      </c>
      <c r="AM75" s="108">
        <v>0</v>
      </c>
      <c r="AN75" s="126">
        <v>0</v>
      </c>
      <c r="AO75" s="108" t="s">
        <v>192</v>
      </c>
      <c r="AP75" s="108">
        <v>12.45</v>
      </c>
      <c r="AQ75" s="108">
        <v>687</v>
      </c>
      <c r="AR75" s="108">
        <v>2.7</v>
      </c>
      <c r="AS75" s="148"/>
      <c r="AT75" s="108">
        <v>7.4</v>
      </c>
      <c r="AU75" s="108">
        <v>4.6399999999999997</v>
      </c>
      <c r="AV75" s="108">
        <v>85.6</v>
      </c>
      <c r="AW75" s="108">
        <v>13.1</v>
      </c>
      <c r="AX75" s="108">
        <v>171</v>
      </c>
      <c r="AY75" s="547"/>
      <c r="AZ75" s="104">
        <v>0</v>
      </c>
      <c r="BA75" s="320"/>
      <c r="BB75" s="323"/>
      <c r="BC75" s="476"/>
      <c r="BD75" s="483"/>
      <c r="BE75" s="320">
        <v>0.68866666666666665</v>
      </c>
      <c r="BF75" s="471">
        <v>1</v>
      </c>
      <c r="BG75" s="320">
        <v>0.88666666666666671</v>
      </c>
    </row>
    <row r="76" spans="1:59" ht="15.75" customHeight="1">
      <c r="A76" s="76">
        <v>62</v>
      </c>
      <c r="B76" s="159" t="s">
        <v>559</v>
      </c>
      <c r="C76" s="46">
        <v>1</v>
      </c>
      <c r="D76" s="485">
        <v>54</v>
      </c>
      <c r="E76" s="485">
        <v>0</v>
      </c>
      <c r="F76" s="485">
        <v>1</v>
      </c>
      <c r="G76" s="485">
        <v>1</v>
      </c>
      <c r="H76" s="46">
        <v>36.700000000000003</v>
      </c>
      <c r="I76" s="79">
        <v>92</v>
      </c>
      <c r="J76" s="80">
        <v>0</v>
      </c>
      <c r="K76" s="80">
        <v>0</v>
      </c>
      <c r="L76" s="80">
        <v>0</v>
      </c>
      <c r="M76" s="80">
        <v>0</v>
      </c>
      <c r="N76" s="80">
        <v>0</v>
      </c>
      <c r="O76" s="80">
        <v>0</v>
      </c>
      <c r="P76" s="80">
        <v>0</v>
      </c>
      <c r="Q76" s="80">
        <v>0</v>
      </c>
      <c r="R76" s="80">
        <v>0</v>
      </c>
      <c r="S76" s="80">
        <v>0</v>
      </c>
      <c r="T76" s="80">
        <v>0</v>
      </c>
      <c r="U76" s="80">
        <v>0</v>
      </c>
      <c r="V76" s="80">
        <v>0</v>
      </c>
      <c r="W76" s="80">
        <v>0</v>
      </c>
      <c r="X76" s="80">
        <v>0</v>
      </c>
      <c r="Y76" s="80">
        <v>0</v>
      </c>
      <c r="Z76" s="80">
        <v>0</v>
      </c>
      <c r="AA76" s="80">
        <v>0</v>
      </c>
      <c r="AB76" s="81"/>
      <c r="AC76" s="82"/>
      <c r="AD76" s="83"/>
      <c r="AE76" s="150">
        <v>44032</v>
      </c>
      <c r="AF76" s="58">
        <v>0</v>
      </c>
      <c r="AG76" s="58">
        <v>0</v>
      </c>
      <c r="AH76" s="58">
        <v>0</v>
      </c>
      <c r="AI76" s="84">
        <v>0</v>
      </c>
      <c r="AJ76" s="84">
        <v>0</v>
      </c>
      <c r="AK76" s="60">
        <v>44037</v>
      </c>
      <c r="AL76" s="58">
        <f>AK76-AE76</f>
        <v>5</v>
      </c>
      <c r="AM76" s="84">
        <v>0</v>
      </c>
      <c r="AN76" s="123">
        <v>1</v>
      </c>
      <c r="AO76" s="61"/>
      <c r="AP76" s="133">
        <v>1.07</v>
      </c>
      <c r="AQ76" s="133">
        <v>2650</v>
      </c>
      <c r="AR76" s="133">
        <v>63.7</v>
      </c>
      <c r="AS76" s="144"/>
      <c r="AT76" s="135">
        <v>10.08</v>
      </c>
      <c r="AU76" s="135">
        <v>11.73</v>
      </c>
      <c r="AV76" s="135">
        <v>72.900000000000006</v>
      </c>
      <c r="AW76" s="135">
        <v>18.8</v>
      </c>
      <c r="AX76" s="135">
        <v>362</v>
      </c>
      <c r="AY76" s="86"/>
      <c r="AZ76" s="64">
        <v>0</v>
      </c>
      <c r="BA76" s="320">
        <v>9547.2999999999993</v>
      </c>
      <c r="BB76" s="316">
        <v>3.9943759187064556</v>
      </c>
      <c r="BC76" s="475">
        <v>0</v>
      </c>
      <c r="BD76" s="483">
        <f>(BB76/BA76)*100</f>
        <v>4.1837754325374246E-2</v>
      </c>
      <c r="BE76" s="320"/>
      <c r="BF76" s="471"/>
      <c r="BG76" s="320"/>
    </row>
    <row r="77" spans="1:59" ht="15.75" customHeight="1">
      <c r="A77" s="262">
        <v>255</v>
      </c>
      <c r="B77" s="263" t="s">
        <v>1803</v>
      </c>
      <c r="C77" s="248">
        <v>1</v>
      </c>
      <c r="D77" s="485">
        <v>54</v>
      </c>
      <c r="E77" s="485">
        <v>0</v>
      </c>
      <c r="F77" s="485">
        <v>1</v>
      </c>
      <c r="G77" s="485">
        <v>1</v>
      </c>
      <c r="H77" s="248">
        <v>36</v>
      </c>
      <c r="I77" s="265">
        <v>95</v>
      </c>
      <c r="J77" s="498">
        <v>0</v>
      </c>
      <c r="K77" s="498">
        <v>1</v>
      </c>
      <c r="L77" s="498">
        <v>0</v>
      </c>
      <c r="M77" s="498">
        <v>0</v>
      </c>
      <c r="N77" s="498">
        <v>0</v>
      </c>
      <c r="O77" s="498">
        <v>0</v>
      </c>
      <c r="P77" s="498">
        <v>0</v>
      </c>
      <c r="Q77" s="498">
        <v>0</v>
      </c>
      <c r="R77" s="498">
        <v>0</v>
      </c>
      <c r="S77" s="498">
        <v>0</v>
      </c>
      <c r="T77" s="498">
        <v>0</v>
      </c>
      <c r="U77" s="498">
        <v>0</v>
      </c>
      <c r="V77" s="498">
        <v>0</v>
      </c>
      <c r="W77" s="498">
        <v>1</v>
      </c>
      <c r="X77" s="501"/>
      <c r="Y77" s="498">
        <v>0</v>
      </c>
      <c r="Z77" s="498">
        <v>0</v>
      </c>
      <c r="AA77" s="498">
        <v>0</v>
      </c>
      <c r="AB77" s="502"/>
      <c r="AC77" s="505"/>
      <c r="AD77" s="508"/>
      <c r="AE77" s="511">
        <v>44323</v>
      </c>
      <c r="AF77" s="254">
        <v>0</v>
      </c>
      <c r="AG77" s="254">
        <v>0</v>
      </c>
      <c r="AH77" s="254">
        <v>0</v>
      </c>
      <c r="AI77" s="516">
        <v>0</v>
      </c>
      <c r="AJ77" s="516">
        <v>0</v>
      </c>
      <c r="AK77" s="519">
        <v>44331</v>
      </c>
      <c r="AL77" s="254">
        <v>8</v>
      </c>
      <c r="AM77" s="516">
        <v>0</v>
      </c>
      <c r="AN77" s="522">
        <v>1</v>
      </c>
      <c r="AO77" s="523">
        <v>1</v>
      </c>
      <c r="AP77" s="528">
        <v>0.79</v>
      </c>
      <c r="AQ77" s="528">
        <v>10208</v>
      </c>
      <c r="AR77" s="528">
        <v>76.099999999999994</v>
      </c>
      <c r="AS77" s="537">
        <v>7.0000000000000001E-3</v>
      </c>
      <c r="AT77" s="496">
        <v>13.1</v>
      </c>
      <c r="AU77" s="496">
        <v>11.96</v>
      </c>
      <c r="AV77" s="496">
        <v>77</v>
      </c>
      <c r="AW77" s="496">
        <v>15</v>
      </c>
      <c r="AX77" s="496">
        <v>494</v>
      </c>
      <c r="AY77" s="546"/>
      <c r="AZ77" s="255">
        <v>0</v>
      </c>
      <c r="BA77" s="320">
        <v>7362.5</v>
      </c>
      <c r="BB77" s="320">
        <v>2.9609819302870624</v>
      </c>
      <c r="BC77" s="471">
        <v>1</v>
      </c>
      <c r="BD77" s="483">
        <f>(BB77/BA77)*100</f>
        <v>4.0217072058228352E-2</v>
      </c>
      <c r="BE77" s="320">
        <v>0.72533333333333339</v>
      </c>
      <c r="BF77" s="471">
        <v>1</v>
      </c>
      <c r="BG77" s="320">
        <v>0.89900000000000002</v>
      </c>
    </row>
    <row r="78" spans="1:59" ht="15.75" customHeight="1">
      <c r="A78" s="162">
        <v>108</v>
      </c>
      <c r="B78" s="159" t="s">
        <v>874</v>
      </c>
      <c r="C78" s="46">
        <v>2</v>
      </c>
      <c r="D78" s="485">
        <v>55</v>
      </c>
      <c r="E78" s="485">
        <v>0</v>
      </c>
      <c r="F78" s="485">
        <v>1</v>
      </c>
      <c r="G78" s="485">
        <v>1</v>
      </c>
      <c r="H78" s="46">
        <v>35.700000000000003</v>
      </c>
      <c r="I78" s="79">
        <v>96</v>
      </c>
      <c r="J78" s="80">
        <v>0</v>
      </c>
      <c r="K78" s="80">
        <v>0</v>
      </c>
      <c r="L78" s="80">
        <v>0</v>
      </c>
      <c r="M78" s="80">
        <v>0</v>
      </c>
      <c r="N78" s="80">
        <v>1</v>
      </c>
      <c r="O78" s="80">
        <v>0</v>
      </c>
      <c r="P78" s="80">
        <v>0</v>
      </c>
      <c r="Q78" s="80">
        <v>0</v>
      </c>
      <c r="R78" s="80">
        <v>0</v>
      </c>
      <c r="S78" s="80">
        <v>0</v>
      </c>
      <c r="T78" s="80">
        <v>0</v>
      </c>
      <c r="U78" s="80">
        <v>0</v>
      </c>
      <c r="V78" s="80">
        <v>0</v>
      </c>
      <c r="W78" s="80">
        <v>1</v>
      </c>
      <c r="X78" s="80">
        <v>0</v>
      </c>
      <c r="Y78" s="80">
        <v>1</v>
      </c>
      <c r="Z78" s="80">
        <v>0</v>
      </c>
      <c r="AA78" s="80">
        <v>0</v>
      </c>
      <c r="AB78" s="81"/>
      <c r="AC78" s="82"/>
      <c r="AD78" s="83"/>
      <c r="AE78" s="150">
        <v>44058</v>
      </c>
      <c r="AF78" s="58">
        <v>0</v>
      </c>
      <c r="AG78" s="58">
        <v>0</v>
      </c>
      <c r="AH78" s="58">
        <v>0</v>
      </c>
      <c r="AI78" s="84">
        <v>0</v>
      </c>
      <c r="AJ78" s="84">
        <v>0</v>
      </c>
      <c r="AK78" s="60">
        <v>44068</v>
      </c>
      <c r="AL78" s="58">
        <f>AK78-AE78</f>
        <v>10</v>
      </c>
      <c r="AM78" s="84">
        <v>0</v>
      </c>
      <c r="AN78" s="123">
        <v>1</v>
      </c>
      <c r="AO78" s="61"/>
      <c r="AP78" s="133">
        <v>0.67</v>
      </c>
      <c r="AQ78" s="133">
        <v>401</v>
      </c>
      <c r="AR78" s="133">
        <v>53.3</v>
      </c>
      <c r="AS78" s="139">
        <v>6.0000000000000001E-3</v>
      </c>
      <c r="AT78" s="98">
        <v>14</v>
      </c>
      <c r="AU78" s="98">
        <v>11.71</v>
      </c>
      <c r="AV78" s="98">
        <v>83.7</v>
      </c>
      <c r="AW78" s="98">
        <v>12.5</v>
      </c>
      <c r="AX78" s="98">
        <v>55</v>
      </c>
      <c r="AY78" s="86"/>
      <c r="AZ78" s="64">
        <v>0</v>
      </c>
      <c r="BA78" s="320">
        <v>8960.7999999999993</v>
      </c>
      <c r="BB78" s="320">
        <v>3.358315639486098</v>
      </c>
      <c r="BC78" s="471">
        <v>1</v>
      </c>
      <c r="BD78" s="483">
        <f>(BB78/BA78)*100</f>
        <v>3.7477855096488023E-2</v>
      </c>
      <c r="BE78" s="320">
        <v>0.64366666666666672</v>
      </c>
      <c r="BF78" s="471">
        <v>0</v>
      </c>
      <c r="BG78" s="320">
        <v>0.76000000000000012</v>
      </c>
    </row>
    <row r="79" spans="1:59" ht="15.75" customHeight="1">
      <c r="A79" s="76">
        <v>236</v>
      </c>
      <c r="B79" s="168" t="s">
        <v>1755</v>
      </c>
      <c r="C79" s="46">
        <v>1</v>
      </c>
      <c r="D79" s="485">
        <v>55</v>
      </c>
      <c r="E79" s="485">
        <v>0</v>
      </c>
      <c r="F79" s="485">
        <v>1</v>
      </c>
      <c r="G79" s="485">
        <v>1</v>
      </c>
      <c r="H79" s="46">
        <v>39.1</v>
      </c>
      <c r="I79" s="79">
        <v>92</v>
      </c>
      <c r="J79" s="80">
        <v>0</v>
      </c>
      <c r="K79" s="80">
        <v>0</v>
      </c>
      <c r="L79" s="80">
        <v>0</v>
      </c>
      <c r="M79" s="80">
        <v>0</v>
      </c>
      <c r="N79" s="80">
        <v>0</v>
      </c>
      <c r="O79" s="80">
        <v>0</v>
      </c>
      <c r="P79" s="80">
        <v>0</v>
      </c>
      <c r="Q79" s="80">
        <v>0</v>
      </c>
      <c r="R79" s="80">
        <v>0</v>
      </c>
      <c r="S79" s="80">
        <v>0</v>
      </c>
      <c r="T79" s="80">
        <v>0</v>
      </c>
      <c r="U79" s="80">
        <v>0</v>
      </c>
      <c r="V79" s="80">
        <v>0</v>
      </c>
      <c r="W79" s="80">
        <v>1</v>
      </c>
      <c r="X79" s="80">
        <v>1</v>
      </c>
      <c r="Y79" s="80">
        <v>0</v>
      </c>
      <c r="Z79" s="80">
        <v>0</v>
      </c>
      <c r="AA79" s="80">
        <v>0</v>
      </c>
      <c r="AB79" s="81">
        <v>100.25</v>
      </c>
      <c r="AC79" s="82">
        <v>1.69</v>
      </c>
      <c r="AD79" s="83">
        <v>35.1</v>
      </c>
      <c r="AE79" s="150">
        <v>44299</v>
      </c>
      <c r="AF79" s="58">
        <v>1</v>
      </c>
      <c r="AG79" s="58">
        <v>1</v>
      </c>
      <c r="AH79" s="58">
        <v>9</v>
      </c>
      <c r="AI79" s="84">
        <v>1</v>
      </c>
      <c r="AJ79" s="84">
        <v>1</v>
      </c>
      <c r="AK79" s="60">
        <v>44311</v>
      </c>
      <c r="AL79" s="58">
        <v>12</v>
      </c>
      <c r="AM79" s="84">
        <v>0</v>
      </c>
      <c r="AN79" s="123">
        <v>0</v>
      </c>
      <c r="AO79" s="61">
        <v>0</v>
      </c>
      <c r="AP79" s="133">
        <v>0.75</v>
      </c>
      <c r="AQ79" s="133">
        <v>4242</v>
      </c>
      <c r="AR79" s="133">
        <v>77.900000000000006</v>
      </c>
      <c r="AS79" s="144"/>
      <c r="AT79" s="135">
        <v>14.8</v>
      </c>
      <c r="AU79" s="135">
        <v>11.09</v>
      </c>
      <c r="AV79" s="135">
        <v>91</v>
      </c>
      <c r="AW79" s="135">
        <v>5.3</v>
      </c>
      <c r="AX79" s="135">
        <v>121</v>
      </c>
      <c r="AY79" s="86"/>
      <c r="AZ79" s="64">
        <v>0</v>
      </c>
      <c r="BA79" s="320"/>
      <c r="BB79" s="320"/>
      <c r="BC79" s="471"/>
      <c r="BD79" s="483"/>
      <c r="BE79" s="320">
        <v>0.62133333333333329</v>
      </c>
      <c r="BF79" s="471">
        <v>0</v>
      </c>
      <c r="BG79" s="320">
        <v>0.76733333333333331</v>
      </c>
    </row>
    <row r="80" spans="1:59" ht="15.75" customHeight="1">
      <c r="A80" s="262">
        <v>245</v>
      </c>
      <c r="B80" s="263" t="s">
        <v>1790</v>
      </c>
      <c r="C80" s="248">
        <v>2</v>
      </c>
      <c r="D80" s="485">
        <v>55</v>
      </c>
      <c r="E80" s="485">
        <v>0</v>
      </c>
      <c r="F80" s="485">
        <v>1</v>
      </c>
      <c r="G80" s="485">
        <v>1</v>
      </c>
      <c r="H80" s="248">
        <v>37.1</v>
      </c>
      <c r="I80" s="265">
        <v>97</v>
      </c>
      <c r="J80" s="498">
        <v>0</v>
      </c>
      <c r="K80" s="498">
        <v>0</v>
      </c>
      <c r="L80" s="498">
        <v>0</v>
      </c>
      <c r="M80" s="498">
        <v>0</v>
      </c>
      <c r="N80" s="498">
        <v>0</v>
      </c>
      <c r="O80" s="498">
        <v>0</v>
      </c>
      <c r="P80" s="498">
        <v>0</v>
      </c>
      <c r="Q80" s="498">
        <v>0</v>
      </c>
      <c r="R80" s="498">
        <v>0</v>
      </c>
      <c r="S80" s="498">
        <v>0</v>
      </c>
      <c r="T80" s="498">
        <v>0</v>
      </c>
      <c r="U80" s="498">
        <v>0</v>
      </c>
      <c r="V80" s="498">
        <v>0</v>
      </c>
      <c r="W80" s="498">
        <v>1</v>
      </c>
      <c r="X80" s="498">
        <v>1</v>
      </c>
      <c r="Y80" s="498">
        <v>1</v>
      </c>
      <c r="Z80" s="498">
        <v>0</v>
      </c>
      <c r="AA80" s="498">
        <v>0</v>
      </c>
      <c r="AB80" s="502">
        <v>101.4</v>
      </c>
      <c r="AC80" s="505">
        <v>1.5860000000000001</v>
      </c>
      <c r="AD80" s="508">
        <v>40.31</v>
      </c>
      <c r="AE80" s="511">
        <v>44320</v>
      </c>
      <c r="AF80" s="254">
        <v>0</v>
      </c>
      <c r="AG80" s="254">
        <v>0</v>
      </c>
      <c r="AH80" s="254">
        <v>0</v>
      </c>
      <c r="AI80" s="516">
        <v>0</v>
      </c>
      <c r="AJ80" s="516">
        <v>0</v>
      </c>
      <c r="AK80" s="519">
        <v>44329</v>
      </c>
      <c r="AL80" s="254">
        <v>9</v>
      </c>
      <c r="AM80" s="516">
        <v>0</v>
      </c>
      <c r="AN80" s="522">
        <v>1</v>
      </c>
      <c r="AO80" s="523">
        <v>1</v>
      </c>
      <c r="AP80" s="528">
        <v>0.77</v>
      </c>
      <c r="AQ80" s="528">
        <v>465</v>
      </c>
      <c r="AR80" s="534"/>
      <c r="AS80" s="536"/>
      <c r="AT80" s="496">
        <v>12.5</v>
      </c>
      <c r="AU80" s="496">
        <v>4.95</v>
      </c>
      <c r="AV80" s="496">
        <v>75</v>
      </c>
      <c r="AW80" s="496">
        <v>20</v>
      </c>
      <c r="AX80" s="496">
        <v>156</v>
      </c>
      <c r="AY80" s="546"/>
      <c r="AZ80" s="255">
        <v>0</v>
      </c>
      <c r="BA80" s="320">
        <v>21552.7</v>
      </c>
      <c r="BB80" s="320">
        <v>6.4618467189848285</v>
      </c>
      <c r="BC80" s="471">
        <v>0</v>
      </c>
      <c r="BD80" s="483">
        <f>(BB80/BA80)*100</f>
        <v>2.998161120873407E-2</v>
      </c>
      <c r="BE80" s="320">
        <v>0.66766666666666674</v>
      </c>
      <c r="BF80" s="471">
        <v>0</v>
      </c>
      <c r="BG80" s="320">
        <v>0.82299999999999995</v>
      </c>
    </row>
    <row r="81" spans="1:59" ht="15.75" customHeight="1">
      <c r="A81" s="278">
        <v>257</v>
      </c>
      <c r="B81" s="279" t="s">
        <v>1805</v>
      </c>
      <c r="C81" s="280">
        <v>2</v>
      </c>
      <c r="D81" s="485">
        <v>55</v>
      </c>
      <c r="E81" s="485">
        <v>0</v>
      </c>
      <c r="F81" s="485">
        <v>1</v>
      </c>
      <c r="G81" s="485">
        <v>1</v>
      </c>
      <c r="H81" s="280">
        <v>36.299999999999997</v>
      </c>
      <c r="I81" s="283">
        <v>98</v>
      </c>
      <c r="J81" s="500">
        <v>0</v>
      </c>
      <c r="K81" s="500">
        <v>0</v>
      </c>
      <c r="L81" s="500">
        <v>0</v>
      </c>
      <c r="M81" s="500">
        <v>1</v>
      </c>
      <c r="N81" s="500">
        <v>0</v>
      </c>
      <c r="O81" s="500">
        <v>0</v>
      </c>
      <c r="P81" s="500">
        <v>1</v>
      </c>
      <c r="Q81" s="500">
        <v>0</v>
      </c>
      <c r="R81" s="500">
        <v>0</v>
      </c>
      <c r="S81" s="500">
        <v>0</v>
      </c>
      <c r="T81" s="500">
        <v>0</v>
      </c>
      <c r="U81" s="500">
        <v>0</v>
      </c>
      <c r="V81" s="500">
        <v>0</v>
      </c>
      <c r="W81" s="500">
        <v>1</v>
      </c>
      <c r="X81" s="500">
        <v>1</v>
      </c>
      <c r="Y81" s="500">
        <v>1</v>
      </c>
      <c r="Z81" s="500">
        <v>0</v>
      </c>
      <c r="AA81" s="500">
        <v>0</v>
      </c>
      <c r="AB81" s="504">
        <v>89</v>
      </c>
      <c r="AC81" s="507">
        <v>1.65</v>
      </c>
      <c r="AD81" s="510">
        <v>32.69</v>
      </c>
      <c r="AE81" s="514">
        <v>44324</v>
      </c>
      <c r="AF81" s="288">
        <v>1</v>
      </c>
      <c r="AG81" s="288">
        <v>0</v>
      </c>
      <c r="AH81" s="288">
        <v>3</v>
      </c>
      <c r="AI81" s="518">
        <v>0</v>
      </c>
      <c r="AJ81" s="518">
        <v>1</v>
      </c>
      <c r="AK81" s="521">
        <v>44328</v>
      </c>
      <c r="AL81" s="288">
        <v>5</v>
      </c>
      <c r="AM81" s="518">
        <v>0</v>
      </c>
      <c r="AN81" s="525">
        <v>1</v>
      </c>
      <c r="AO81" s="527">
        <v>1</v>
      </c>
      <c r="AP81" s="530">
        <v>0.95</v>
      </c>
      <c r="AQ81" s="530">
        <v>914</v>
      </c>
      <c r="AR81" s="535"/>
      <c r="AS81" s="538"/>
      <c r="AT81" s="542">
        <v>12.2</v>
      </c>
      <c r="AU81" s="542">
        <v>8.16</v>
      </c>
      <c r="AV81" s="542">
        <v>74.5</v>
      </c>
      <c r="AW81" s="542">
        <v>16.7</v>
      </c>
      <c r="AX81" s="542">
        <v>341</v>
      </c>
      <c r="AY81" s="550"/>
      <c r="AZ81" s="285">
        <v>0</v>
      </c>
      <c r="BA81" s="320"/>
      <c r="BB81" s="320"/>
      <c r="BC81" s="471"/>
      <c r="BD81" s="483"/>
      <c r="BE81" s="320">
        <v>0.88200000000000001</v>
      </c>
      <c r="BF81" s="471">
        <v>1</v>
      </c>
      <c r="BG81" s="320">
        <v>1.014</v>
      </c>
    </row>
    <row r="82" spans="1:59" ht="15.75" customHeight="1">
      <c r="A82" s="76">
        <v>30</v>
      </c>
      <c r="B82" s="159" t="s">
        <v>308</v>
      </c>
      <c r="C82" s="46">
        <v>2</v>
      </c>
      <c r="D82" s="485">
        <v>56</v>
      </c>
      <c r="E82" s="485">
        <v>0</v>
      </c>
      <c r="F82" s="485">
        <v>1</v>
      </c>
      <c r="G82" s="485">
        <v>1</v>
      </c>
      <c r="H82" s="46">
        <v>35</v>
      </c>
      <c r="I82" s="79">
        <v>99</v>
      </c>
      <c r="J82" s="80">
        <v>0</v>
      </c>
      <c r="K82" s="80">
        <v>0</v>
      </c>
      <c r="L82" s="80">
        <v>0</v>
      </c>
      <c r="M82" s="80">
        <v>0</v>
      </c>
      <c r="N82" s="80">
        <v>0</v>
      </c>
      <c r="O82" s="80">
        <v>0</v>
      </c>
      <c r="P82" s="80">
        <v>0</v>
      </c>
      <c r="Q82" s="80">
        <v>0</v>
      </c>
      <c r="R82" s="80">
        <v>0</v>
      </c>
      <c r="S82" s="80">
        <v>0</v>
      </c>
      <c r="T82" s="80">
        <v>0</v>
      </c>
      <c r="U82" s="80">
        <v>0</v>
      </c>
      <c r="V82" s="80">
        <v>0</v>
      </c>
      <c r="W82" s="80">
        <v>0</v>
      </c>
      <c r="X82" s="80">
        <v>1</v>
      </c>
      <c r="Y82" s="80">
        <v>0</v>
      </c>
      <c r="Z82" s="80">
        <v>0</v>
      </c>
      <c r="AA82" s="80">
        <v>0</v>
      </c>
      <c r="AB82" s="81">
        <v>100</v>
      </c>
      <c r="AC82" s="82">
        <v>1.5</v>
      </c>
      <c r="AD82" s="83">
        <f>AB82/AC82^2</f>
        <v>44.444444444444443</v>
      </c>
      <c r="AE82" s="56">
        <v>44016</v>
      </c>
      <c r="AF82" s="58">
        <v>1</v>
      </c>
      <c r="AG82" s="58">
        <v>0</v>
      </c>
      <c r="AH82" s="58">
        <v>5</v>
      </c>
      <c r="AI82" s="84">
        <v>0</v>
      </c>
      <c r="AJ82" s="84">
        <v>1</v>
      </c>
      <c r="AK82" s="60">
        <v>44027</v>
      </c>
      <c r="AL82" s="58">
        <f>AK82-AE82</f>
        <v>11</v>
      </c>
      <c r="AM82" s="84">
        <v>0</v>
      </c>
      <c r="AN82" s="123">
        <v>1</v>
      </c>
      <c r="AO82" s="61"/>
      <c r="AP82" s="98">
        <v>0.95</v>
      </c>
      <c r="AQ82" s="98">
        <v>758</v>
      </c>
      <c r="AR82" s="98">
        <v>38.5</v>
      </c>
      <c r="AS82" s="128">
        <v>2.5000000000000001E-3</v>
      </c>
      <c r="AT82" s="98">
        <v>13.5</v>
      </c>
      <c r="AU82" s="98">
        <v>3.25</v>
      </c>
      <c r="AV82" s="98">
        <v>74</v>
      </c>
      <c r="AW82" s="98">
        <v>19</v>
      </c>
      <c r="AX82" s="98">
        <v>211</v>
      </c>
      <c r="AY82" s="86"/>
      <c r="AZ82" s="64">
        <v>0</v>
      </c>
      <c r="BA82" s="320">
        <v>4053.9</v>
      </c>
      <c r="BB82" s="316">
        <v>1.9074684382416318</v>
      </c>
      <c r="BC82" s="475">
        <v>1</v>
      </c>
      <c r="BD82" s="483">
        <f>(BB82/BA82)*100</f>
        <v>4.7052676144987093E-2</v>
      </c>
      <c r="BE82" s="320"/>
      <c r="BF82" s="471"/>
      <c r="BG82" s="320"/>
    </row>
    <row r="83" spans="1:59" ht="15.75" customHeight="1">
      <c r="A83" s="262">
        <v>260</v>
      </c>
      <c r="B83" s="263" t="s">
        <v>1809</v>
      </c>
      <c r="C83" s="248">
        <v>2</v>
      </c>
      <c r="D83" s="485">
        <v>56</v>
      </c>
      <c r="E83" s="485">
        <v>0</v>
      </c>
      <c r="F83" s="485">
        <v>1</v>
      </c>
      <c r="G83" s="485">
        <v>1</v>
      </c>
      <c r="H83" s="248">
        <v>36.799999999999997</v>
      </c>
      <c r="I83" s="265">
        <v>96</v>
      </c>
      <c r="J83" s="498">
        <v>0</v>
      </c>
      <c r="K83" s="498">
        <v>1</v>
      </c>
      <c r="L83" s="498">
        <v>0</v>
      </c>
      <c r="M83" s="498">
        <v>0</v>
      </c>
      <c r="N83" s="498">
        <v>0</v>
      </c>
      <c r="O83" s="498">
        <v>0</v>
      </c>
      <c r="P83" s="498">
        <v>0</v>
      </c>
      <c r="Q83" s="498">
        <v>0</v>
      </c>
      <c r="R83" s="498">
        <v>0</v>
      </c>
      <c r="S83" s="498">
        <v>0</v>
      </c>
      <c r="T83" s="498">
        <v>0</v>
      </c>
      <c r="U83" s="498">
        <v>0</v>
      </c>
      <c r="V83" s="498">
        <v>0</v>
      </c>
      <c r="W83" s="498">
        <v>1</v>
      </c>
      <c r="X83" s="498">
        <v>0</v>
      </c>
      <c r="Y83" s="498">
        <v>1</v>
      </c>
      <c r="Z83" s="498">
        <v>0</v>
      </c>
      <c r="AA83" s="498">
        <v>0</v>
      </c>
      <c r="AB83" s="503">
        <v>81</v>
      </c>
      <c r="AC83" s="506">
        <v>1.7</v>
      </c>
      <c r="AD83" s="509">
        <v>28</v>
      </c>
      <c r="AE83" s="511">
        <v>44325</v>
      </c>
      <c r="AF83" s="254">
        <v>0</v>
      </c>
      <c r="AG83" s="254">
        <v>0</v>
      </c>
      <c r="AH83" s="254">
        <v>0</v>
      </c>
      <c r="AI83" s="516">
        <v>0</v>
      </c>
      <c r="AJ83" s="516">
        <v>0</v>
      </c>
      <c r="AK83" s="519">
        <v>44336</v>
      </c>
      <c r="AL83" s="254">
        <v>11</v>
      </c>
      <c r="AM83" s="516">
        <v>0</v>
      </c>
      <c r="AN83" s="522">
        <v>1</v>
      </c>
      <c r="AO83" s="523">
        <v>1</v>
      </c>
      <c r="AP83" s="528">
        <v>0.61</v>
      </c>
      <c r="AQ83" s="528">
        <v>686</v>
      </c>
      <c r="AR83" s="534"/>
      <c r="AS83" s="537">
        <v>7.0000000000000001E-3</v>
      </c>
      <c r="AT83" s="496">
        <v>12</v>
      </c>
      <c r="AU83" s="496">
        <v>5.85</v>
      </c>
      <c r="AV83" s="496">
        <v>89.7</v>
      </c>
      <c r="AW83" s="496">
        <v>6.7</v>
      </c>
      <c r="AX83" s="496">
        <v>277</v>
      </c>
      <c r="AY83" s="546"/>
      <c r="AZ83" s="255">
        <v>0</v>
      </c>
      <c r="BA83" s="320">
        <v>2767.4</v>
      </c>
      <c r="BB83" s="320">
        <v>6.123809523809598E-2</v>
      </c>
      <c r="BC83" s="471">
        <v>1</v>
      </c>
      <c r="BD83" s="483">
        <f>(BB83/BA83)*100</f>
        <v>2.2128385935569839E-3</v>
      </c>
      <c r="BE83" s="320">
        <v>0.62266666666666659</v>
      </c>
      <c r="BF83" s="471">
        <v>0</v>
      </c>
      <c r="BG83" s="320">
        <v>0.66100000000000003</v>
      </c>
    </row>
    <row r="84" spans="1:59" ht="15.75" customHeight="1">
      <c r="A84" s="103">
        <v>38</v>
      </c>
      <c r="B84" s="126" t="s">
        <v>373</v>
      </c>
      <c r="C84" s="104">
        <v>2</v>
      </c>
      <c r="D84" s="485">
        <v>57</v>
      </c>
      <c r="E84" s="485">
        <v>0</v>
      </c>
      <c r="F84" s="485">
        <v>1</v>
      </c>
      <c r="G84" s="485">
        <v>1</v>
      </c>
      <c r="H84" s="104">
        <v>37</v>
      </c>
      <c r="I84" s="107">
        <v>96</v>
      </c>
      <c r="J84" s="108">
        <v>0</v>
      </c>
      <c r="K84" s="108">
        <v>0</v>
      </c>
      <c r="L84" s="108">
        <v>0</v>
      </c>
      <c r="M84" s="108">
        <v>0</v>
      </c>
      <c r="N84" s="108">
        <v>1</v>
      </c>
      <c r="O84" s="108">
        <v>0</v>
      </c>
      <c r="P84" s="108">
        <v>0</v>
      </c>
      <c r="Q84" s="108">
        <v>0</v>
      </c>
      <c r="R84" s="108">
        <v>0</v>
      </c>
      <c r="S84" s="108">
        <v>0</v>
      </c>
      <c r="T84" s="108">
        <v>0</v>
      </c>
      <c r="U84" s="108">
        <v>0</v>
      </c>
      <c r="V84" s="108">
        <v>0</v>
      </c>
      <c r="W84" s="108">
        <v>1</v>
      </c>
      <c r="X84" s="108">
        <v>1</v>
      </c>
      <c r="Y84" s="108">
        <v>1</v>
      </c>
      <c r="Z84" s="108">
        <v>0</v>
      </c>
      <c r="AA84" s="108">
        <v>0</v>
      </c>
      <c r="AB84" s="81"/>
      <c r="AC84" s="82"/>
      <c r="AD84" s="83"/>
      <c r="AE84" s="147">
        <v>44018</v>
      </c>
      <c r="AF84" s="104">
        <v>0</v>
      </c>
      <c r="AG84" s="104">
        <v>0</v>
      </c>
      <c r="AH84" s="104">
        <v>0</v>
      </c>
      <c r="AI84" s="108">
        <v>0</v>
      </c>
      <c r="AJ84" s="108">
        <v>0</v>
      </c>
      <c r="AK84" s="110">
        <v>44021</v>
      </c>
      <c r="AL84" s="104">
        <f t="shared" ref="AL84:AL93" si="7">AK84-AE84</f>
        <v>3</v>
      </c>
      <c r="AM84" s="108">
        <v>0</v>
      </c>
      <c r="AN84" s="126">
        <v>0</v>
      </c>
      <c r="AO84" s="108" t="s">
        <v>375</v>
      </c>
      <c r="AP84" s="129">
        <v>0.76</v>
      </c>
      <c r="AQ84" s="113">
        <v>325</v>
      </c>
      <c r="AR84" s="129">
        <v>111.8</v>
      </c>
      <c r="AS84" s="148"/>
      <c r="AT84" s="98">
        <v>11.3</v>
      </c>
      <c r="AU84" s="98">
        <v>4.79</v>
      </c>
      <c r="AV84" s="98">
        <v>71.900000000000006</v>
      </c>
      <c r="AW84" s="98">
        <v>19.8</v>
      </c>
      <c r="AX84" s="98">
        <v>199</v>
      </c>
      <c r="AY84" s="547"/>
      <c r="AZ84" s="104">
        <v>0</v>
      </c>
      <c r="BA84" s="320">
        <v>12964.9</v>
      </c>
      <c r="BB84" s="323">
        <v>9.5632833631988756</v>
      </c>
      <c r="BC84" s="476">
        <v>0</v>
      </c>
      <c r="BD84" s="483">
        <f>(BB84/BA84)*100</f>
        <v>7.3762877948914965E-2</v>
      </c>
      <c r="BE84" s="320">
        <v>0.84799999999999998</v>
      </c>
      <c r="BF84" s="471">
        <v>1</v>
      </c>
      <c r="BG84" s="320">
        <v>1.0123333333333333</v>
      </c>
    </row>
    <row r="85" spans="1:59" ht="15" customHeight="1">
      <c r="A85" s="76">
        <v>41</v>
      </c>
      <c r="B85" s="159" t="s">
        <v>401</v>
      </c>
      <c r="C85" s="46">
        <v>2</v>
      </c>
      <c r="D85" s="485">
        <v>57</v>
      </c>
      <c r="E85" s="485">
        <v>0</v>
      </c>
      <c r="F85" s="485">
        <v>1</v>
      </c>
      <c r="G85" s="485">
        <v>1</v>
      </c>
      <c r="H85" s="46">
        <v>37.9</v>
      </c>
      <c r="I85" s="79">
        <v>88</v>
      </c>
      <c r="J85" s="80">
        <v>0</v>
      </c>
      <c r="K85" s="80">
        <v>0</v>
      </c>
      <c r="L85" s="80">
        <v>0</v>
      </c>
      <c r="M85" s="80">
        <v>0</v>
      </c>
      <c r="N85" s="80">
        <v>0</v>
      </c>
      <c r="O85" s="80">
        <v>0</v>
      </c>
      <c r="P85" s="80">
        <v>0</v>
      </c>
      <c r="Q85" s="80">
        <v>0</v>
      </c>
      <c r="R85" s="80">
        <v>0</v>
      </c>
      <c r="S85" s="80">
        <v>0</v>
      </c>
      <c r="T85" s="80">
        <v>0</v>
      </c>
      <c r="U85" s="80">
        <v>0</v>
      </c>
      <c r="V85" s="80">
        <v>0</v>
      </c>
      <c r="W85" s="80">
        <v>1</v>
      </c>
      <c r="X85" s="80">
        <v>1</v>
      </c>
      <c r="Y85" s="80">
        <v>1</v>
      </c>
      <c r="Z85" s="80">
        <v>0</v>
      </c>
      <c r="AA85" s="80">
        <v>0</v>
      </c>
      <c r="AB85" s="81"/>
      <c r="AC85" s="82"/>
      <c r="AD85" s="83">
        <v>52</v>
      </c>
      <c r="AE85" s="150">
        <v>44018</v>
      </c>
      <c r="AF85" s="58">
        <v>0</v>
      </c>
      <c r="AG85" s="58">
        <v>0</v>
      </c>
      <c r="AH85" s="58">
        <v>0</v>
      </c>
      <c r="AI85" s="84">
        <v>0</v>
      </c>
      <c r="AJ85" s="84">
        <v>0</v>
      </c>
      <c r="AK85" s="60">
        <v>44027</v>
      </c>
      <c r="AL85" s="58">
        <f t="shared" si="7"/>
        <v>9</v>
      </c>
      <c r="AM85" s="84">
        <v>0</v>
      </c>
      <c r="AN85" s="123">
        <v>1</v>
      </c>
      <c r="AO85" s="61"/>
      <c r="AP85" s="133">
        <v>1.77</v>
      </c>
      <c r="AQ85" s="133">
        <v>4145</v>
      </c>
      <c r="AR85" s="133">
        <v>276.60000000000002</v>
      </c>
      <c r="AS85" s="139">
        <v>1.2999999999999999E-2</v>
      </c>
      <c r="AT85" s="135">
        <v>11.9</v>
      </c>
      <c r="AU85" s="135">
        <v>9.7899999999999991</v>
      </c>
      <c r="AV85" s="135">
        <v>76</v>
      </c>
      <c r="AW85" s="135">
        <v>18.7</v>
      </c>
      <c r="AX85" s="135">
        <v>217</v>
      </c>
      <c r="AY85" s="86"/>
      <c r="AZ85" s="64">
        <v>0</v>
      </c>
      <c r="BA85" s="320">
        <v>10887.2</v>
      </c>
      <c r="BB85" s="316">
        <v>4.8820982449088426</v>
      </c>
      <c r="BC85" s="475">
        <v>0</v>
      </c>
      <c r="BD85" s="483">
        <f>(BB85/BA85)*100</f>
        <v>4.484255129793558E-2</v>
      </c>
      <c r="BE85" s="320">
        <v>0.55766666666666664</v>
      </c>
      <c r="BF85" s="471">
        <v>0</v>
      </c>
      <c r="BG85" s="320">
        <v>0.67</v>
      </c>
    </row>
    <row r="86" spans="1:59" ht="15.75" customHeight="1">
      <c r="A86" s="76">
        <v>67</v>
      </c>
      <c r="B86" s="159" t="s">
        <v>596</v>
      </c>
      <c r="C86" s="46">
        <v>1</v>
      </c>
      <c r="D86" s="485">
        <v>57</v>
      </c>
      <c r="E86" s="485">
        <v>0</v>
      </c>
      <c r="F86" s="485">
        <v>1</v>
      </c>
      <c r="G86" s="485">
        <v>1</v>
      </c>
      <c r="H86" s="46">
        <v>37.1</v>
      </c>
      <c r="I86" s="79">
        <v>92</v>
      </c>
      <c r="J86" s="80">
        <v>0</v>
      </c>
      <c r="K86" s="80">
        <v>0</v>
      </c>
      <c r="L86" s="80">
        <v>0</v>
      </c>
      <c r="M86" s="80">
        <v>0</v>
      </c>
      <c r="N86" s="80">
        <v>0</v>
      </c>
      <c r="O86" s="80">
        <v>0</v>
      </c>
      <c r="P86" s="80">
        <v>0</v>
      </c>
      <c r="Q86" s="80">
        <v>0</v>
      </c>
      <c r="R86" s="80">
        <v>0</v>
      </c>
      <c r="S86" s="80">
        <v>0</v>
      </c>
      <c r="T86" s="80">
        <v>0</v>
      </c>
      <c r="U86" s="80">
        <v>0</v>
      </c>
      <c r="V86" s="80">
        <v>0</v>
      </c>
      <c r="W86" s="80">
        <v>0</v>
      </c>
      <c r="X86" s="80">
        <v>0</v>
      </c>
      <c r="Y86" s="80">
        <v>0</v>
      </c>
      <c r="Z86" s="80">
        <v>0</v>
      </c>
      <c r="AA86" s="80">
        <v>0</v>
      </c>
      <c r="AB86" s="81"/>
      <c r="AC86" s="82"/>
      <c r="AD86" s="83"/>
      <c r="AE86" s="150">
        <v>44032</v>
      </c>
      <c r="AF86" s="58">
        <v>0</v>
      </c>
      <c r="AG86" s="58">
        <v>0</v>
      </c>
      <c r="AH86" s="58">
        <v>0</v>
      </c>
      <c r="AI86" s="84">
        <v>0</v>
      </c>
      <c r="AJ86" s="84">
        <v>0</v>
      </c>
      <c r="AK86" s="60">
        <v>44045</v>
      </c>
      <c r="AL86" s="58">
        <f t="shared" si="7"/>
        <v>13</v>
      </c>
      <c r="AM86" s="84">
        <v>0</v>
      </c>
      <c r="AN86" s="123">
        <v>1</v>
      </c>
      <c r="AO86" s="61"/>
      <c r="AP86" s="133">
        <v>0.84</v>
      </c>
      <c r="AQ86" s="129"/>
      <c r="AR86" s="129">
        <v>37.700000000000003</v>
      </c>
      <c r="AS86" s="128"/>
      <c r="AT86" s="98">
        <v>7.3</v>
      </c>
      <c r="AU86" s="98">
        <v>1.53</v>
      </c>
      <c r="AV86" s="98">
        <v>2</v>
      </c>
      <c r="AW86" s="98">
        <v>95</v>
      </c>
      <c r="AX86" s="135">
        <v>9</v>
      </c>
      <c r="AY86" s="86"/>
      <c r="AZ86" s="64">
        <v>0</v>
      </c>
      <c r="BA86" s="320"/>
      <c r="BB86" s="316"/>
      <c r="BC86" s="475"/>
      <c r="BD86" s="483"/>
      <c r="BE86" s="320">
        <v>0.69133333333333324</v>
      </c>
      <c r="BF86" s="471">
        <v>0</v>
      </c>
      <c r="BG86" s="320">
        <v>0.85066666666666668</v>
      </c>
    </row>
    <row r="87" spans="1:59" ht="15.75" customHeight="1">
      <c r="A87" s="76">
        <v>84</v>
      </c>
      <c r="B87" s="123" t="s">
        <v>711</v>
      </c>
      <c r="C87" s="46">
        <v>2</v>
      </c>
      <c r="D87" s="485">
        <v>57</v>
      </c>
      <c r="E87" s="485">
        <v>0</v>
      </c>
      <c r="F87" s="485">
        <v>1</v>
      </c>
      <c r="G87" s="485">
        <v>1</v>
      </c>
      <c r="H87" s="46">
        <v>37.1</v>
      </c>
      <c r="I87" s="79">
        <v>94</v>
      </c>
      <c r="J87" s="80">
        <v>0</v>
      </c>
      <c r="K87" s="80">
        <v>1</v>
      </c>
      <c r="L87" s="80">
        <v>0</v>
      </c>
      <c r="M87" s="80">
        <v>0</v>
      </c>
      <c r="N87" s="80">
        <v>0</v>
      </c>
      <c r="O87" s="80">
        <v>0</v>
      </c>
      <c r="P87" s="80">
        <v>0</v>
      </c>
      <c r="Q87" s="80">
        <v>0</v>
      </c>
      <c r="R87" s="80">
        <v>0</v>
      </c>
      <c r="S87" s="80">
        <v>0</v>
      </c>
      <c r="T87" s="80">
        <v>0</v>
      </c>
      <c r="U87" s="80">
        <v>0</v>
      </c>
      <c r="V87" s="80">
        <v>0</v>
      </c>
      <c r="W87" s="80">
        <v>1</v>
      </c>
      <c r="X87" s="80">
        <v>1</v>
      </c>
      <c r="Y87" s="80">
        <v>1</v>
      </c>
      <c r="Z87" s="80">
        <v>0</v>
      </c>
      <c r="AA87" s="80">
        <v>0</v>
      </c>
      <c r="AB87" s="81"/>
      <c r="AC87" s="82"/>
      <c r="AD87" s="83"/>
      <c r="AE87" s="150">
        <v>44041</v>
      </c>
      <c r="AF87" s="58">
        <v>0</v>
      </c>
      <c r="AG87" s="58">
        <v>0</v>
      </c>
      <c r="AH87" s="58">
        <v>0</v>
      </c>
      <c r="AI87" s="84">
        <v>0</v>
      </c>
      <c r="AJ87" s="84">
        <v>0</v>
      </c>
      <c r="AK87" s="60">
        <v>44043</v>
      </c>
      <c r="AL87" s="58">
        <f t="shared" si="7"/>
        <v>2</v>
      </c>
      <c r="AM87" s="84">
        <v>0</v>
      </c>
      <c r="AN87" s="123">
        <v>1</v>
      </c>
      <c r="AO87" s="61"/>
      <c r="AP87" s="133">
        <v>0.82</v>
      </c>
      <c r="AQ87" s="133">
        <v>549</v>
      </c>
      <c r="AR87" s="133">
        <v>40</v>
      </c>
      <c r="AS87" s="139">
        <v>8.0000000000000002E-3</v>
      </c>
      <c r="AT87" s="135">
        <v>12</v>
      </c>
      <c r="AU87" s="135">
        <v>6.6</v>
      </c>
      <c r="AV87" s="135">
        <v>54.3</v>
      </c>
      <c r="AW87" s="135">
        <v>35.799999999999997</v>
      </c>
      <c r="AX87" s="135">
        <v>228</v>
      </c>
      <c r="AY87" s="86"/>
      <c r="AZ87" s="64">
        <v>0</v>
      </c>
      <c r="BA87" s="320">
        <v>5668.4</v>
      </c>
      <c r="BB87" s="320">
        <v>2.4778358717890332</v>
      </c>
      <c r="BC87" s="471">
        <v>1</v>
      </c>
      <c r="BD87" s="483">
        <f>(BB87/BA87)*100</f>
        <v>4.3713144305077854E-2</v>
      </c>
      <c r="BE87" s="320"/>
      <c r="BF87" s="471"/>
      <c r="BG87" s="320"/>
    </row>
    <row r="88" spans="1:59" ht="15.75" customHeight="1">
      <c r="A88" s="76">
        <v>188</v>
      </c>
      <c r="B88" s="168" t="s">
        <v>1428</v>
      </c>
      <c r="C88" s="46">
        <v>2</v>
      </c>
      <c r="D88" s="485">
        <v>57</v>
      </c>
      <c r="E88" s="485">
        <v>0</v>
      </c>
      <c r="F88" s="485">
        <v>1</v>
      </c>
      <c r="G88" s="485">
        <v>1</v>
      </c>
      <c r="H88" s="46">
        <v>38.9</v>
      </c>
      <c r="I88" s="79">
        <v>94</v>
      </c>
      <c r="J88" s="80">
        <v>1</v>
      </c>
      <c r="K88" s="80">
        <v>0</v>
      </c>
      <c r="L88" s="80">
        <v>0</v>
      </c>
      <c r="M88" s="80">
        <v>0</v>
      </c>
      <c r="N88" s="80">
        <v>0</v>
      </c>
      <c r="O88" s="80">
        <v>0</v>
      </c>
      <c r="P88" s="80">
        <v>0</v>
      </c>
      <c r="Q88" s="80">
        <v>0</v>
      </c>
      <c r="R88" s="80">
        <v>0</v>
      </c>
      <c r="S88" s="80">
        <v>0</v>
      </c>
      <c r="T88" s="80">
        <v>0</v>
      </c>
      <c r="U88" s="80">
        <v>0</v>
      </c>
      <c r="V88" s="80">
        <v>0</v>
      </c>
      <c r="W88" s="80">
        <v>1</v>
      </c>
      <c r="X88" s="80">
        <v>1</v>
      </c>
      <c r="Y88" s="80">
        <v>1</v>
      </c>
      <c r="Z88" s="80">
        <v>0</v>
      </c>
      <c r="AA88" s="80">
        <v>0</v>
      </c>
      <c r="AB88" s="81"/>
      <c r="AC88" s="82"/>
      <c r="AD88" s="83"/>
      <c r="AE88" s="150">
        <v>44172</v>
      </c>
      <c r="AF88" s="58">
        <v>0</v>
      </c>
      <c r="AG88" s="58">
        <v>0</v>
      </c>
      <c r="AH88" s="58">
        <v>0</v>
      </c>
      <c r="AI88" s="84">
        <v>0</v>
      </c>
      <c r="AJ88" s="84">
        <v>0</v>
      </c>
      <c r="AK88" s="60">
        <v>44174</v>
      </c>
      <c r="AL88" s="58">
        <f t="shared" si="7"/>
        <v>2</v>
      </c>
      <c r="AM88" s="84">
        <v>0</v>
      </c>
      <c r="AN88" s="123">
        <v>1</v>
      </c>
      <c r="AO88" s="61"/>
      <c r="AP88" s="133">
        <v>0.93</v>
      </c>
      <c r="AQ88" s="143"/>
      <c r="AR88" s="133">
        <v>48.6</v>
      </c>
      <c r="AS88" s="139">
        <v>5.0000000000000001E-3</v>
      </c>
      <c r="AT88" s="135">
        <v>14.4</v>
      </c>
      <c r="AU88" s="135">
        <v>7.41</v>
      </c>
      <c r="AV88" s="135">
        <v>70.900000000000006</v>
      </c>
      <c r="AW88" s="135">
        <v>25.2</v>
      </c>
      <c r="AX88" s="135">
        <v>183</v>
      </c>
      <c r="AY88" s="545"/>
      <c r="AZ88" s="64">
        <v>0</v>
      </c>
      <c r="BA88" s="320">
        <v>13901.2</v>
      </c>
      <c r="BB88" s="320">
        <v>11.264827145530408</v>
      </c>
      <c r="BC88" s="471">
        <v>0</v>
      </c>
      <c r="BD88" s="483">
        <f>(BB88/BA88)*100</f>
        <v>8.103492608933334E-2</v>
      </c>
      <c r="BE88" s="320">
        <v>0.57833333333333325</v>
      </c>
      <c r="BF88" s="471">
        <v>0</v>
      </c>
      <c r="BG88" s="320">
        <v>0.76333333333333331</v>
      </c>
    </row>
    <row r="89" spans="1:59" ht="15.75" customHeight="1">
      <c r="A89" s="76">
        <v>202</v>
      </c>
      <c r="B89" s="168" t="s">
        <v>1518</v>
      </c>
      <c r="C89" s="46">
        <v>1</v>
      </c>
      <c r="D89" s="485">
        <v>57</v>
      </c>
      <c r="E89" s="485">
        <v>0</v>
      </c>
      <c r="F89" s="485">
        <v>1</v>
      </c>
      <c r="G89" s="485">
        <v>1</v>
      </c>
      <c r="H89" s="46">
        <v>36.6</v>
      </c>
      <c r="I89" s="79">
        <v>91</v>
      </c>
      <c r="J89" s="80">
        <v>0</v>
      </c>
      <c r="K89" s="80">
        <v>0</v>
      </c>
      <c r="L89" s="80">
        <v>0</v>
      </c>
      <c r="M89" s="80">
        <v>0</v>
      </c>
      <c r="N89" s="80">
        <v>0</v>
      </c>
      <c r="O89" s="80">
        <v>0</v>
      </c>
      <c r="P89" s="80">
        <v>0</v>
      </c>
      <c r="Q89" s="80">
        <v>0</v>
      </c>
      <c r="R89" s="80">
        <v>0</v>
      </c>
      <c r="S89" s="80">
        <v>0</v>
      </c>
      <c r="T89" s="80">
        <v>0</v>
      </c>
      <c r="U89" s="80">
        <v>0</v>
      </c>
      <c r="V89" s="80">
        <v>0</v>
      </c>
      <c r="W89" s="80">
        <v>1</v>
      </c>
      <c r="X89" s="80">
        <v>1</v>
      </c>
      <c r="Y89" s="80">
        <v>1</v>
      </c>
      <c r="Z89" s="80">
        <v>0</v>
      </c>
      <c r="AA89" s="80">
        <v>0</v>
      </c>
      <c r="AB89" s="81"/>
      <c r="AC89" s="82"/>
      <c r="AD89" s="83"/>
      <c r="AE89" s="150">
        <v>44185</v>
      </c>
      <c r="AF89" s="58">
        <v>0</v>
      </c>
      <c r="AG89" s="58">
        <v>0</v>
      </c>
      <c r="AH89" s="58">
        <v>0</v>
      </c>
      <c r="AI89" s="84">
        <v>0</v>
      </c>
      <c r="AJ89" s="84">
        <v>0</v>
      </c>
      <c r="AK89" s="60">
        <v>44187</v>
      </c>
      <c r="AL89" s="58">
        <f t="shared" si="7"/>
        <v>2</v>
      </c>
      <c r="AM89" s="84">
        <v>0</v>
      </c>
      <c r="AN89" s="123">
        <v>1</v>
      </c>
      <c r="AO89" s="61"/>
      <c r="AP89" s="133">
        <v>1.1499999999999999</v>
      </c>
      <c r="AQ89" s="133">
        <v>1128</v>
      </c>
      <c r="AR89" s="143"/>
      <c r="AS89" s="139">
        <v>8.9999999999999998E-4</v>
      </c>
      <c r="AT89" s="135">
        <v>14.2</v>
      </c>
      <c r="AU89" s="135">
        <v>19.100000000000001</v>
      </c>
      <c r="AV89" s="135">
        <v>91.8</v>
      </c>
      <c r="AW89" s="135">
        <v>3.3</v>
      </c>
      <c r="AX89" s="135">
        <v>304</v>
      </c>
      <c r="AY89" s="86"/>
      <c r="AZ89" s="64">
        <v>0</v>
      </c>
      <c r="BA89" s="320">
        <v>2777.6</v>
      </c>
      <c r="BB89" s="320">
        <v>1.4384366133760405</v>
      </c>
      <c r="BC89" s="471">
        <v>1</v>
      </c>
      <c r="BD89" s="483">
        <f>(BB89/BA89)*100</f>
        <v>5.1787032451614361E-2</v>
      </c>
      <c r="BE89" s="320">
        <v>0.54733333333333334</v>
      </c>
      <c r="BF89" s="471">
        <v>0</v>
      </c>
      <c r="BG89" s="320">
        <v>0.68066666666666675</v>
      </c>
    </row>
    <row r="90" spans="1:59" ht="15.75" customHeight="1">
      <c r="A90" s="76">
        <v>22</v>
      </c>
      <c r="B90" s="159" t="s">
        <v>244</v>
      </c>
      <c r="C90" s="46">
        <v>1</v>
      </c>
      <c r="D90" s="485">
        <v>58</v>
      </c>
      <c r="E90" s="485">
        <v>0</v>
      </c>
      <c r="F90" s="485">
        <v>1</v>
      </c>
      <c r="G90" s="485">
        <v>1</v>
      </c>
      <c r="H90" s="46">
        <v>36.5</v>
      </c>
      <c r="I90" s="79">
        <v>92</v>
      </c>
      <c r="J90" s="98">
        <v>1</v>
      </c>
      <c r="K90" s="98">
        <v>0</v>
      </c>
      <c r="L90" s="80">
        <v>0</v>
      </c>
      <c r="M90" s="80">
        <v>1</v>
      </c>
      <c r="N90" s="80">
        <v>0</v>
      </c>
      <c r="O90" s="80">
        <v>0</v>
      </c>
      <c r="P90" s="80">
        <v>1</v>
      </c>
      <c r="Q90" s="80">
        <v>0</v>
      </c>
      <c r="R90" s="80">
        <v>0</v>
      </c>
      <c r="S90" s="80">
        <v>0</v>
      </c>
      <c r="T90" s="80">
        <v>0</v>
      </c>
      <c r="U90" s="80">
        <v>0</v>
      </c>
      <c r="V90" s="80">
        <v>0</v>
      </c>
      <c r="W90" s="80">
        <v>1</v>
      </c>
      <c r="X90" s="80">
        <v>0</v>
      </c>
      <c r="Y90" s="80">
        <v>0</v>
      </c>
      <c r="Z90" s="80">
        <v>0</v>
      </c>
      <c r="AA90" s="80">
        <v>0</v>
      </c>
      <c r="AB90" s="81">
        <v>76</v>
      </c>
      <c r="AC90" s="82">
        <v>1.78</v>
      </c>
      <c r="AD90" s="83">
        <f>AB90/AC90^2</f>
        <v>23.98687034465345</v>
      </c>
      <c r="AE90" s="56">
        <v>44012</v>
      </c>
      <c r="AF90" s="58">
        <v>1</v>
      </c>
      <c r="AG90" s="58">
        <v>1</v>
      </c>
      <c r="AH90" s="58">
        <v>10</v>
      </c>
      <c r="AI90" s="84">
        <v>1</v>
      </c>
      <c r="AJ90" s="84">
        <v>1</v>
      </c>
      <c r="AK90" s="60">
        <v>44027</v>
      </c>
      <c r="AL90" s="58">
        <f t="shared" si="7"/>
        <v>15</v>
      </c>
      <c r="AM90" s="84">
        <v>0</v>
      </c>
      <c r="AN90" s="123">
        <v>1</v>
      </c>
      <c r="AO90" s="61"/>
      <c r="AP90" s="135">
        <v>13.74</v>
      </c>
      <c r="AQ90" s="532"/>
      <c r="AR90" s="135">
        <v>278.89999999999998</v>
      </c>
      <c r="AS90" s="128"/>
      <c r="AT90" s="98">
        <v>6</v>
      </c>
      <c r="AU90" s="98">
        <v>3.3</v>
      </c>
      <c r="AV90" s="98">
        <v>85</v>
      </c>
      <c r="AW90" s="98">
        <v>9</v>
      </c>
      <c r="AX90" s="98">
        <v>127</v>
      </c>
      <c r="AY90" s="86"/>
      <c r="AZ90" s="64">
        <v>0</v>
      </c>
      <c r="BA90" s="320"/>
      <c r="BB90" s="316"/>
      <c r="BC90" s="475"/>
      <c r="BD90" s="483"/>
      <c r="BE90" s="320">
        <v>1.0176666666666667</v>
      </c>
      <c r="BF90" s="471">
        <v>1</v>
      </c>
      <c r="BG90" s="320">
        <v>1.23</v>
      </c>
    </row>
    <row r="91" spans="1:59" ht="15.75" customHeight="1">
      <c r="A91" s="103">
        <v>112</v>
      </c>
      <c r="B91" s="159" t="s">
        <v>904</v>
      </c>
      <c r="C91" s="46">
        <v>2</v>
      </c>
      <c r="D91" s="485">
        <v>58</v>
      </c>
      <c r="E91" s="485">
        <v>0</v>
      </c>
      <c r="F91" s="485">
        <v>1</v>
      </c>
      <c r="G91" s="485">
        <v>1</v>
      </c>
      <c r="H91" s="46">
        <v>35.6</v>
      </c>
      <c r="I91" s="79">
        <v>95</v>
      </c>
      <c r="J91" s="80">
        <v>0</v>
      </c>
      <c r="K91" s="80">
        <v>1</v>
      </c>
      <c r="L91" s="80">
        <v>0</v>
      </c>
      <c r="M91" s="80">
        <v>0</v>
      </c>
      <c r="N91" s="80">
        <v>0</v>
      </c>
      <c r="O91" s="80">
        <v>0</v>
      </c>
      <c r="P91" s="80">
        <v>0</v>
      </c>
      <c r="Q91" s="80">
        <v>0</v>
      </c>
      <c r="R91" s="80">
        <v>0</v>
      </c>
      <c r="S91" s="80">
        <v>0</v>
      </c>
      <c r="T91" s="80">
        <v>0</v>
      </c>
      <c r="U91" s="80">
        <v>0</v>
      </c>
      <c r="V91" s="80">
        <v>0</v>
      </c>
      <c r="W91" s="80">
        <v>1</v>
      </c>
      <c r="X91" s="80">
        <v>0</v>
      </c>
      <c r="Y91" s="80">
        <v>1</v>
      </c>
      <c r="Z91" s="80">
        <v>0</v>
      </c>
      <c r="AA91" s="80">
        <v>0</v>
      </c>
      <c r="AB91" s="81">
        <v>66</v>
      </c>
      <c r="AC91" s="82">
        <v>1.54</v>
      </c>
      <c r="AD91" s="83">
        <f>AB91/AC91^2</f>
        <v>27.829313543599259</v>
      </c>
      <c r="AE91" s="150">
        <v>44060</v>
      </c>
      <c r="AF91" s="58">
        <v>0</v>
      </c>
      <c r="AG91" s="58">
        <v>0</v>
      </c>
      <c r="AH91" s="58">
        <v>0</v>
      </c>
      <c r="AI91" s="84">
        <v>0</v>
      </c>
      <c r="AJ91" s="84">
        <v>0</v>
      </c>
      <c r="AK91" s="60">
        <v>44061</v>
      </c>
      <c r="AL91" s="58">
        <f t="shared" si="7"/>
        <v>1</v>
      </c>
      <c r="AM91" s="84">
        <v>0</v>
      </c>
      <c r="AN91" s="123">
        <v>1</v>
      </c>
      <c r="AO91" s="61"/>
      <c r="AP91" s="133">
        <v>0.78</v>
      </c>
      <c r="AQ91" s="143">
        <v>822</v>
      </c>
      <c r="AR91" s="143"/>
      <c r="AS91" s="144">
        <v>8.0000000000000002E-3</v>
      </c>
      <c r="AT91" s="135">
        <v>13.6</v>
      </c>
      <c r="AU91" s="135">
        <v>11.4</v>
      </c>
      <c r="AV91" s="135">
        <v>80.599999999999994</v>
      </c>
      <c r="AW91" s="135">
        <v>12.9</v>
      </c>
      <c r="AX91" s="135">
        <v>315</v>
      </c>
      <c r="AY91" s="86"/>
      <c r="AZ91" s="64">
        <v>0</v>
      </c>
      <c r="BA91" s="320">
        <v>10389.299999999999</v>
      </c>
      <c r="BB91" s="320">
        <v>10.429447852760747</v>
      </c>
      <c r="BC91" s="471">
        <v>0</v>
      </c>
      <c r="BD91" s="483">
        <f>(BB91/BA91)*100</f>
        <v>0.1003864346275567</v>
      </c>
      <c r="BE91" s="320">
        <v>0.65966666666666673</v>
      </c>
      <c r="BF91" s="471">
        <v>0</v>
      </c>
      <c r="BG91" s="320">
        <v>0.84966666666666668</v>
      </c>
    </row>
    <row r="92" spans="1:59" ht="15.75" customHeight="1">
      <c r="A92" s="76">
        <v>180</v>
      </c>
      <c r="B92" s="168" t="s">
        <v>1383</v>
      </c>
      <c r="C92" s="46">
        <v>1</v>
      </c>
      <c r="D92" s="485">
        <v>58</v>
      </c>
      <c r="E92" s="485">
        <v>0</v>
      </c>
      <c r="F92" s="485">
        <v>1</v>
      </c>
      <c r="G92" s="485">
        <v>1</v>
      </c>
      <c r="H92" s="46">
        <v>37.5</v>
      </c>
      <c r="I92" s="79">
        <v>97</v>
      </c>
      <c r="J92" s="80">
        <v>0</v>
      </c>
      <c r="K92" s="80">
        <v>0</v>
      </c>
      <c r="L92" s="98">
        <v>1</v>
      </c>
      <c r="M92" s="80">
        <v>0</v>
      </c>
      <c r="N92" s="80">
        <v>0</v>
      </c>
      <c r="O92" s="80">
        <v>0</v>
      </c>
      <c r="P92" s="80">
        <v>0</v>
      </c>
      <c r="Q92" s="80">
        <v>0</v>
      </c>
      <c r="R92" s="80">
        <v>0</v>
      </c>
      <c r="S92" s="80">
        <v>0</v>
      </c>
      <c r="T92" s="80">
        <v>0</v>
      </c>
      <c r="U92" s="80">
        <v>0</v>
      </c>
      <c r="V92" s="80">
        <v>0</v>
      </c>
      <c r="W92" s="80">
        <v>0</v>
      </c>
      <c r="X92" s="80">
        <v>0</v>
      </c>
      <c r="Y92" s="80">
        <v>0</v>
      </c>
      <c r="Z92" s="80">
        <v>0</v>
      </c>
      <c r="AA92" s="80">
        <v>1</v>
      </c>
      <c r="AB92" s="81">
        <v>70</v>
      </c>
      <c r="AC92" s="82">
        <v>1.78</v>
      </c>
      <c r="AD92" s="83">
        <f>AB92/AC92^2</f>
        <v>22.093170054286073</v>
      </c>
      <c r="AE92" s="150">
        <v>44168</v>
      </c>
      <c r="AF92" s="58">
        <v>0</v>
      </c>
      <c r="AG92" s="58">
        <v>0</v>
      </c>
      <c r="AH92" s="58">
        <v>0</v>
      </c>
      <c r="AI92" s="84">
        <v>0</v>
      </c>
      <c r="AJ92" s="84">
        <v>0</v>
      </c>
      <c r="AK92" s="60">
        <v>44179</v>
      </c>
      <c r="AL92" s="58">
        <f t="shared" si="7"/>
        <v>11</v>
      </c>
      <c r="AM92" s="84">
        <v>0</v>
      </c>
      <c r="AN92" s="123">
        <v>1</v>
      </c>
      <c r="AO92" s="61"/>
      <c r="AP92" s="133">
        <v>0.69</v>
      </c>
      <c r="AQ92" s="133">
        <v>2085</v>
      </c>
      <c r="AR92" s="133">
        <v>44.2</v>
      </c>
      <c r="AS92" s="144"/>
      <c r="AT92" s="135">
        <v>13.3</v>
      </c>
      <c r="AU92" s="135">
        <v>7.68</v>
      </c>
      <c r="AV92" s="135">
        <v>86.9</v>
      </c>
      <c r="AW92" s="135">
        <v>10.4</v>
      </c>
      <c r="AX92" s="135">
        <v>246</v>
      </c>
      <c r="AY92" s="86"/>
      <c r="AZ92" s="64">
        <v>0</v>
      </c>
      <c r="BA92" s="320">
        <v>25792.3</v>
      </c>
      <c r="BB92" s="320">
        <v>5.0717082551377315</v>
      </c>
      <c r="BC92" s="471">
        <v>0</v>
      </c>
      <c r="BD92" s="483">
        <f>(BB92/BA92)*100</f>
        <v>1.9663652544122594E-2</v>
      </c>
      <c r="BE92" s="320">
        <v>0.84799999999999998</v>
      </c>
      <c r="BF92" s="471">
        <v>1</v>
      </c>
      <c r="BG92" s="320">
        <v>1.0236666666666665</v>
      </c>
    </row>
    <row r="93" spans="1:59" ht="15.75" customHeight="1">
      <c r="A93" s="76">
        <v>189</v>
      </c>
      <c r="B93" s="168" t="s">
        <v>1435</v>
      </c>
      <c r="C93" s="46">
        <v>1</v>
      </c>
      <c r="D93" s="485">
        <v>58</v>
      </c>
      <c r="E93" s="485">
        <v>0</v>
      </c>
      <c r="F93" s="485">
        <v>1</v>
      </c>
      <c r="G93" s="485">
        <v>1</v>
      </c>
      <c r="H93" s="46">
        <v>36</v>
      </c>
      <c r="I93" s="79">
        <v>99</v>
      </c>
      <c r="J93" s="80">
        <v>0</v>
      </c>
      <c r="K93" s="80">
        <v>0</v>
      </c>
      <c r="L93" s="80">
        <v>0</v>
      </c>
      <c r="M93" s="80">
        <v>0</v>
      </c>
      <c r="N93" s="80">
        <v>0</v>
      </c>
      <c r="O93" s="80">
        <v>0</v>
      </c>
      <c r="P93" s="80">
        <v>0</v>
      </c>
      <c r="Q93" s="80">
        <v>0</v>
      </c>
      <c r="R93" s="80">
        <v>0</v>
      </c>
      <c r="S93" s="80">
        <v>1</v>
      </c>
      <c r="T93" s="80">
        <v>0</v>
      </c>
      <c r="U93" s="80">
        <v>0</v>
      </c>
      <c r="V93" s="80">
        <v>0</v>
      </c>
      <c r="W93" s="80">
        <v>1</v>
      </c>
      <c r="X93" s="80">
        <v>0</v>
      </c>
      <c r="Y93" s="80">
        <v>1</v>
      </c>
      <c r="Z93" s="80">
        <v>0</v>
      </c>
      <c r="AA93" s="80">
        <v>1</v>
      </c>
      <c r="AB93" s="81"/>
      <c r="AC93" s="82"/>
      <c r="AD93" s="83"/>
      <c r="AE93" s="150">
        <v>44175</v>
      </c>
      <c r="AF93" s="58">
        <v>0</v>
      </c>
      <c r="AG93" s="58">
        <v>0</v>
      </c>
      <c r="AH93" s="58">
        <v>0</v>
      </c>
      <c r="AI93" s="84">
        <v>0</v>
      </c>
      <c r="AJ93" s="84">
        <v>0</v>
      </c>
      <c r="AK93" s="60">
        <v>44178</v>
      </c>
      <c r="AL93" s="58">
        <f t="shared" si="7"/>
        <v>3</v>
      </c>
      <c r="AM93" s="84">
        <v>0</v>
      </c>
      <c r="AN93" s="123">
        <v>1</v>
      </c>
      <c r="AO93" s="61"/>
      <c r="AP93" s="133">
        <v>1.78</v>
      </c>
      <c r="AQ93" s="133">
        <v>1887</v>
      </c>
      <c r="AR93" s="133">
        <v>62.2</v>
      </c>
      <c r="AS93" s="144"/>
      <c r="AT93" s="135">
        <v>12.5</v>
      </c>
      <c r="AU93" s="135">
        <v>1.99</v>
      </c>
      <c r="AV93" s="135">
        <v>68.8</v>
      </c>
      <c r="AW93" s="135">
        <v>20.100000000000001</v>
      </c>
      <c r="AX93" s="135">
        <v>124</v>
      </c>
      <c r="AY93" s="86"/>
      <c r="AZ93" s="64">
        <v>0</v>
      </c>
      <c r="BA93" s="320">
        <v>23649.8</v>
      </c>
      <c r="BB93" s="320">
        <v>2.8752531032660937</v>
      </c>
      <c r="BC93" s="471">
        <v>1</v>
      </c>
      <c r="BD93" s="483">
        <f>(BB93/BA93)*100</f>
        <v>1.2157621219909232E-2</v>
      </c>
      <c r="BE93" s="320">
        <v>0.74533333333333329</v>
      </c>
      <c r="BF93" s="471">
        <v>1</v>
      </c>
      <c r="BG93" s="320">
        <v>0.90400000000000003</v>
      </c>
    </row>
    <row r="94" spans="1:59" ht="15.75" customHeight="1">
      <c r="A94" s="262">
        <v>243</v>
      </c>
      <c r="B94" s="263" t="s">
        <v>1788</v>
      </c>
      <c r="C94" s="248">
        <v>2</v>
      </c>
      <c r="D94" s="485">
        <v>58</v>
      </c>
      <c r="E94" s="485">
        <v>0</v>
      </c>
      <c r="F94" s="485">
        <v>1</v>
      </c>
      <c r="G94" s="485">
        <v>1</v>
      </c>
      <c r="H94" s="248">
        <v>36.799999999999997</v>
      </c>
      <c r="I94" s="265">
        <v>97</v>
      </c>
      <c r="J94" s="498">
        <v>0</v>
      </c>
      <c r="K94" s="498">
        <v>0</v>
      </c>
      <c r="L94" s="498">
        <v>0</v>
      </c>
      <c r="M94" s="498">
        <v>0</v>
      </c>
      <c r="N94" s="498">
        <v>0</v>
      </c>
      <c r="O94" s="498">
        <v>0</v>
      </c>
      <c r="P94" s="498">
        <v>0</v>
      </c>
      <c r="Q94" s="498">
        <v>0</v>
      </c>
      <c r="R94" s="498">
        <v>0</v>
      </c>
      <c r="S94" s="498">
        <v>0</v>
      </c>
      <c r="T94" s="498">
        <v>0</v>
      </c>
      <c r="U94" s="498">
        <v>0</v>
      </c>
      <c r="V94" s="498">
        <v>0</v>
      </c>
      <c r="W94" s="498">
        <v>1</v>
      </c>
      <c r="X94" s="498">
        <v>0</v>
      </c>
      <c r="Y94" s="498">
        <v>1</v>
      </c>
      <c r="Z94" s="498">
        <v>0</v>
      </c>
      <c r="AA94" s="498">
        <v>0</v>
      </c>
      <c r="AB94" s="502">
        <v>58</v>
      </c>
      <c r="AC94" s="505">
        <v>1.57</v>
      </c>
      <c r="AD94" s="508">
        <v>23.53</v>
      </c>
      <c r="AE94" s="515">
        <v>44319</v>
      </c>
      <c r="AF94" s="254">
        <v>0</v>
      </c>
      <c r="AG94" s="254">
        <v>0</v>
      </c>
      <c r="AH94" s="254">
        <v>0</v>
      </c>
      <c r="AI94" s="516">
        <v>0</v>
      </c>
      <c r="AJ94" s="516">
        <v>0</v>
      </c>
      <c r="AK94" s="519">
        <v>44325</v>
      </c>
      <c r="AL94" s="254">
        <v>6</v>
      </c>
      <c r="AM94" s="516">
        <v>0</v>
      </c>
      <c r="AN94" s="522">
        <v>1</v>
      </c>
      <c r="AO94" s="523">
        <v>1</v>
      </c>
      <c r="AP94" s="528">
        <v>0.99</v>
      </c>
      <c r="AQ94" s="534"/>
      <c r="AR94" s="534"/>
      <c r="AS94" s="536"/>
      <c r="AT94" s="496">
        <v>11.6</v>
      </c>
      <c r="AU94" s="496">
        <v>12.65</v>
      </c>
      <c r="AV94" s="496">
        <v>89.7</v>
      </c>
      <c r="AW94" s="496">
        <v>7.5</v>
      </c>
      <c r="AX94" s="496">
        <v>332</v>
      </c>
      <c r="AY94" s="546"/>
      <c r="AZ94" s="255">
        <v>0</v>
      </c>
      <c r="BA94" s="320"/>
      <c r="BB94" s="320"/>
      <c r="BC94" s="471"/>
      <c r="BD94" s="483"/>
      <c r="BE94" s="320">
        <v>0.67933333333333346</v>
      </c>
      <c r="BF94" s="471">
        <v>1</v>
      </c>
      <c r="BG94" s="320">
        <v>0.75333333333333341</v>
      </c>
    </row>
    <row r="95" spans="1:59" ht="15.75" customHeight="1">
      <c r="A95" s="262">
        <v>250</v>
      </c>
      <c r="B95" s="263" t="s">
        <v>1797</v>
      </c>
      <c r="C95" s="248">
        <v>1</v>
      </c>
      <c r="D95" s="485">
        <v>58</v>
      </c>
      <c r="E95" s="485">
        <v>0</v>
      </c>
      <c r="F95" s="485">
        <v>1</v>
      </c>
      <c r="G95" s="485">
        <v>1</v>
      </c>
      <c r="H95" s="248">
        <v>36.700000000000003</v>
      </c>
      <c r="I95" s="265">
        <v>97</v>
      </c>
      <c r="J95" s="498">
        <v>0</v>
      </c>
      <c r="K95" s="498">
        <v>0</v>
      </c>
      <c r="L95" s="498">
        <v>0</v>
      </c>
      <c r="M95" s="498">
        <v>0</v>
      </c>
      <c r="N95" s="498">
        <v>0</v>
      </c>
      <c r="O95" s="498">
        <v>0</v>
      </c>
      <c r="P95" s="498">
        <v>0</v>
      </c>
      <c r="Q95" s="498">
        <v>0</v>
      </c>
      <c r="R95" s="498">
        <v>0</v>
      </c>
      <c r="S95" s="498">
        <v>0</v>
      </c>
      <c r="T95" s="498">
        <v>0</v>
      </c>
      <c r="U95" s="498">
        <v>0</v>
      </c>
      <c r="V95" s="498">
        <v>0</v>
      </c>
      <c r="W95" s="498">
        <v>0</v>
      </c>
      <c r="X95" s="498">
        <v>0</v>
      </c>
      <c r="Y95" s="498">
        <v>0</v>
      </c>
      <c r="Z95" s="498">
        <v>0</v>
      </c>
      <c r="AA95" s="498">
        <v>0</v>
      </c>
      <c r="AB95" s="502">
        <v>70</v>
      </c>
      <c r="AC95" s="505">
        <v>1.74</v>
      </c>
      <c r="AD95" s="508">
        <v>23.12</v>
      </c>
      <c r="AE95" s="511">
        <v>44322</v>
      </c>
      <c r="AF95" s="254">
        <v>1</v>
      </c>
      <c r="AG95" s="254">
        <v>0</v>
      </c>
      <c r="AH95" s="254">
        <v>2</v>
      </c>
      <c r="AI95" s="516">
        <v>0</v>
      </c>
      <c r="AJ95" s="516">
        <v>1</v>
      </c>
      <c r="AK95" s="519">
        <v>44334</v>
      </c>
      <c r="AL95" s="254">
        <v>12</v>
      </c>
      <c r="AM95" s="516">
        <v>0</v>
      </c>
      <c r="AN95" s="522">
        <v>1</v>
      </c>
      <c r="AO95" s="523">
        <v>1</v>
      </c>
      <c r="AP95" s="528">
        <v>0.9</v>
      </c>
      <c r="AQ95" s="528">
        <v>873</v>
      </c>
      <c r="AR95" s="528">
        <v>202.3</v>
      </c>
      <c r="AS95" s="536"/>
      <c r="AT95" s="496">
        <v>13.6</v>
      </c>
      <c r="AU95" s="496">
        <v>13.78</v>
      </c>
      <c r="AV95" s="496">
        <v>90.6</v>
      </c>
      <c r="AW95" s="496">
        <v>6</v>
      </c>
      <c r="AX95" s="496">
        <v>236</v>
      </c>
      <c r="AY95" s="546"/>
      <c r="AZ95" s="255">
        <v>0</v>
      </c>
      <c r="BA95" s="320">
        <v>11205.8</v>
      </c>
      <c r="BB95" s="320">
        <v>1.4510904252116601</v>
      </c>
      <c r="BC95" s="471">
        <v>1</v>
      </c>
      <c r="BD95" s="483">
        <f>(BB95/BA95)*100</f>
        <v>1.2949458541216692E-2</v>
      </c>
      <c r="BE95" s="320">
        <v>0.66299999999999992</v>
      </c>
      <c r="BF95" s="471">
        <v>0</v>
      </c>
      <c r="BG95" s="320">
        <v>0.80833333333333324</v>
      </c>
    </row>
    <row r="96" spans="1:59" ht="18" customHeight="1">
      <c r="A96" s="76">
        <v>10</v>
      </c>
      <c r="B96" s="159" t="s">
        <v>171</v>
      </c>
      <c r="C96" s="46">
        <v>2</v>
      </c>
      <c r="D96" s="485">
        <v>59</v>
      </c>
      <c r="E96" s="485">
        <v>0</v>
      </c>
      <c r="F96" s="485">
        <v>1</v>
      </c>
      <c r="G96" s="485">
        <v>1</v>
      </c>
      <c r="H96" s="46">
        <v>37.4</v>
      </c>
      <c r="I96" s="79">
        <v>93</v>
      </c>
      <c r="J96" s="80">
        <v>0</v>
      </c>
      <c r="K96" s="80">
        <v>0</v>
      </c>
      <c r="L96" s="80">
        <v>0</v>
      </c>
      <c r="M96" s="80">
        <v>0</v>
      </c>
      <c r="N96" s="80">
        <v>1</v>
      </c>
      <c r="O96" s="80">
        <v>0</v>
      </c>
      <c r="P96" s="80">
        <v>0</v>
      </c>
      <c r="Q96" s="80">
        <v>0</v>
      </c>
      <c r="R96" s="80">
        <v>0</v>
      </c>
      <c r="S96" s="80">
        <v>0</v>
      </c>
      <c r="T96" s="80">
        <v>0</v>
      </c>
      <c r="U96" s="80">
        <v>0</v>
      </c>
      <c r="V96" s="80">
        <v>0</v>
      </c>
      <c r="W96" s="80">
        <v>1</v>
      </c>
      <c r="X96" s="80">
        <v>1</v>
      </c>
      <c r="Y96" s="80">
        <v>1</v>
      </c>
      <c r="Z96" s="80">
        <v>0</v>
      </c>
      <c r="AA96" s="80">
        <v>0</v>
      </c>
      <c r="AB96" s="81"/>
      <c r="AC96" s="82"/>
      <c r="AD96" s="83"/>
      <c r="AE96" s="56">
        <v>44008</v>
      </c>
      <c r="AF96" s="58">
        <v>0</v>
      </c>
      <c r="AG96" s="58">
        <v>0</v>
      </c>
      <c r="AH96" s="58">
        <v>0</v>
      </c>
      <c r="AI96" s="84">
        <v>0</v>
      </c>
      <c r="AJ96" s="84">
        <v>0</v>
      </c>
      <c r="AK96" s="60">
        <v>44013</v>
      </c>
      <c r="AL96" s="58">
        <f>AK96-AE96</f>
        <v>5</v>
      </c>
      <c r="AM96" s="84">
        <v>0</v>
      </c>
      <c r="AN96" s="123">
        <v>1</v>
      </c>
      <c r="AO96" s="61"/>
      <c r="AP96" s="135">
        <v>0.66</v>
      </c>
      <c r="AQ96" s="135">
        <v>1534</v>
      </c>
      <c r="AR96" s="135">
        <v>71.5</v>
      </c>
      <c r="AS96" s="139">
        <v>5.8000000000000003E-2</v>
      </c>
      <c r="AT96" s="135">
        <v>10.4</v>
      </c>
      <c r="AU96" s="135">
        <v>2.62</v>
      </c>
      <c r="AV96" s="135">
        <v>66</v>
      </c>
      <c r="AW96" s="135">
        <v>25.6</v>
      </c>
      <c r="AX96" s="135">
        <v>168</v>
      </c>
      <c r="AY96" s="86"/>
      <c r="AZ96" s="64">
        <v>0</v>
      </c>
      <c r="BA96" s="320"/>
      <c r="BB96" s="316"/>
      <c r="BC96" s="475"/>
      <c r="BD96" s="483"/>
      <c r="BE96" s="320">
        <v>0.86799999999999999</v>
      </c>
      <c r="BF96" s="471">
        <v>1</v>
      </c>
      <c r="BG96" s="320">
        <v>0.98199999999999987</v>
      </c>
    </row>
    <row r="97" spans="1:59" ht="15.75" customHeight="1">
      <c r="A97" s="76">
        <v>33</v>
      </c>
      <c r="B97" s="159" t="s">
        <v>326</v>
      </c>
      <c r="C97" s="46">
        <v>1</v>
      </c>
      <c r="D97" s="485">
        <v>59</v>
      </c>
      <c r="E97" s="485">
        <v>0</v>
      </c>
      <c r="F97" s="485">
        <v>1</v>
      </c>
      <c r="G97" s="485">
        <v>1</v>
      </c>
      <c r="H97" s="46">
        <v>38.1</v>
      </c>
      <c r="I97" s="79">
        <v>92</v>
      </c>
      <c r="J97" s="80">
        <v>0</v>
      </c>
      <c r="K97" s="80">
        <v>0</v>
      </c>
      <c r="L97" s="80">
        <v>0</v>
      </c>
      <c r="M97" s="80">
        <v>1</v>
      </c>
      <c r="N97" s="80">
        <v>0</v>
      </c>
      <c r="O97" s="80">
        <v>0</v>
      </c>
      <c r="P97" s="80">
        <v>0</v>
      </c>
      <c r="Q97" s="80">
        <v>0</v>
      </c>
      <c r="R97" s="80">
        <v>0</v>
      </c>
      <c r="S97" s="80">
        <v>0</v>
      </c>
      <c r="T97" s="80">
        <v>1</v>
      </c>
      <c r="U97" s="80">
        <v>0</v>
      </c>
      <c r="V97" s="80">
        <v>0</v>
      </c>
      <c r="W97" s="80">
        <v>1</v>
      </c>
      <c r="X97" s="80">
        <v>0</v>
      </c>
      <c r="Y97" s="80">
        <v>1</v>
      </c>
      <c r="Z97" s="80">
        <v>0</v>
      </c>
      <c r="AA97" s="80">
        <v>0</v>
      </c>
      <c r="AB97" s="81"/>
      <c r="AC97" s="82"/>
      <c r="AD97" s="83"/>
      <c r="AE97" s="56">
        <v>44015</v>
      </c>
      <c r="AF97" s="58">
        <v>0</v>
      </c>
      <c r="AG97" s="58">
        <v>0</v>
      </c>
      <c r="AH97" s="58">
        <v>0</v>
      </c>
      <c r="AI97" s="84">
        <v>0</v>
      </c>
      <c r="AJ97" s="84">
        <v>0</v>
      </c>
      <c r="AK97" s="60">
        <v>44017</v>
      </c>
      <c r="AL97" s="58">
        <f>AK97-AE97</f>
        <v>2</v>
      </c>
      <c r="AM97" s="84">
        <v>0</v>
      </c>
      <c r="AN97" s="123">
        <v>1</v>
      </c>
      <c r="AO97" s="61"/>
      <c r="AP97" s="133" t="s">
        <v>329</v>
      </c>
      <c r="AQ97" s="134"/>
      <c r="AR97" s="129"/>
      <c r="AS97" s="128"/>
      <c r="AT97" s="135" t="s">
        <v>330</v>
      </c>
      <c r="AU97" s="136" t="s">
        <v>331</v>
      </c>
      <c r="AV97" s="136" t="s">
        <v>332</v>
      </c>
      <c r="AW97" s="136" t="s">
        <v>333</v>
      </c>
      <c r="AX97" s="135">
        <v>170</v>
      </c>
      <c r="AY97" s="166"/>
      <c r="AZ97" s="90">
        <v>0</v>
      </c>
      <c r="BA97" s="320">
        <v>1581.7</v>
      </c>
      <c r="BB97" s="316">
        <v>-1.4400799996552016</v>
      </c>
      <c r="BC97" s="475">
        <v>1</v>
      </c>
      <c r="BD97" s="483">
        <f>(BB97/BA97)*100</f>
        <v>-9.1046342521034426E-2</v>
      </c>
      <c r="BE97" s="320"/>
      <c r="BF97" s="471"/>
      <c r="BG97" s="320"/>
    </row>
    <row r="98" spans="1:59" ht="15.75" customHeight="1">
      <c r="A98" s="76">
        <v>148</v>
      </c>
      <c r="B98" s="168" t="s">
        <v>1150</v>
      </c>
      <c r="C98" s="46">
        <v>2</v>
      </c>
      <c r="D98" s="485">
        <v>59</v>
      </c>
      <c r="E98" s="485">
        <v>0</v>
      </c>
      <c r="F98" s="485">
        <v>1</v>
      </c>
      <c r="G98" s="485">
        <v>1</v>
      </c>
      <c r="H98" s="46">
        <v>37.700000000000003</v>
      </c>
      <c r="I98" s="79">
        <v>94</v>
      </c>
      <c r="J98" s="80">
        <v>0</v>
      </c>
      <c r="K98" s="80">
        <v>0</v>
      </c>
      <c r="L98" s="80">
        <v>0</v>
      </c>
      <c r="M98" s="80">
        <v>1</v>
      </c>
      <c r="N98" s="80">
        <v>0</v>
      </c>
      <c r="O98" s="80">
        <v>0</v>
      </c>
      <c r="P98" s="80">
        <v>1</v>
      </c>
      <c r="Q98" s="80">
        <v>0</v>
      </c>
      <c r="R98" s="80">
        <v>0</v>
      </c>
      <c r="S98" s="80">
        <v>1</v>
      </c>
      <c r="T98" s="80">
        <v>0</v>
      </c>
      <c r="U98" s="80">
        <v>0</v>
      </c>
      <c r="V98" s="80">
        <v>0</v>
      </c>
      <c r="W98" s="80">
        <v>1</v>
      </c>
      <c r="X98" s="80">
        <v>0</v>
      </c>
      <c r="Y98" s="80">
        <v>1</v>
      </c>
      <c r="Z98" s="80">
        <v>0</v>
      </c>
      <c r="AA98" s="80">
        <v>0</v>
      </c>
      <c r="AB98" s="81">
        <v>61</v>
      </c>
      <c r="AC98" s="82">
        <v>1.68</v>
      </c>
      <c r="AD98" s="83">
        <f>AB98/AC98^2</f>
        <v>21.612811791383223</v>
      </c>
      <c r="AE98" s="150">
        <v>44140</v>
      </c>
      <c r="AF98" s="58">
        <v>1</v>
      </c>
      <c r="AG98" s="58">
        <v>1</v>
      </c>
      <c r="AH98" s="58">
        <v>9</v>
      </c>
      <c r="AI98" s="84">
        <v>1</v>
      </c>
      <c r="AJ98" s="84">
        <v>1</v>
      </c>
      <c r="AK98" s="60">
        <v>44149</v>
      </c>
      <c r="AL98" s="58">
        <f>AK98-AE98</f>
        <v>9</v>
      </c>
      <c r="AM98" s="84">
        <v>0</v>
      </c>
      <c r="AN98" s="123">
        <v>1</v>
      </c>
      <c r="AO98" s="61"/>
      <c r="AP98" s="133">
        <v>5.87</v>
      </c>
      <c r="AQ98" s="133">
        <v>406</v>
      </c>
      <c r="AR98" s="133">
        <v>79.3</v>
      </c>
      <c r="AS98" s="144"/>
      <c r="AT98" s="135">
        <v>11.4</v>
      </c>
      <c r="AU98" s="135">
        <v>2.83</v>
      </c>
      <c r="AV98" s="135">
        <v>77.400000000000006</v>
      </c>
      <c r="AW98" s="135">
        <v>18.399999999999999</v>
      </c>
      <c r="AX98" s="135">
        <v>163</v>
      </c>
      <c r="AY98" s="166"/>
      <c r="AZ98" s="64">
        <v>0</v>
      </c>
      <c r="BA98" s="320"/>
      <c r="BB98" s="320"/>
      <c r="BC98" s="471"/>
      <c r="BD98" s="483"/>
      <c r="BE98" s="320">
        <v>0.67866666666666664</v>
      </c>
      <c r="BF98" s="471">
        <v>1</v>
      </c>
      <c r="BG98" s="320">
        <v>0.75266666666666671</v>
      </c>
    </row>
    <row r="99" spans="1:59" ht="15.75" customHeight="1">
      <c r="A99" s="76">
        <v>172</v>
      </c>
      <c r="B99" s="175" t="s">
        <v>1325</v>
      </c>
      <c r="C99" s="46">
        <v>2</v>
      </c>
      <c r="D99" s="485">
        <v>59</v>
      </c>
      <c r="E99" s="485">
        <v>0</v>
      </c>
      <c r="F99" s="485">
        <v>1</v>
      </c>
      <c r="G99" s="485">
        <v>1</v>
      </c>
      <c r="H99" s="46">
        <v>36.4</v>
      </c>
      <c r="I99" s="79">
        <v>89</v>
      </c>
      <c r="J99" s="80">
        <v>0</v>
      </c>
      <c r="K99" s="80">
        <v>1</v>
      </c>
      <c r="L99" s="80">
        <v>0</v>
      </c>
      <c r="M99" s="80">
        <v>0</v>
      </c>
      <c r="N99" s="80">
        <v>0</v>
      </c>
      <c r="O99" s="80">
        <v>0</v>
      </c>
      <c r="P99" s="80">
        <v>0</v>
      </c>
      <c r="Q99" s="80">
        <v>0</v>
      </c>
      <c r="R99" s="80">
        <v>0</v>
      </c>
      <c r="S99" s="80">
        <v>0</v>
      </c>
      <c r="T99" s="80">
        <v>0</v>
      </c>
      <c r="U99" s="80">
        <v>0</v>
      </c>
      <c r="V99" s="80">
        <v>0</v>
      </c>
      <c r="W99" s="80">
        <v>1</v>
      </c>
      <c r="X99" s="80">
        <v>1</v>
      </c>
      <c r="Y99" s="80">
        <v>1</v>
      </c>
      <c r="Z99" s="80">
        <v>0</v>
      </c>
      <c r="AA99" s="80">
        <v>0</v>
      </c>
      <c r="AB99" s="81">
        <v>89</v>
      </c>
      <c r="AC99" s="82">
        <v>1.56</v>
      </c>
      <c r="AD99" s="83">
        <f>AB99/AC99^2</f>
        <v>36.571334648257725</v>
      </c>
      <c r="AE99" s="150">
        <v>44161</v>
      </c>
      <c r="AF99" s="58">
        <v>1</v>
      </c>
      <c r="AG99" s="58">
        <v>0</v>
      </c>
      <c r="AH99" s="58">
        <v>6</v>
      </c>
      <c r="AI99" s="84">
        <v>0</v>
      </c>
      <c r="AJ99" s="84">
        <v>1</v>
      </c>
      <c r="AK99" s="60">
        <v>44171</v>
      </c>
      <c r="AL99" s="58">
        <f>AK99-AE99</f>
        <v>10</v>
      </c>
      <c r="AM99" s="84">
        <v>0</v>
      </c>
      <c r="AN99" s="123">
        <v>1</v>
      </c>
      <c r="AO99" s="61"/>
      <c r="AP99" s="133">
        <v>0.89</v>
      </c>
      <c r="AQ99" s="133">
        <v>2171</v>
      </c>
      <c r="AR99" s="133">
        <v>109.3</v>
      </c>
      <c r="AS99" s="139">
        <v>8.0000000000000002E-3</v>
      </c>
      <c r="AT99" s="135">
        <v>11.4</v>
      </c>
      <c r="AU99" s="135">
        <v>7.46</v>
      </c>
      <c r="AV99" s="135">
        <v>88.5</v>
      </c>
      <c r="AW99" s="135">
        <v>7.7</v>
      </c>
      <c r="AX99" s="135">
        <v>366</v>
      </c>
      <c r="AY99" s="166"/>
      <c r="AZ99" s="64">
        <v>0</v>
      </c>
      <c r="BA99" s="320">
        <v>12528.9</v>
      </c>
      <c r="BB99" s="320">
        <v>1.3131858247886221</v>
      </c>
      <c r="BC99" s="471">
        <v>1</v>
      </c>
      <c r="BD99" s="483">
        <f>(BB99/BA99)*100</f>
        <v>1.0481253939201542E-2</v>
      </c>
      <c r="BE99" s="320">
        <v>0.63266666666666671</v>
      </c>
      <c r="BF99" s="471">
        <v>0</v>
      </c>
      <c r="BG99" s="320">
        <v>0.76900000000000002</v>
      </c>
    </row>
    <row r="100" spans="1:59" ht="15.75" customHeight="1">
      <c r="A100" s="76">
        <v>213</v>
      </c>
      <c r="B100" s="168" t="s">
        <v>1597</v>
      </c>
      <c r="C100" s="46">
        <v>2</v>
      </c>
      <c r="D100" s="485">
        <v>59</v>
      </c>
      <c r="E100" s="485">
        <v>0</v>
      </c>
      <c r="F100" s="485">
        <v>1</v>
      </c>
      <c r="G100" s="485">
        <v>1</v>
      </c>
      <c r="H100" s="46">
        <v>36.200000000000003</v>
      </c>
      <c r="I100" s="79">
        <v>90</v>
      </c>
      <c r="J100" s="80">
        <v>0</v>
      </c>
      <c r="K100" s="80">
        <v>0</v>
      </c>
      <c r="L100" s="80">
        <v>0</v>
      </c>
      <c r="M100" s="80">
        <v>1</v>
      </c>
      <c r="N100" s="80">
        <v>0</v>
      </c>
      <c r="O100" s="80">
        <v>0</v>
      </c>
      <c r="P100" s="80">
        <v>0</v>
      </c>
      <c r="Q100" s="80">
        <v>0</v>
      </c>
      <c r="R100" s="80">
        <v>0</v>
      </c>
      <c r="S100" s="80">
        <v>1</v>
      </c>
      <c r="T100" s="80">
        <v>0</v>
      </c>
      <c r="U100" s="80">
        <v>0</v>
      </c>
      <c r="V100" s="80">
        <v>0</v>
      </c>
      <c r="W100" s="80">
        <v>1</v>
      </c>
      <c r="X100" s="80">
        <v>0</v>
      </c>
      <c r="Y100" s="80">
        <v>0</v>
      </c>
      <c r="Z100" s="80">
        <v>0</v>
      </c>
      <c r="AA100" s="80">
        <v>1</v>
      </c>
      <c r="AB100" s="81">
        <v>70</v>
      </c>
      <c r="AC100" s="82">
        <v>1.72</v>
      </c>
      <c r="AD100" s="83">
        <f>AB100/AC100^2</f>
        <v>23.661438615467823</v>
      </c>
      <c r="AE100" s="150">
        <v>44193</v>
      </c>
      <c r="AF100" s="58">
        <v>0</v>
      </c>
      <c r="AG100" s="58">
        <v>0</v>
      </c>
      <c r="AH100" s="58">
        <v>0</v>
      </c>
      <c r="AI100" s="84">
        <v>0</v>
      </c>
      <c r="AJ100" s="84">
        <v>0</v>
      </c>
      <c r="AK100" s="60">
        <v>44195</v>
      </c>
      <c r="AL100" s="58">
        <f>AK100-AE100</f>
        <v>2</v>
      </c>
      <c r="AM100" s="84">
        <v>0</v>
      </c>
      <c r="AN100" s="123">
        <v>1</v>
      </c>
      <c r="AO100" s="61"/>
      <c r="AP100" s="133">
        <v>7.9</v>
      </c>
      <c r="AQ100" s="133">
        <v>1072</v>
      </c>
      <c r="AR100" s="133">
        <v>4.3</v>
      </c>
      <c r="AS100" s="139">
        <v>0.216</v>
      </c>
      <c r="AT100" s="135">
        <v>10.3</v>
      </c>
      <c r="AU100" s="135">
        <v>4.8499999999999996</v>
      </c>
      <c r="AV100" s="135">
        <v>86</v>
      </c>
      <c r="AW100" s="135">
        <v>9.1</v>
      </c>
      <c r="AX100" s="135">
        <v>162</v>
      </c>
      <c r="AY100" s="166"/>
      <c r="AZ100" s="64">
        <v>0</v>
      </c>
      <c r="BA100" s="320"/>
      <c r="BB100" s="320"/>
      <c r="BC100" s="471"/>
      <c r="BD100" s="483"/>
      <c r="BE100" s="320">
        <v>0.85633333333333328</v>
      </c>
      <c r="BF100" s="471">
        <v>1</v>
      </c>
      <c r="BG100" s="320">
        <v>1.0243333333333331</v>
      </c>
    </row>
    <row r="101" spans="1:59" ht="15.75" customHeight="1">
      <c r="A101" s="262">
        <v>262</v>
      </c>
      <c r="B101" s="263" t="s">
        <v>1811</v>
      </c>
      <c r="C101" s="248">
        <v>1</v>
      </c>
      <c r="D101" s="485">
        <v>59</v>
      </c>
      <c r="E101" s="485">
        <v>0</v>
      </c>
      <c r="F101" s="485">
        <v>1</v>
      </c>
      <c r="G101" s="485">
        <v>1</v>
      </c>
      <c r="H101" s="248">
        <v>36.9</v>
      </c>
      <c r="I101" s="265">
        <v>90</v>
      </c>
      <c r="J101" s="498">
        <v>0</v>
      </c>
      <c r="K101" s="498">
        <v>1</v>
      </c>
      <c r="L101" s="498">
        <v>0</v>
      </c>
      <c r="M101" s="498">
        <v>0</v>
      </c>
      <c r="N101" s="498">
        <v>0</v>
      </c>
      <c r="O101" s="498">
        <v>0</v>
      </c>
      <c r="P101" s="498">
        <v>0</v>
      </c>
      <c r="Q101" s="498">
        <v>0</v>
      </c>
      <c r="R101" s="498">
        <v>0</v>
      </c>
      <c r="S101" s="498">
        <v>0</v>
      </c>
      <c r="T101" s="498">
        <v>0</v>
      </c>
      <c r="U101" s="498">
        <v>0</v>
      </c>
      <c r="V101" s="498">
        <v>0</v>
      </c>
      <c r="W101" s="498">
        <v>1</v>
      </c>
      <c r="X101" s="498">
        <v>0</v>
      </c>
      <c r="Y101" s="498">
        <v>1</v>
      </c>
      <c r="Z101" s="498">
        <v>0</v>
      </c>
      <c r="AA101" s="498">
        <v>0</v>
      </c>
      <c r="AB101" s="503">
        <v>60</v>
      </c>
      <c r="AC101" s="506">
        <v>1.6</v>
      </c>
      <c r="AD101" s="509">
        <v>23.43</v>
      </c>
      <c r="AE101" s="511">
        <v>44326</v>
      </c>
      <c r="AF101" s="254">
        <v>0</v>
      </c>
      <c r="AG101" s="254">
        <v>0</v>
      </c>
      <c r="AH101" s="254">
        <v>0</v>
      </c>
      <c r="AI101" s="516">
        <v>0</v>
      </c>
      <c r="AJ101" s="516">
        <v>0</v>
      </c>
      <c r="AK101" s="519">
        <v>44340</v>
      </c>
      <c r="AL101" s="254">
        <v>14</v>
      </c>
      <c r="AM101" s="516">
        <v>0</v>
      </c>
      <c r="AN101" s="522">
        <v>1</v>
      </c>
      <c r="AO101" s="523">
        <v>1</v>
      </c>
      <c r="AP101" s="528">
        <v>0.74</v>
      </c>
      <c r="AQ101" s="528">
        <v>6223</v>
      </c>
      <c r="AR101" s="528">
        <v>52.4</v>
      </c>
      <c r="AS101" s="537">
        <v>1.2E-2</v>
      </c>
      <c r="AT101" s="496">
        <v>14.7</v>
      </c>
      <c r="AU101" s="496">
        <v>13.57</v>
      </c>
      <c r="AV101" s="496">
        <v>80</v>
      </c>
      <c r="AW101" s="496">
        <v>12</v>
      </c>
      <c r="AX101" s="496">
        <v>339</v>
      </c>
      <c r="AY101" s="548"/>
      <c r="AZ101" s="255">
        <v>0</v>
      </c>
      <c r="BA101" s="320">
        <v>10253.6</v>
      </c>
      <c r="BB101" s="320">
        <v>0.25303508771929728</v>
      </c>
      <c r="BC101" s="471">
        <v>1</v>
      </c>
      <c r="BD101" s="483">
        <f t="shared" ref="BD101:BD115" si="8">(BB101/BA101)*100</f>
        <v>2.4677682737701614E-3</v>
      </c>
      <c r="BE101" s="320">
        <v>0.54900000000000004</v>
      </c>
      <c r="BF101" s="471">
        <v>0</v>
      </c>
      <c r="BG101" s="320">
        <v>0.69899999999999995</v>
      </c>
    </row>
    <row r="102" spans="1:59" ht="15.75" customHeight="1">
      <c r="A102" s="76">
        <v>45</v>
      </c>
      <c r="B102" s="159" t="s">
        <v>435</v>
      </c>
      <c r="C102" s="46">
        <v>2</v>
      </c>
      <c r="D102" s="485">
        <v>60</v>
      </c>
      <c r="E102" s="485">
        <v>0</v>
      </c>
      <c r="F102" s="485">
        <v>2</v>
      </c>
      <c r="G102" s="485">
        <v>1</v>
      </c>
      <c r="H102" s="46">
        <v>37</v>
      </c>
      <c r="I102" s="79">
        <v>97</v>
      </c>
      <c r="J102" s="80">
        <v>0</v>
      </c>
      <c r="K102" s="80">
        <v>1</v>
      </c>
      <c r="L102" s="80">
        <v>1</v>
      </c>
      <c r="M102" s="80">
        <v>0</v>
      </c>
      <c r="N102" s="80">
        <v>0</v>
      </c>
      <c r="O102" s="80">
        <v>0</v>
      </c>
      <c r="P102" s="80">
        <v>0</v>
      </c>
      <c r="Q102" s="80">
        <v>0</v>
      </c>
      <c r="R102" s="80">
        <v>0</v>
      </c>
      <c r="S102" s="80">
        <v>0</v>
      </c>
      <c r="T102" s="80">
        <v>1</v>
      </c>
      <c r="U102" s="80">
        <v>0</v>
      </c>
      <c r="V102" s="80">
        <v>0</v>
      </c>
      <c r="W102" s="80">
        <v>1</v>
      </c>
      <c r="X102" s="80">
        <v>1</v>
      </c>
      <c r="Y102" s="80">
        <v>1</v>
      </c>
      <c r="Z102" s="80">
        <v>0</v>
      </c>
      <c r="AA102" s="80">
        <v>0</v>
      </c>
      <c r="AB102" s="81">
        <v>88</v>
      </c>
      <c r="AC102" s="82">
        <v>1.6</v>
      </c>
      <c r="AD102" s="83">
        <f>AB102/AC102^2</f>
        <v>34.374999999999993</v>
      </c>
      <c r="AE102" s="150">
        <v>44018</v>
      </c>
      <c r="AF102" s="58">
        <v>1</v>
      </c>
      <c r="AG102" s="58">
        <v>0</v>
      </c>
      <c r="AH102" s="58">
        <v>1</v>
      </c>
      <c r="AI102" s="84">
        <v>0</v>
      </c>
      <c r="AJ102" s="84">
        <v>1</v>
      </c>
      <c r="AK102" s="60">
        <v>44026</v>
      </c>
      <c r="AL102" s="58">
        <f>AK102-AE102</f>
        <v>8</v>
      </c>
      <c r="AM102" s="84">
        <v>0</v>
      </c>
      <c r="AN102" s="123">
        <v>1</v>
      </c>
      <c r="AO102" s="61"/>
      <c r="AP102" s="133">
        <v>0.98</v>
      </c>
      <c r="AQ102" s="133">
        <v>1511</v>
      </c>
      <c r="AR102" s="143"/>
      <c r="AS102" s="139">
        <v>7.0000000000000001E-3</v>
      </c>
      <c r="AT102" s="135">
        <v>12.9</v>
      </c>
      <c r="AU102" s="135">
        <v>6.31</v>
      </c>
      <c r="AV102" s="135">
        <v>77</v>
      </c>
      <c r="AW102" s="135">
        <v>19</v>
      </c>
      <c r="AX102" s="135">
        <v>333</v>
      </c>
      <c r="AY102" s="166"/>
      <c r="AZ102" s="64">
        <v>0</v>
      </c>
      <c r="BA102" s="320">
        <v>10046.4</v>
      </c>
      <c r="BB102" s="316">
        <v>5.8716513945713418</v>
      </c>
      <c r="BC102" s="475">
        <v>0</v>
      </c>
      <c r="BD102" s="483">
        <f t="shared" si="8"/>
        <v>5.8445327625530959E-2</v>
      </c>
      <c r="BE102" s="320"/>
      <c r="BF102" s="471"/>
      <c r="BG102" s="320"/>
    </row>
    <row r="103" spans="1:59" ht="15.75" customHeight="1">
      <c r="A103" s="103">
        <v>49</v>
      </c>
      <c r="B103" s="126" t="s">
        <v>457</v>
      </c>
      <c r="C103" s="104">
        <v>1</v>
      </c>
      <c r="D103" s="485">
        <v>60</v>
      </c>
      <c r="E103" s="485">
        <v>0</v>
      </c>
      <c r="F103" s="485">
        <v>2</v>
      </c>
      <c r="G103" s="485">
        <v>1</v>
      </c>
      <c r="H103" s="104">
        <v>38.299999999999997</v>
      </c>
      <c r="I103" s="107">
        <v>94</v>
      </c>
      <c r="J103" s="108">
        <v>0</v>
      </c>
      <c r="K103" s="108">
        <v>0</v>
      </c>
      <c r="L103" s="108">
        <v>0</v>
      </c>
      <c r="M103" s="108">
        <v>0</v>
      </c>
      <c r="N103" s="108"/>
      <c r="O103" s="108"/>
      <c r="P103" s="108"/>
      <c r="Q103" s="108"/>
      <c r="R103" s="108"/>
      <c r="S103" s="108"/>
      <c r="T103" s="108"/>
      <c r="U103" s="108">
        <v>0</v>
      </c>
      <c r="V103" s="108">
        <v>0</v>
      </c>
      <c r="W103" s="108">
        <v>0</v>
      </c>
      <c r="X103" s="108">
        <v>0</v>
      </c>
      <c r="Y103" s="108">
        <v>0</v>
      </c>
      <c r="Z103" s="98">
        <v>1</v>
      </c>
      <c r="AA103" s="98">
        <v>1</v>
      </c>
      <c r="AB103" s="81"/>
      <c r="AC103" s="82"/>
      <c r="AD103" s="83"/>
      <c r="AE103" s="147">
        <v>44023</v>
      </c>
      <c r="AF103" s="104">
        <v>0</v>
      </c>
      <c r="AG103" s="104">
        <v>0</v>
      </c>
      <c r="AH103" s="104">
        <v>0</v>
      </c>
      <c r="AI103" s="108">
        <v>0</v>
      </c>
      <c r="AJ103" s="108">
        <v>0</v>
      </c>
      <c r="AK103" s="110">
        <v>44030</v>
      </c>
      <c r="AL103" s="104">
        <f>AK103-AE103</f>
        <v>7</v>
      </c>
      <c r="AM103" s="108">
        <v>0</v>
      </c>
      <c r="AN103" s="126">
        <v>0</v>
      </c>
      <c r="AO103" s="108" t="s">
        <v>459</v>
      </c>
      <c r="AP103" s="113">
        <v>1.02</v>
      </c>
      <c r="AQ103" s="156">
        <v>10778</v>
      </c>
      <c r="AR103" s="113">
        <v>115.7</v>
      </c>
      <c r="AS103" s="148"/>
      <c r="AT103" s="108">
        <v>12.3</v>
      </c>
      <c r="AU103" s="108">
        <v>13.88</v>
      </c>
      <c r="AV103" s="108">
        <v>88.1</v>
      </c>
      <c r="AW103" s="108">
        <v>7.3</v>
      </c>
      <c r="AX103" s="98">
        <v>87</v>
      </c>
      <c r="AY103" s="552"/>
      <c r="AZ103" s="104">
        <v>0</v>
      </c>
      <c r="BA103" s="320">
        <v>11275.2</v>
      </c>
      <c r="BB103" s="323">
        <v>9.8894079544787541</v>
      </c>
      <c r="BC103" s="476">
        <v>0</v>
      </c>
      <c r="BD103" s="483">
        <f t="shared" si="8"/>
        <v>8.7709379474233309E-2</v>
      </c>
      <c r="BE103" s="320">
        <v>0.65700000000000003</v>
      </c>
      <c r="BF103" s="471">
        <v>0</v>
      </c>
      <c r="BG103" s="320">
        <v>0.92399999999999993</v>
      </c>
    </row>
    <row r="104" spans="1:59" ht="15.75" customHeight="1">
      <c r="A104" s="76">
        <v>65</v>
      </c>
      <c r="B104" s="159" t="s">
        <v>579</v>
      </c>
      <c r="C104" s="46">
        <v>2</v>
      </c>
      <c r="D104" s="485">
        <v>60</v>
      </c>
      <c r="E104" s="485">
        <v>0</v>
      </c>
      <c r="F104" s="485">
        <v>2</v>
      </c>
      <c r="G104" s="485">
        <v>1</v>
      </c>
      <c r="H104" s="46">
        <v>36.700000000000003</v>
      </c>
      <c r="I104" s="79">
        <v>98</v>
      </c>
      <c r="J104" s="80">
        <v>0</v>
      </c>
      <c r="K104" s="80">
        <v>1</v>
      </c>
      <c r="L104" s="80">
        <v>0</v>
      </c>
      <c r="M104" s="80">
        <v>0</v>
      </c>
      <c r="N104" s="80">
        <v>0</v>
      </c>
      <c r="O104" s="80">
        <v>0</v>
      </c>
      <c r="P104" s="80">
        <v>0</v>
      </c>
      <c r="Q104" s="80">
        <v>0</v>
      </c>
      <c r="R104" s="80">
        <v>0</v>
      </c>
      <c r="S104" s="80">
        <v>0</v>
      </c>
      <c r="T104" s="80">
        <v>0</v>
      </c>
      <c r="U104" s="80">
        <v>0</v>
      </c>
      <c r="V104" s="80">
        <v>0</v>
      </c>
      <c r="W104" s="80">
        <v>1</v>
      </c>
      <c r="X104" s="80">
        <v>0</v>
      </c>
      <c r="Y104" s="80">
        <v>1</v>
      </c>
      <c r="Z104" s="80">
        <v>0</v>
      </c>
      <c r="AA104" s="80">
        <v>1</v>
      </c>
      <c r="AB104" s="81">
        <v>52.4</v>
      </c>
      <c r="AC104" s="82">
        <v>1.6</v>
      </c>
      <c r="AD104" s="83">
        <f>AB104/AC104^2</f>
        <v>20.468749999999996</v>
      </c>
      <c r="AE104" s="150">
        <v>44031</v>
      </c>
      <c r="AF104" s="58">
        <v>1</v>
      </c>
      <c r="AG104" s="58">
        <v>0</v>
      </c>
      <c r="AH104" s="58">
        <v>3</v>
      </c>
      <c r="AI104" s="84">
        <v>0</v>
      </c>
      <c r="AJ104" s="84">
        <v>1</v>
      </c>
      <c r="AK104" s="60">
        <v>44035</v>
      </c>
      <c r="AL104" s="58">
        <f>AK104-AE104</f>
        <v>4</v>
      </c>
      <c r="AM104" s="84">
        <v>0</v>
      </c>
      <c r="AN104" s="123">
        <v>1</v>
      </c>
      <c r="AO104" s="61"/>
      <c r="AP104" s="133">
        <v>0.69</v>
      </c>
      <c r="AQ104" s="133">
        <v>846</v>
      </c>
      <c r="AR104" s="133">
        <v>54.9</v>
      </c>
      <c r="AS104" s="139">
        <v>5.0000000000000001E-3</v>
      </c>
      <c r="AT104" s="135">
        <v>11.1</v>
      </c>
      <c r="AU104" s="135">
        <v>9.65</v>
      </c>
      <c r="AV104" s="135">
        <v>74.5</v>
      </c>
      <c r="AW104" s="135">
        <v>15.8</v>
      </c>
      <c r="AX104" s="135">
        <v>485</v>
      </c>
      <c r="AY104" s="166"/>
      <c r="AZ104" s="64">
        <v>0</v>
      </c>
      <c r="BA104" s="320">
        <v>1019</v>
      </c>
      <c r="BB104" s="316">
        <v>11.953379999999999</v>
      </c>
      <c r="BC104" s="475">
        <v>0</v>
      </c>
      <c r="BD104" s="483">
        <f t="shared" si="8"/>
        <v>1.1730500490677134</v>
      </c>
      <c r="BE104" s="320">
        <v>0.77033333333333331</v>
      </c>
      <c r="BF104" s="471">
        <v>1</v>
      </c>
      <c r="BG104" s="320">
        <v>0.93699999999999994</v>
      </c>
    </row>
    <row r="105" spans="1:59" ht="15.75" customHeight="1">
      <c r="A105" s="167">
        <v>152</v>
      </c>
      <c r="B105" s="168" t="s">
        <v>1179</v>
      </c>
      <c r="C105" s="46">
        <v>2</v>
      </c>
      <c r="D105" s="485">
        <v>60</v>
      </c>
      <c r="E105" s="485">
        <v>0</v>
      </c>
      <c r="F105" s="485">
        <v>2</v>
      </c>
      <c r="G105" s="485">
        <v>1</v>
      </c>
      <c r="H105" s="46">
        <v>37.9</v>
      </c>
      <c r="I105" s="79">
        <v>93</v>
      </c>
      <c r="J105" s="80">
        <v>0</v>
      </c>
      <c r="K105" s="80">
        <v>0</v>
      </c>
      <c r="L105" s="80">
        <v>0</v>
      </c>
      <c r="M105" s="80">
        <v>0</v>
      </c>
      <c r="N105" s="80">
        <v>0</v>
      </c>
      <c r="O105" s="80">
        <v>0</v>
      </c>
      <c r="P105" s="80">
        <v>0</v>
      </c>
      <c r="Q105" s="80">
        <v>0</v>
      </c>
      <c r="R105" s="80">
        <v>0</v>
      </c>
      <c r="S105" s="80">
        <v>0</v>
      </c>
      <c r="T105" s="80">
        <v>0</v>
      </c>
      <c r="U105" s="80">
        <v>0</v>
      </c>
      <c r="V105" s="80">
        <v>0</v>
      </c>
      <c r="W105" s="98">
        <v>1</v>
      </c>
      <c r="X105" s="80">
        <v>0</v>
      </c>
      <c r="Y105" s="98">
        <v>1</v>
      </c>
      <c r="Z105" s="80">
        <v>0</v>
      </c>
      <c r="AA105" s="80">
        <v>0</v>
      </c>
      <c r="AB105" s="81"/>
      <c r="AC105" s="82"/>
      <c r="AD105" s="83"/>
      <c r="AE105" s="150">
        <v>44142</v>
      </c>
      <c r="AF105" s="58">
        <v>0</v>
      </c>
      <c r="AG105" s="58">
        <v>0</v>
      </c>
      <c r="AH105" s="58">
        <v>0</v>
      </c>
      <c r="AI105" s="84">
        <v>0</v>
      </c>
      <c r="AJ105" s="84">
        <v>0</v>
      </c>
      <c r="AK105" s="60">
        <v>44144</v>
      </c>
      <c r="AL105" s="58">
        <f>AK105-AE105</f>
        <v>2</v>
      </c>
      <c r="AM105" s="84">
        <v>0</v>
      </c>
      <c r="AN105" s="123">
        <v>1</v>
      </c>
      <c r="AO105" s="61"/>
      <c r="AP105" s="133">
        <v>0.78</v>
      </c>
      <c r="AQ105" s="133">
        <v>1096</v>
      </c>
      <c r="AR105" s="143"/>
      <c r="AS105" s="144"/>
      <c r="AT105" s="135">
        <v>13.5</v>
      </c>
      <c r="AU105" s="135">
        <v>5.48</v>
      </c>
      <c r="AV105" s="135">
        <v>69.3</v>
      </c>
      <c r="AW105" s="135">
        <v>26.1</v>
      </c>
      <c r="AX105" s="135">
        <v>130</v>
      </c>
      <c r="AY105" s="166"/>
      <c r="AZ105" s="64">
        <v>0</v>
      </c>
      <c r="BA105" s="320">
        <v>9207.6</v>
      </c>
      <c r="BB105" s="320">
        <v>1.1804998492373509</v>
      </c>
      <c r="BC105" s="471">
        <v>1</v>
      </c>
      <c r="BD105" s="483">
        <f t="shared" si="8"/>
        <v>1.2820928898272632E-2</v>
      </c>
      <c r="BE105" s="320">
        <v>0.59766666666666657</v>
      </c>
      <c r="BF105" s="471">
        <v>0</v>
      </c>
      <c r="BG105" s="320">
        <v>0.77266666666666672</v>
      </c>
    </row>
    <row r="106" spans="1:59" ht="15.75" customHeight="1">
      <c r="A106" s="491">
        <v>230</v>
      </c>
      <c r="B106" s="168" t="s">
        <v>1715</v>
      </c>
      <c r="C106" s="46">
        <v>1</v>
      </c>
      <c r="D106" s="485">
        <v>60</v>
      </c>
      <c r="E106" s="485">
        <v>0</v>
      </c>
      <c r="F106" s="485">
        <v>2</v>
      </c>
      <c r="G106" s="485">
        <v>1</v>
      </c>
      <c r="H106" s="46">
        <v>36.1</v>
      </c>
      <c r="I106" s="79">
        <v>96</v>
      </c>
      <c r="J106" s="80">
        <v>0</v>
      </c>
      <c r="K106" s="80">
        <v>0</v>
      </c>
      <c r="L106" s="80">
        <v>0</v>
      </c>
      <c r="M106" s="80">
        <v>0</v>
      </c>
      <c r="N106" s="80">
        <v>1</v>
      </c>
      <c r="O106" s="80">
        <v>0</v>
      </c>
      <c r="P106" s="80">
        <v>0</v>
      </c>
      <c r="Q106" s="80">
        <v>0</v>
      </c>
      <c r="R106" s="80">
        <v>0</v>
      </c>
      <c r="S106" s="80">
        <v>0</v>
      </c>
      <c r="T106" s="80">
        <v>0</v>
      </c>
      <c r="U106" s="80">
        <v>0</v>
      </c>
      <c r="V106" s="80">
        <v>0</v>
      </c>
      <c r="W106" s="80">
        <v>1</v>
      </c>
      <c r="X106" s="80">
        <v>0</v>
      </c>
      <c r="Y106" s="80">
        <v>1</v>
      </c>
      <c r="Z106" s="80">
        <v>0</v>
      </c>
      <c r="AA106" s="80">
        <v>0</v>
      </c>
      <c r="AB106" s="81">
        <v>60</v>
      </c>
      <c r="AC106" s="82">
        <v>1.77</v>
      </c>
      <c r="AD106" s="83">
        <f>AB106/AC106^2</f>
        <v>19.151584793641671</v>
      </c>
      <c r="AE106" s="150">
        <v>44277</v>
      </c>
      <c r="AF106" s="58">
        <v>1</v>
      </c>
      <c r="AG106" s="58">
        <v>1</v>
      </c>
      <c r="AH106" s="58">
        <v>2</v>
      </c>
      <c r="AI106" s="84">
        <v>1</v>
      </c>
      <c r="AJ106" s="84">
        <v>1</v>
      </c>
      <c r="AK106" s="60">
        <v>44282</v>
      </c>
      <c r="AL106" s="58">
        <f>DATEDIF(AE106,AK106,"MD")</f>
        <v>5</v>
      </c>
      <c r="AM106" s="84">
        <v>0</v>
      </c>
      <c r="AN106" s="123">
        <v>1</v>
      </c>
      <c r="AO106" s="61"/>
      <c r="AP106" s="133">
        <v>0.62</v>
      </c>
      <c r="AQ106" s="133">
        <v>434</v>
      </c>
      <c r="AR106" s="133">
        <v>10.7</v>
      </c>
      <c r="AS106" s="139">
        <v>1.0999999999999999E-2</v>
      </c>
      <c r="AT106" s="135">
        <v>12.3</v>
      </c>
      <c r="AU106" s="135">
        <v>11.43</v>
      </c>
      <c r="AV106" s="135">
        <v>90.1</v>
      </c>
      <c r="AW106" s="135">
        <v>5.7</v>
      </c>
      <c r="AX106" s="135">
        <v>203</v>
      </c>
      <c r="AY106" s="166"/>
      <c r="AZ106" s="64">
        <v>0</v>
      </c>
      <c r="BA106" s="320">
        <v>5904.7</v>
      </c>
      <c r="BB106" s="320">
        <v>5.961648988975381</v>
      </c>
      <c r="BC106" s="471">
        <v>0</v>
      </c>
      <c r="BD106" s="483">
        <f t="shared" si="8"/>
        <v>0.10096446879562689</v>
      </c>
      <c r="BE106" s="320">
        <v>0.6196666666666667</v>
      </c>
      <c r="BF106" s="471">
        <v>0</v>
      </c>
      <c r="BG106" s="320">
        <v>0.70199999999999996</v>
      </c>
    </row>
    <row r="107" spans="1:59" ht="15.75" customHeight="1">
      <c r="A107" s="76">
        <v>233</v>
      </c>
      <c r="B107" s="168" t="s">
        <v>1735</v>
      </c>
      <c r="C107" s="46">
        <v>1</v>
      </c>
      <c r="D107" s="485">
        <v>60</v>
      </c>
      <c r="E107" s="485">
        <v>0</v>
      </c>
      <c r="F107" s="485">
        <v>2</v>
      </c>
      <c r="G107" s="485">
        <v>1</v>
      </c>
      <c r="H107" s="46">
        <v>35</v>
      </c>
      <c r="I107" s="79">
        <v>94</v>
      </c>
      <c r="J107" s="98">
        <v>1</v>
      </c>
      <c r="K107" s="80">
        <v>1</v>
      </c>
      <c r="L107" s="80">
        <v>0</v>
      </c>
      <c r="M107" s="80">
        <v>0</v>
      </c>
      <c r="N107" s="80">
        <v>0</v>
      </c>
      <c r="O107" s="80">
        <v>0</v>
      </c>
      <c r="P107" s="80">
        <v>0</v>
      </c>
      <c r="Q107" s="80">
        <v>0</v>
      </c>
      <c r="R107" s="80">
        <v>0</v>
      </c>
      <c r="S107" s="80">
        <v>0</v>
      </c>
      <c r="T107" s="80">
        <v>0</v>
      </c>
      <c r="U107" s="80">
        <v>0</v>
      </c>
      <c r="V107" s="98">
        <v>1</v>
      </c>
      <c r="W107" s="80">
        <v>1</v>
      </c>
      <c r="X107" s="80">
        <v>0</v>
      </c>
      <c r="Y107" s="80">
        <v>1</v>
      </c>
      <c r="Z107" s="80">
        <v>0</v>
      </c>
      <c r="AA107" s="80">
        <v>0</v>
      </c>
      <c r="AB107" s="81">
        <v>95</v>
      </c>
      <c r="AC107" s="82">
        <v>1.71</v>
      </c>
      <c r="AD107" s="83">
        <f>AB107/AC107^2</f>
        <v>32.488628979857054</v>
      </c>
      <c r="AE107" s="150">
        <v>44286</v>
      </c>
      <c r="AF107" s="58">
        <v>1</v>
      </c>
      <c r="AG107" s="58">
        <v>0</v>
      </c>
      <c r="AH107" s="58">
        <v>11</v>
      </c>
      <c r="AI107" s="84">
        <v>0</v>
      </c>
      <c r="AJ107" s="84">
        <v>1</v>
      </c>
      <c r="AK107" s="60">
        <v>44303</v>
      </c>
      <c r="AL107" s="51">
        <v>20</v>
      </c>
      <c r="AM107" s="98">
        <v>0</v>
      </c>
      <c r="AN107" s="123">
        <v>1</v>
      </c>
      <c r="AO107" s="61"/>
      <c r="AP107" s="133">
        <v>1.52</v>
      </c>
      <c r="AQ107" s="133">
        <v>147547</v>
      </c>
      <c r="AR107" s="133">
        <v>183</v>
      </c>
      <c r="AS107" s="139">
        <v>3.3000000000000002E-2</v>
      </c>
      <c r="AT107" s="135">
        <v>13.9</v>
      </c>
      <c r="AU107" s="135">
        <v>7.16</v>
      </c>
      <c r="AV107" s="135">
        <v>85.3</v>
      </c>
      <c r="AW107" s="135">
        <v>10.1</v>
      </c>
      <c r="AX107" s="135">
        <v>137</v>
      </c>
      <c r="AY107" s="166"/>
      <c r="AZ107" s="64">
        <v>0</v>
      </c>
      <c r="BA107" s="320">
        <v>9332.2000000000007</v>
      </c>
      <c r="BB107" s="320">
        <v>1.1520144162697921</v>
      </c>
      <c r="BC107" s="471">
        <v>1</v>
      </c>
      <c r="BD107" s="483">
        <f t="shared" si="8"/>
        <v>1.2344510579175242E-2</v>
      </c>
      <c r="BE107" s="320">
        <v>1.1100000000000001</v>
      </c>
      <c r="BF107" s="471">
        <v>1</v>
      </c>
      <c r="BG107" s="320">
        <v>1.2779999999999998</v>
      </c>
    </row>
    <row r="108" spans="1:59" ht="15.75" customHeight="1">
      <c r="A108" s="295">
        <v>251</v>
      </c>
      <c r="B108" s="296" t="s">
        <v>1798</v>
      </c>
      <c r="C108" s="297">
        <v>1</v>
      </c>
      <c r="D108" s="485">
        <v>60</v>
      </c>
      <c r="E108" s="485">
        <v>0</v>
      </c>
      <c r="F108" s="485">
        <v>2</v>
      </c>
      <c r="G108" s="485">
        <v>1</v>
      </c>
      <c r="H108" s="297">
        <v>36.6</v>
      </c>
      <c r="I108" s="300">
        <v>95</v>
      </c>
      <c r="J108" s="499">
        <v>0</v>
      </c>
      <c r="K108" s="499">
        <v>0</v>
      </c>
      <c r="L108" s="499">
        <v>0</v>
      </c>
      <c r="M108" s="499">
        <v>0</v>
      </c>
      <c r="N108" s="499">
        <v>0</v>
      </c>
      <c r="O108" s="499">
        <v>0</v>
      </c>
      <c r="P108" s="499">
        <v>0</v>
      </c>
      <c r="Q108" s="499">
        <v>0</v>
      </c>
      <c r="R108" s="499">
        <v>0</v>
      </c>
      <c r="S108" s="499">
        <v>0</v>
      </c>
      <c r="T108" s="499">
        <v>0</v>
      </c>
      <c r="U108" s="499">
        <v>0</v>
      </c>
      <c r="V108" s="499">
        <v>0</v>
      </c>
      <c r="W108" s="499">
        <v>1</v>
      </c>
      <c r="X108" s="499">
        <v>0</v>
      </c>
      <c r="Y108" s="499">
        <v>1</v>
      </c>
      <c r="Z108" s="499">
        <v>0</v>
      </c>
      <c r="AA108" s="499">
        <v>0</v>
      </c>
      <c r="AB108" s="502">
        <v>106</v>
      </c>
      <c r="AC108" s="505">
        <v>1.84</v>
      </c>
      <c r="AD108" s="508">
        <v>31.3</v>
      </c>
      <c r="AE108" s="513">
        <v>44322</v>
      </c>
      <c r="AF108" s="303">
        <v>1</v>
      </c>
      <c r="AG108" s="303">
        <v>1</v>
      </c>
      <c r="AH108" s="303"/>
      <c r="AI108" s="517"/>
      <c r="AJ108" s="517">
        <v>1</v>
      </c>
      <c r="AK108" s="520"/>
      <c r="AL108" s="303"/>
      <c r="AM108" s="517">
        <v>1</v>
      </c>
      <c r="AN108" s="524">
        <v>1</v>
      </c>
      <c r="AO108" s="526">
        <v>1</v>
      </c>
      <c r="AP108" s="529">
        <v>0.86</v>
      </c>
      <c r="AQ108" s="534"/>
      <c r="AR108" s="534"/>
      <c r="AS108" s="536"/>
      <c r="AT108" s="540">
        <v>14.9</v>
      </c>
      <c r="AU108" s="540">
        <v>11.82</v>
      </c>
      <c r="AV108" s="540">
        <v>88.9</v>
      </c>
      <c r="AW108" s="540">
        <v>5.8</v>
      </c>
      <c r="AX108" s="540">
        <v>293</v>
      </c>
      <c r="AY108" s="549"/>
      <c r="AZ108" s="304">
        <v>1</v>
      </c>
      <c r="BA108" s="320">
        <v>14170.3</v>
      </c>
      <c r="BB108" s="320">
        <v>6.8222296791512687</v>
      </c>
      <c r="BC108" s="471">
        <v>0</v>
      </c>
      <c r="BD108" s="483">
        <f t="shared" si="8"/>
        <v>4.8144567716641634E-2</v>
      </c>
      <c r="BE108" s="320">
        <v>0.73899999999999988</v>
      </c>
      <c r="BF108" s="471">
        <v>0</v>
      </c>
      <c r="BG108" s="320">
        <v>0.90600000000000003</v>
      </c>
    </row>
    <row r="109" spans="1:59" ht="15.75" customHeight="1">
      <c r="A109" s="76">
        <v>166</v>
      </c>
      <c r="B109" s="168" t="s">
        <v>1281</v>
      </c>
      <c r="C109" s="46">
        <v>1</v>
      </c>
      <c r="D109" s="485">
        <v>61</v>
      </c>
      <c r="E109" s="485">
        <v>1</v>
      </c>
      <c r="F109" s="485">
        <v>2</v>
      </c>
      <c r="G109" s="485">
        <v>1</v>
      </c>
      <c r="H109" s="46">
        <v>35.5</v>
      </c>
      <c r="I109" s="79">
        <v>95</v>
      </c>
      <c r="J109" s="80">
        <v>0</v>
      </c>
      <c r="K109" s="80">
        <v>1</v>
      </c>
      <c r="L109" s="80">
        <v>0</v>
      </c>
      <c r="M109" s="80">
        <v>0</v>
      </c>
      <c r="N109" s="80">
        <v>0</v>
      </c>
      <c r="O109" s="80">
        <v>0</v>
      </c>
      <c r="P109" s="80">
        <v>0</v>
      </c>
      <c r="Q109" s="80">
        <v>0</v>
      </c>
      <c r="R109" s="80">
        <v>0</v>
      </c>
      <c r="S109" s="80">
        <v>0</v>
      </c>
      <c r="T109" s="80">
        <v>0</v>
      </c>
      <c r="U109" s="80">
        <v>0</v>
      </c>
      <c r="V109" s="80">
        <v>0</v>
      </c>
      <c r="W109" s="80">
        <v>1</v>
      </c>
      <c r="X109" s="80">
        <v>0</v>
      </c>
      <c r="Y109" s="80">
        <v>1</v>
      </c>
      <c r="Z109" s="80">
        <v>0</v>
      </c>
      <c r="AA109" s="80">
        <v>0</v>
      </c>
      <c r="AB109" s="81">
        <v>90</v>
      </c>
      <c r="AC109" s="82">
        <v>1.85</v>
      </c>
      <c r="AD109" s="83">
        <f>AB109/AC109^2</f>
        <v>26.296566837107374</v>
      </c>
      <c r="AE109" s="150">
        <v>44157</v>
      </c>
      <c r="AF109" s="58">
        <v>1</v>
      </c>
      <c r="AG109" s="58">
        <v>1</v>
      </c>
      <c r="AH109" s="58">
        <v>50</v>
      </c>
      <c r="AI109" s="84">
        <v>1</v>
      </c>
      <c r="AJ109" s="84">
        <v>1</v>
      </c>
      <c r="AK109" s="60">
        <v>44210</v>
      </c>
      <c r="AL109" s="58">
        <f>AK109-AE109</f>
        <v>53</v>
      </c>
      <c r="AM109" s="84">
        <v>0</v>
      </c>
      <c r="AN109" s="123">
        <v>1</v>
      </c>
      <c r="AO109" s="61"/>
      <c r="AP109" s="133">
        <v>0.92</v>
      </c>
      <c r="AQ109" s="133">
        <v>989</v>
      </c>
      <c r="AR109" s="129"/>
      <c r="AS109" s="144"/>
      <c r="AT109" s="135">
        <v>13.8</v>
      </c>
      <c r="AU109" s="135">
        <v>7.16</v>
      </c>
      <c r="AV109" s="135">
        <v>90.8</v>
      </c>
      <c r="AW109" s="135">
        <v>6.7</v>
      </c>
      <c r="AX109" s="135">
        <v>228</v>
      </c>
      <c r="AY109" s="86"/>
      <c r="AZ109" s="64">
        <v>0</v>
      </c>
      <c r="BA109" s="320">
        <v>6836.7</v>
      </c>
      <c r="BB109" s="320">
        <v>8.7446063546948061</v>
      </c>
      <c r="BC109" s="471">
        <v>0</v>
      </c>
      <c r="BD109" s="483">
        <f t="shared" si="8"/>
        <v>0.12790683158094995</v>
      </c>
      <c r="BE109" s="320">
        <v>0.62300000000000011</v>
      </c>
      <c r="BF109" s="471">
        <v>0</v>
      </c>
      <c r="BG109" s="320">
        <v>0.82799999999999996</v>
      </c>
    </row>
    <row r="110" spans="1:59" ht="15.75" customHeight="1">
      <c r="A110" s="76">
        <v>173</v>
      </c>
      <c r="B110" s="168" t="s">
        <v>1332</v>
      </c>
      <c r="C110" s="46">
        <v>2</v>
      </c>
      <c r="D110" s="485">
        <v>61</v>
      </c>
      <c r="E110" s="485">
        <v>1</v>
      </c>
      <c r="F110" s="485">
        <v>2</v>
      </c>
      <c r="G110" s="485">
        <v>1</v>
      </c>
      <c r="H110" s="46">
        <v>36</v>
      </c>
      <c r="I110" s="79">
        <v>88</v>
      </c>
      <c r="J110" s="80">
        <v>0</v>
      </c>
      <c r="K110" s="80">
        <v>0</v>
      </c>
      <c r="L110" s="80">
        <v>0</v>
      </c>
      <c r="M110" s="80">
        <v>0</v>
      </c>
      <c r="N110" s="80">
        <v>0</v>
      </c>
      <c r="O110" s="80">
        <v>0</v>
      </c>
      <c r="P110" s="80">
        <v>0</v>
      </c>
      <c r="Q110" s="80">
        <v>0</v>
      </c>
      <c r="R110" s="80">
        <v>0</v>
      </c>
      <c r="S110" s="80">
        <v>1</v>
      </c>
      <c r="T110" s="80">
        <v>0</v>
      </c>
      <c r="U110" s="80">
        <v>0</v>
      </c>
      <c r="V110" s="80">
        <v>0</v>
      </c>
      <c r="W110" s="80">
        <v>0</v>
      </c>
      <c r="X110" s="80">
        <v>0</v>
      </c>
      <c r="Y110" s="80">
        <v>0</v>
      </c>
      <c r="Z110" s="80">
        <v>0</v>
      </c>
      <c r="AA110" s="80">
        <v>1</v>
      </c>
      <c r="AB110" s="81">
        <v>64</v>
      </c>
      <c r="AC110" s="82">
        <v>1.59</v>
      </c>
      <c r="AD110" s="83">
        <f>AB110/AC110^2</f>
        <v>25.315454293738377</v>
      </c>
      <c r="AE110" s="150">
        <v>44165</v>
      </c>
      <c r="AF110" s="58">
        <v>1</v>
      </c>
      <c r="AG110" s="58">
        <v>0</v>
      </c>
      <c r="AH110" s="58">
        <v>2</v>
      </c>
      <c r="AI110" s="84">
        <v>0</v>
      </c>
      <c r="AJ110" s="84">
        <v>1</v>
      </c>
      <c r="AK110" s="60">
        <v>44172</v>
      </c>
      <c r="AL110" s="58">
        <f>AK110-AE110</f>
        <v>7</v>
      </c>
      <c r="AM110" s="84">
        <v>0</v>
      </c>
      <c r="AN110" s="123">
        <v>1</v>
      </c>
      <c r="AO110" s="61"/>
      <c r="AP110" s="133">
        <v>0.89</v>
      </c>
      <c r="AQ110" s="133">
        <v>3370</v>
      </c>
      <c r="AR110" s="133">
        <v>10.5</v>
      </c>
      <c r="AS110" s="139">
        <v>1.4999999999999999E-2</v>
      </c>
      <c r="AT110" s="135">
        <v>5.6</v>
      </c>
      <c r="AU110" s="135">
        <v>4.9000000000000004</v>
      </c>
      <c r="AV110" s="135">
        <v>84.5</v>
      </c>
      <c r="AW110" s="135">
        <v>9.6</v>
      </c>
      <c r="AX110" s="135">
        <v>167</v>
      </c>
      <c r="AY110" s="86"/>
      <c r="AZ110" s="64">
        <v>0</v>
      </c>
      <c r="BA110" s="320">
        <v>7294.1</v>
      </c>
      <c r="BB110" s="320">
        <v>2.7048216385731698</v>
      </c>
      <c r="BC110" s="471">
        <v>1</v>
      </c>
      <c r="BD110" s="483">
        <f t="shared" si="8"/>
        <v>3.7082321857023752E-2</v>
      </c>
      <c r="BE110" s="320">
        <v>0.504</v>
      </c>
      <c r="BF110" s="471">
        <v>0</v>
      </c>
      <c r="BG110" s="320">
        <v>0.65533333333333343</v>
      </c>
    </row>
    <row r="111" spans="1:59" ht="15.75" customHeight="1">
      <c r="A111" s="76">
        <v>176</v>
      </c>
      <c r="B111" s="168" t="s">
        <v>1354</v>
      </c>
      <c r="C111" s="46">
        <v>2</v>
      </c>
      <c r="D111" s="485">
        <v>61</v>
      </c>
      <c r="E111" s="485">
        <v>1</v>
      </c>
      <c r="F111" s="485">
        <v>2</v>
      </c>
      <c r="G111" s="485">
        <v>1</v>
      </c>
      <c r="H111" s="46">
        <v>36.6</v>
      </c>
      <c r="I111" s="79">
        <v>91</v>
      </c>
      <c r="J111" s="80">
        <v>0</v>
      </c>
      <c r="K111" s="80">
        <v>0</v>
      </c>
      <c r="L111" s="80">
        <v>0</v>
      </c>
      <c r="M111" s="80">
        <v>1</v>
      </c>
      <c r="N111" s="80">
        <v>0</v>
      </c>
      <c r="O111" s="80">
        <v>0</v>
      </c>
      <c r="P111" s="80">
        <v>1</v>
      </c>
      <c r="Q111" s="80">
        <v>0</v>
      </c>
      <c r="R111" s="80">
        <v>0</v>
      </c>
      <c r="S111" s="80">
        <v>0</v>
      </c>
      <c r="T111" s="80">
        <v>0</v>
      </c>
      <c r="U111" s="80">
        <v>0</v>
      </c>
      <c r="V111" s="80">
        <v>0</v>
      </c>
      <c r="W111" s="80">
        <v>1</v>
      </c>
      <c r="X111" s="80">
        <v>0</v>
      </c>
      <c r="Y111" s="80">
        <v>0</v>
      </c>
      <c r="Z111" s="80">
        <v>0</v>
      </c>
      <c r="AA111" s="80">
        <v>0</v>
      </c>
      <c r="AB111" s="81">
        <v>68</v>
      </c>
      <c r="AC111" s="82">
        <v>1.65</v>
      </c>
      <c r="AD111" s="83">
        <f>AB111/AC111^2</f>
        <v>24.977043158861342</v>
      </c>
      <c r="AE111" s="150">
        <v>44167</v>
      </c>
      <c r="AF111" s="58">
        <v>1</v>
      </c>
      <c r="AG111" s="58">
        <v>0</v>
      </c>
      <c r="AH111" s="58">
        <v>8</v>
      </c>
      <c r="AI111" s="84">
        <v>0</v>
      </c>
      <c r="AJ111" s="84">
        <v>1</v>
      </c>
      <c r="AK111" s="60">
        <v>44184</v>
      </c>
      <c r="AL111" s="58">
        <f>AK111-AE111</f>
        <v>17</v>
      </c>
      <c r="AM111" s="84">
        <v>0</v>
      </c>
      <c r="AN111" s="123">
        <v>1</v>
      </c>
      <c r="AO111" s="61"/>
      <c r="AP111" s="133">
        <v>2.46</v>
      </c>
      <c r="AQ111" s="129"/>
      <c r="AR111" s="133">
        <v>42.5</v>
      </c>
      <c r="AS111" s="128"/>
      <c r="AT111" s="135">
        <v>11.6</v>
      </c>
      <c r="AU111" s="135">
        <v>4.93</v>
      </c>
      <c r="AV111" s="135">
        <v>79</v>
      </c>
      <c r="AW111" s="135">
        <v>10</v>
      </c>
      <c r="AX111" s="135">
        <v>139</v>
      </c>
      <c r="AY111" s="86"/>
      <c r="AZ111" s="64">
        <v>0</v>
      </c>
      <c r="BA111" s="320">
        <v>28506.7</v>
      </c>
      <c r="BB111" s="320">
        <v>4.0012054299138757</v>
      </c>
      <c r="BC111" s="471">
        <v>0</v>
      </c>
      <c r="BD111" s="483">
        <f t="shared" si="8"/>
        <v>1.4036017602577201E-2</v>
      </c>
      <c r="BE111" s="320">
        <v>0.62033333333333329</v>
      </c>
      <c r="BF111" s="471">
        <v>0</v>
      </c>
      <c r="BG111" s="320">
        <v>0.7406666666666667</v>
      </c>
    </row>
    <row r="112" spans="1:59" ht="15.75" customHeight="1">
      <c r="A112" s="76">
        <v>216</v>
      </c>
      <c r="B112" s="168" t="s">
        <v>1619</v>
      </c>
      <c r="C112" s="46">
        <v>1</v>
      </c>
      <c r="D112" s="485">
        <v>61</v>
      </c>
      <c r="E112" s="485">
        <v>1</v>
      </c>
      <c r="F112" s="485">
        <v>2</v>
      </c>
      <c r="G112" s="485">
        <v>1</v>
      </c>
      <c r="H112" s="46">
        <v>36</v>
      </c>
      <c r="I112" s="79">
        <v>80</v>
      </c>
      <c r="J112" s="80">
        <v>0</v>
      </c>
      <c r="K112" s="80">
        <v>1</v>
      </c>
      <c r="L112" s="80">
        <v>0</v>
      </c>
      <c r="M112" s="80">
        <v>0</v>
      </c>
      <c r="N112" s="80">
        <v>0</v>
      </c>
      <c r="O112" s="80">
        <v>0</v>
      </c>
      <c r="P112" s="80">
        <v>0</v>
      </c>
      <c r="Q112" s="80">
        <v>0</v>
      </c>
      <c r="R112" s="80">
        <v>0</v>
      </c>
      <c r="S112" s="80">
        <v>0</v>
      </c>
      <c r="T112" s="80">
        <v>0</v>
      </c>
      <c r="U112" s="80">
        <v>0</v>
      </c>
      <c r="V112" s="80">
        <v>0</v>
      </c>
      <c r="W112" s="80">
        <v>1</v>
      </c>
      <c r="X112" s="80">
        <v>0</v>
      </c>
      <c r="Y112" s="80">
        <v>0</v>
      </c>
      <c r="Z112" s="80">
        <v>1</v>
      </c>
      <c r="AA112" s="80">
        <v>0</v>
      </c>
      <c r="AB112" s="81">
        <v>82</v>
      </c>
      <c r="AC112" s="82">
        <v>1.64</v>
      </c>
      <c r="AD112" s="83">
        <f>AB112/AC112^2</f>
        <v>30.487804878048784</v>
      </c>
      <c r="AE112" s="150">
        <v>44196</v>
      </c>
      <c r="AF112" s="58">
        <v>0</v>
      </c>
      <c r="AG112" s="58">
        <v>1</v>
      </c>
      <c r="AH112" s="58">
        <v>7</v>
      </c>
      <c r="AI112" s="84">
        <v>0</v>
      </c>
      <c r="AJ112" s="84">
        <v>1</v>
      </c>
      <c r="AK112" s="60">
        <v>44210</v>
      </c>
      <c r="AL112" s="58">
        <f>AK112-AE112</f>
        <v>14</v>
      </c>
      <c r="AM112" s="84">
        <v>0</v>
      </c>
      <c r="AN112" s="123">
        <v>1</v>
      </c>
      <c r="AO112" s="61"/>
      <c r="AP112" s="133">
        <v>0.97</v>
      </c>
      <c r="AQ112" s="133">
        <v>847</v>
      </c>
      <c r="AR112" s="133">
        <v>31.9</v>
      </c>
      <c r="AS112" s="139">
        <v>6.0000000000000001E-3</v>
      </c>
      <c r="AT112" s="135">
        <v>13.5</v>
      </c>
      <c r="AU112" s="135">
        <v>11.62</v>
      </c>
      <c r="AV112" s="135">
        <v>91.5</v>
      </c>
      <c r="AW112" s="135">
        <v>5.7</v>
      </c>
      <c r="AX112" s="135">
        <v>172</v>
      </c>
      <c r="AY112" s="86"/>
      <c r="AZ112" s="64">
        <v>0</v>
      </c>
      <c r="BA112" s="320">
        <v>6470.2</v>
      </c>
      <c r="BB112" s="320">
        <v>9.6050039553894226</v>
      </c>
      <c r="BC112" s="471">
        <v>0</v>
      </c>
      <c r="BD112" s="483">
        <f t="shared" si="8"/>
        <v>0.14844987721228747</v>
      </c>
      <c r="BE112" s="320">
        <v>0.78600000000000003</v>
      </c>
      <c r="BF112" s="471">
        <v>1</v>
      </c>
      <c r="BG112" s="320">
        <v>0.88099999999999989</v>
      </c>
    </row>
    <row r="113" spans="1:59" ht="15.75" customHeight="1">
      <c r="A113" s="490">
        <v>244</v>
      </c>
      <c r="B113" s="263" t="s">
        <v>1789</v>
      </c>
      <c r="C113" s="248">
        <v>1</v>
      </c>
      <c r="D113" s="485">
        <v>61</v>
      </c>
      <c r="E113" s="485">
        <v>1</v>
      </c>
      <c r="F113" s="485">
        <v>2</v>
      </c>
      <c r="G113" s="485">
        <v>1</v>
      </c>
      <c r="H113" s="248">
        <v>36.200000000000003</v>
      </c>
      <c r="I113" s="265">
        <v>91</v>
      </c>
      <c r="J113" s="498">
        <v>0</v>
      </c>
      <c r="K113" s="498">
        <v>1</v>
      </c>
      <c r="L113" s="498">
        <v>0</v>
      </c>
      <c r="M113" s="498">
        <v>0</v>
      </c>
      <c r="N113" s="498">
        <v>0</v>
      </c>
      <c r="O113" s="498">
        <v>0</v>
      </c>
      <c r="P113" s="498">
        <v>0</v>
      </c>
      <c r="Q113" s="498">
        <v>0</v>
      </c>
      <c r="R113" s="498">
        <v>0</v>
      </c>
      <c r="S113" s="498">
        <v>0</v>
      </c>
      <c r="T113" s="498">
        <v>0</v>
      </c>
      <c r="U113" s="498">
        <v>0</v>
      </c>
      <c r="V113" s="498">
        <v>0</v>
      </c>
      <c r="W113" s="498">
        <v>1</v>
      </c>
      <c r="X113" s="498">
        <v>0</v>
      </c>
      <c r="Y113" s="498">
        <v>0</v>
      </c>
      <c r="Z113" s="498">
        <v>0</v>
      </c>
      <c r="AA113" s="498">
        <v>0</v>
      </c>
      <c r="AB113" s="502">
        <v>79</v>
      </c>
      <c r="AC113" s="505">
        <v>1.8</v>
      </c>
      <c r="AD113" s="508">
        <v>24.38</v>
      </c>
      <c r="AE113" s="511">
        <v>44319</v>
      </c>
      <c r="AF113" s="254">
        <v>1</v>
      </c>
      <c r="AG113" s="254">
        <v>1</v>
      </c>
      <c r="AH113" s="254">
        <v>8</v>
      </c>
      <c r="AI113" s="516">
        <v>1</v>
      </c>
      <c r="AJ113" s="516">
        <v>1</v>
      </c>
      <c r="AK113" s="519">
        <v>44328</v>
      </c>
      <c r="AL113" s="254">
        <v>9</v>
      </c>
      <c r="AM113" s="516">
        <v>0</v>
      </c>
      <c r="AN113" s="522">
        <v>1</v>
      </c>
      <c r="AO113" s="523">
        <v>1</v>
      </c>
      <c r="AP113" s="528">
        <v>1.1299999999999999</v>
      </c>
      <c r="AQ113" s="528">
        <v>1342</v>
      </c>
      <c r="AR113" s="528">
        <v>84.8</v>
      </c>
      <c r="AS113" s="537">
        <v>1.0999999999999999E-2</v>
      </c>
      <c r="AT113" s="496">
        <v>16.8</v>
      </c>
      <c r="AU113" s="496">
        <v>9.51</v>
      </c>
      <c r="AV113" s="496">
        <v>95.8</v>
      </c>
      <c r="AW113" s="496">
        <v>2.2000000000000002</v>
      </c>
      <c r="AX113" s="496">
        <v>371</v>
      </c>
      <c r="AY113" s="546"/>
      <c r="AZ113" s="255">
        <v>0</v>
      </c>
      <c r="BA113" s="320">
        <v>7721.5</v>
      </c>
      <c r="BB113" s="320">
        <v>6.0524325155130576</v>
      </c>
      <c r="BC113" s="471">
        <v>0</v>
      </c>
      <c r="BD113" s="483">
        <f t="shared" si="8"/>
        <v>7.8384154834074446E-2</v>
      </c>
      <c r="BE113" s="320">
        <v>0.75733333333333341</v>
      </c>
      <c r="BF113" s="471">
        <v>0</v>
      </c>
      <c r="BG113" s="320">
        <v>0.94700000000000006</v>
      </c>
    </row>
    <row r="114" spans="1:59" ht="15.75" customHeight="1">
      <c r="A114" s="295">
        <v>247</v>
      </c>
      <c r="B114" s="296" t="s">
        <v>1793</v>
      </c>
      <c r="C114" s="297">
        <v>2</v>
      </c>
      <c r="D114" s="485">
        <v>61</v>
      </c>
      <c r="E114" s="485">
        <v>1</v>
      </c>
      <c r="F114" s="485">
        <v>2</v>
      </c>
      <c r="G114" s="485">
        <v>1</v>
      </c>
      <c r="H114" s="297">
        <v>37.6</v>
      </c>
      <c r="I114" s="300">
        <v>90</v>
      </c>
      <c r="J114" s="499">
        <v>0</v>
      </c>
      <c r="K114" s="499">
        <v>0</v>
      </c>
      <c r="L114" s="499">
        <v>0</v>
      </c>
      <c r="M114" s="499">
        <v>0</v>
      </c>
      <c r="N114" s="499">
        <v>1</v>
      </c>
      <c r="O114" s="499">
        <v>0</v>
      </c>
      <c r="P114" s="499">
        <v>0</v>
      </c>
      <c r="Q114" s="499">
        <v>0</v>
      </c>
      <c r="R114" s="499">
        <v>0</v>
      </c>
      <c r="S114" s="499">
        <v>0</v>
      </c>
      <c r="T114" s="499">
        <v>0</v>
      </c>
      <c r="U114" s="499">
        <v>0</v>
      </c>
      <c r="V114" s="499">
        <v>0</v>
      </c>
      <c r="W114" s="499">
        <v>1</v>
      </c>
      <c r="X114" s="499">
        <v>0</v>
      </c>
      <c r="Y114" s="499">
        <v>1</v>
      </c>
      <c r="Z114" s="499">
        <v>0</v>
      </c>
      <c r="AA114" s="499">
        <v>0</v>
      </c>
      <c r="AB114" s="502">
        <v>73</v>
      </c>
      <c r="AC114" s="505">
        <v>1.59</v>
      </c>
      <c r="AD114" s="508">
        <v>28.88</v>
      </c>
      <c r="AE114" s="513">
        <v>44319</v>
      </c>
      <c r="AF114" s="303">
        <v>1</v>
      </c>
      <c r="AG114" s="303">
        <v>0</v>
      </c>
      <c r="AH114" s="303">
        <v>13</v>
      </c>
      <c r="AI114" s="517">
        <v>0</v>
      </c>
      <c r="AJ114" s="517">
        <v>1</v>
      </c>
      <c r="AK114" s="520"/>
      <c r="AL114" s="303"/>
      <c r="AM114" s="517">
        <v>1</v>
      </c>
      <c r="AN114" s="524">
        <v>1</v>
      </c>
      <c r="AO114" s="526">
        <v>1</v>
      </c>
      <c r="AP114" s="529">
        <v>0.56000000000000005</v>
      </c>
      <c r="AQ114" s="529">
        <v>7526</v>
      </c>
      <c r="AR114" s="534"/>
      <c r="AS114" s="536"/>
      <c r="AT114" s="540">
        <v>13.8</v>
      </c>
      <c r="AU114" s="540">
        <v>13.26</v>
      </c>
      <c r="AV114" s="540">
        <v>78</v>
      </c>
      <c r="AW114" s="540">
        <v>16</v>
      </c>
      <c r="AX114" s="540">
        <v>279</v>
      </c>
      <c r="AY114" s="551"/>
      <c r="AZ114" s="304">
        <v>1</v>
      </c>
      <c r="BA114" s="320">
        <v>4667</v>
      </c>
      <c r="BB114" s="320">
        <v>7.8931864376822691</v>
      </c>
      <c r="BC114" s="471">
        <v>0</v>
      </c>
      <c r="BD114" s="483">
        <f t="shared" si="8"/>
        <v>0.16912762883398907</v>
      </c>
      <c r="BE114" s="320">
        <v>0.73066666666666669</v>
      </c>
      <c r="BF114" s="471">
        <v>1</v>
      </c>
      <c r="BG114" s="320">
        <v>0.95766666666666656</v>
      </c>
    </row>
    <row r="115" spans="1:59" ht="15.75" customHeight="1">
      <c r="A115" s="262">
        <v>252</v>
      </c>
      <c r="B115" s="263" t="s">
        <v>1799</v>
      </c>
      <c r="C115" s="248">
        <v>2</v>
      </c>
      <c r="D115" s="485">
        <v>61</v>
      </c>
      <c r="E115" s="485">
        <v>1</v>
      </c>
      <c r="F115" s="485">
        <v>2</v>
      </c>
      <c r="G115" s="485">
        <v>1</v>
      </c>
      <c r="H115" s="248">
        <v>35.799999999999997</v>
      </c>
      <c r="I115" s="265">
        <v>97</v>
      </c>
      <c r="J115" s="498">
        <v>0</v>
      </c>
      <c r="K115" s="498">
        <v>0</v>
      </c>
      <c r="L115" s="498">
        <v>0</v>
      </c>
      <c r="M115" s="498">
        <v>0</v>
      </c>
      <c r="N115" s="498">
        <v>0</v>
      </c>
      <c r="O115" s="498">
        <v>0</v>
      </c>
      <c r="P115" s="498">
        <v>0</v>
      </c>
      <c r="Q115" s="498">
        <v>0</v>
      </c>
      <c r="R115" s="498">
        <v>0</v>
      </c>
      <c r="S115" s="498">
        <v>0</v>
      </c>
      <c r="T115" s="498">
        <v>0</v>
      </c>
      <c r="U115" s="498">
        <v>0</v>
      </c>
      <c r="V115" s="498">
        <v>0</v>
      </c>
      <c r="W115" s="498">
        <v>1</v>
      </c>
      <c r="X115" s="498">
        <v>0</v>
      </c>
      <c r="Y115" s="498">
        <v>1</v>
      </c>
      <c r="Z115" s="498">
        <v>0</v>
      </c>
      <c r="AA115" s="498">
        <v>0</v>
      </c>
      <c r="AB115" s="502">
        <v>61.76</v>
      </c>
      <c r="AC115" s="505">
        <v>1.46</v>
      </c>
      <c r="AD115" s="508">
        <v>28.97</v>
      </c>
      <c r="AE115" s="511">
        <v>44322</v>
      </c>
      <c r="AF115" s="254">
        <v>1</v>
      </c>
      <c r="AG115" s="254">
        <v>0</v>
      </c>
      <c r="AH115" s="254">
        <v>3</v>
      </c>
      <c r="AI115" s="516">
        <v>0</v>
      </c>
      <c r="AJ115" s="516">
        <v>1</v>
      </c>
      <c r="AK115" s="519">
        <v>44331</v>
      </c>
      <c r="AL115" s="254">
        <v>9</v>
      </c>
      <c r="AM115" s="516">
        <v>0</v>
      </c>
      <c r="AN115" s="522">
        <v>1</v>
      </c>
      <c r="AO115" s="523">
        <v>1</v>
      </c>
      <c r="AP115" s="528">
        <v>0.87</v>
      </c>
      <c r="AQ115" s="528">
        <v>736</v>
      </c>
      <c r="AR115" s="528">
        <v>85.2</v>
      </c>
      <c r="AS115" s="537">
        <v>1.7000000000000001E-2</v>
      </c>
      <c r="AT115" s="496">
        <v>14.7</v>
      </c>
      <c r="AU115" s="496">
        <v>12.47</v>
      </c>
      <c r="AV115" s="496">
        <v>85.9</v>
      </c>
      <c r="AW115" s="496">
        <v>8.1</v>
      </c>
      <c r="AX115" s="496">
        <v>433</v>
      </c>
      <c r="AY115" s="546"/>
      <c r="AZ115" s="255">
        <v>0</v>
      </c>
      <c r="BA115" s="320">
        <v>5976.7</v>
      </c>
      <c r="BB115" s="320">
        <v>-0.85185272100064913</v>
      </c>
      <c r="BC115" s="471">
        <v>1</v>
      </c>
      <c r="BD115" s="483">
        <f t="shared" si="8"/>
        <v>-1.4252894088722025E-2</v>
      </c>
      <c r="BE115" s="320">
        <v>0.67700000000000005</v>
      </c>
      <c r="BF115" s="471">
        <v>0</v>
      </c>
      <c r="BG115" s="320">
        <v>0.82266666666666666</v>
      </c>
    </row>
    <row r="116" spans="1:59" ht="15.75" customHeight="1">
      <c r="A116" s="262">
        <v>253</v>
      </c>
      <c r="B116" s="263" t="s">
        <v>1800</v>
      </c>
      <c r="C116" s="248">
        <v>1</v>
      </c>
      <c r="D116" s="485">
        <v>61</v>
      </c>
      <c r="E116" s="485">
        <v>1</v>
      </c>
      <c r="F116" s="485">
        <v>2</v>
      </c>
      <c r="G116" s="485">
        <v>1</v>
      </c>
      <c r="H116" s="248">
        <v>36</v>
      </c>
      <c r="I116" s="265">
        <v>95</v>
      </c>
      <c r="J116" s="498">
        <v>0</v>
      </c>
      <c r="K116" s="498">
        <v>1</v>
      </c>
      <c r="L116" s="498">
        <v>0</v>
      </c>
      <c r="M116" s="498">
        <v>0</v>
      </c>
      <c r="N116" s="498">
        <v>0</v>
      </c>
      <c r="O116" s="498">
        <v>0</v>
      </c>
      <c r="P116" s="498">
        <v>0</v>
      </c>
      <c r="Q116" s="498">
        <v>0</v>
      </c>
      <c r="R116" s="498">
        <v>0</v>
      </c>
      <c r="S116" s="498">
        <v>0</v>
      </c>
      <c r="T116" s="498">
        <v>0</v>
      </c>
      <c r="U116" s="498">
        <v>0</v>
      </c>
      <c r="V116" s="498">
        <v>0</v>
      </c>
      <c r="W116" s="498">
        <v>1</v>
      </c>
      <c r="X116" s="498"/>
      <c r="Y116" s="498">
        <v>1</v>
      </c>
      <c r="Z116" s="498">
        <v>0</v>
      </c>
      <c r="AA116" s="498">
        <v>0</v>
      </c>
      <c r="AB116" s="502"/>
      <c r="AC116" s="505"/>
      <c r="AD116" s="508"/>
      <c r="AE116" s="511">
        <v>44323</v>
      </c>
      <c r="AF116" s="254">
        <v>0</v>
      </c>
      <c r="AG116" s="254">
        <v>0</v>
      </c>
      <c r="AH116" s="254">
        <v>0</v>
      </c>
      <c r="AI116" s="516">
        <v>0</v>
      </c>
      <c r="AJ116" s="516">
        <v>0</v>
      </c>
      <c r="AK116" s="519">
        <v>44334</v>
      </c>
      <c r="AL116" s="254">
        <v>11</v>
      </c>
      <c r="AM116" s="516">
        <v>1</v>
      </c>
      <c r="AN116" s="522">
        <v>1</v>
      </c>
      <c r="AO116" s="523">
        <v>1</v>
      </c>
      <c r="AP116" s="528">
        <v>0.67</v>
      </c>
      <c r="AQ116" s="534"/>
      <c r="AR116" s="528">
        <v>8.5</v>
      </c>
      <c r="AS116" s="537">
        <v>5.0000000000000001E-3</v>
      </c>
      <c r="AT116" s="496">
        <v>16.5</v>
      </c>
      <c r="AU116" s="496">
        <v>15.7</v>
      </c>
      <c r="AV116" s="496">
        <v>82.5</v>
      </c>
      <c r="AW116" s="496">
        <v>9.1999999999999993</v>
      </c>
      <c r="AX116" s="496">
        <v>442</v>
      </c>
      <c r="AY116" s="546"/>
      <c r="AZ116" s="255">
        <v>1</v>
      </c>
      <c r="BA116" s="320"/>
      <c r="BB116" s="320"/>
      <c r="BC116" s="471"/>
      <c r="BD116" s="483"/>
      <c r="BE116" s="320">
        <v>0.68100000000000005</v>
      </c>
      <c r="BF116" s="471">
        <v>0</v>
      </c>
      <c r="BG116" s="320">
        <v>0.7636666666666666</v>
      </c>
    </row>
    <row r="117" spans="1:59" ht="15.75" customHeight="1">
      <c r="A117" s="76">
        <v>40</v>
      </c>
      <c r="B117" s="159" t="s">
        <v>391</v>
      </c>
      <c r="C117" s="46">
        <v>1</v>
      </c>
      <c r="D117" s="485">
        <v>62</v>
      </c>
      <c r="E117" s="485">
        <v>1</v>
      </c>
      <c r="F117" s="485">
        <v>2</v>
      </c>
      <c r="G117" s="485">
        <v>1</v>
      </c>
      <c r="H117" s="46">
        <v>36.4</v>
      </c>
      <c r="I117" s="79">
        <v>89</v>
      </c>
      <c r="J117" s="80">
        <v>0</v>
      </c>
      <c r="K117" s="80">
        <v>0</v>
      </c>
      <c r="L117" s="80">
        <v>0</v>
      </c>
      <c r="M117" s="98">
        <v>1</v>
      </c>
      <c r="N117" s="80">
        <v>0</v>
      </c>
      <c r="O117" s="80">
        <v>0</v>
      </c>
      <c r="P117" s="80">
        <v>0</v>
      </c>
      <c r="Q117" s="80">
        <v>0</v>
      </c>
      <c r="R117" s="80">
        <v>0</v>
      </c>
      <c r="S117" s="80">
        <v>0</v>
      </c>
      <c r="T117" s="80">
        <v>0</v>
      </c>
      <c r="U117" s="80">
        <v>0</v>
      </c>
      <c r="V117" s="80">
        <v>0</v>
      </c>
      <c r="W117" s="80">
        <v>0</v>
      </c>
      <c r="X117" s="80">
        <v>1</v>
      </c>
      <c r="Y117" s="80">
        <v>0</v>
      </c>
      <c r="Z117" s="80">
        <v>0</v>
      </c>
      <c r="AA117" s="80">
        <v>0</v>
      </c>
      <c r="AB117" s="81">
        <v>118</v>
      </c>
      <c r="AC117" s="82"/>
      <c r="AD117" s="83"/>
      <c r="AE117" s="150">
        <v>44109</v>
      </c>
      <c r="AF117" s="58">
        <v>0</v>
      </c>
      <c r="AG117" s="58">
        <v>0</v>
      </c>
      <c r="AH117" s="58">
        <v>0</v>
      </c>
      <c r="AI117" s="84">
        <v>0</v>
      </c>
      <c r="AJ117" s="84">
        <v>0</v>
      </c>
      <c r="AK117" s="60">
        <v>44176</v>
      </c>
      <c r="AL117" s="58">
        <f t="shared" ref="AL117:AL125" si="9">AK117-AE117</f>
        <v>67</v>
      </c>
      <c r="AM117" s="84">
        <v>1</v>
      </c>
      <c r="AN117" s="123">
        <v>1</v>
      </c>
      <c r="AO117" s="61"/>
      <c r="AP117" s="129">
        <v>5.25</v>
      </c>
      <c r="AQ117" s="129">
        <v>2632</v>
      </c>
      <c r="AR117" s="129">
        <v>8.3000000000000007</v>
      </c>
      <c r="AS117" s="128">
        <v>0.14199999999999999</v>
      </c>
      <c r="AT117" s="98">
        <v>12.9</v>
      </c>
      <c r="AU117" s="98">
        <v>8.2200000000000006</v>
      </c>
      <c r="AV117" s="98">
        <v>76.400000000000006</v>
      </c>
      <c r="AW117" s="98">
        <v>15.6</v>
      </c>
      <c r="AX117" s="98">
        <v>102</v>
      </c>
      <c r="AY117" s="86"/>
      <c r="AZ117" s="64">
        <v>1</v>
      </c>
      <c r="BA117" s="320">
        <v>3461.2</v>
      </c>
      <c r="BB117" s="316">
        <v>9.2119514965788802</v>
      </c>
      <c r="BC117" s="475">
        <v>0</v>
      </c>
      <c r="BD117" s="483">
        <f t="shared" ref="BD117:BD134" si="10">(BB117/BA117)*100</f>
        <v>0.2661490666988004</v>
      </c>
      <c r="BE117" s="320">
        <v>0.72933333333333328</v>
      </c>
      <c r="BF117" s="471">
        <v>0</v>
      </c>
      <c r="BG117" s="320">
        <v>0.89866666666666661</v>
      </c>
    </row>
    <row r="118" spans="1:59" ht="15.75" customHeight="1">
      <c r="A118" s="76">
        <v>123</v>
      </c>
      <c r="B118" s="163" t="s">
        <v>988</v>
      </c>
      <c r="C118" s="46">
        <v>2</v>
      </c>
      <c r="D118" s="485">
        <v>62</v>
      </c>
      <c r="E118" s="485">
        <v>1</v>
      </c>
      <c r="F118" s="485">
        <v>2</v>
      </c>
      <c r="G118" s="485">
        <v>1</v>
      </c>
      <c r="H118" s="46">
        <v>35</v>
      </c>
      <c r="I118" s="79">
        <v>100</v>
      </c>
      <c r="J118" s="98">
        <v>1</v>
      </c>
      <c r="K118" s="80">
        <v>0</v>
      </c>
      <c r="L118" s="80">
        <v>0</v>
      </c>
      <c r="M118" s="80">
        <v>0</v>
      </c>
      <c r="N118" s="80">
        <v>0</v>
      </c>
      <c r="O118" s="80">
        <v>0</v>
      </c>
      <c r="P118" s="80">
        <v>0</v>
      </c>
      <c r="Q118" s="80">
        <v>0</v>
      </c>
      <c r="R118" s="80">
        <v>0</v>
      </c>
      <c r="S118" s="80">
        <v>1</v>
      </c>
      <c r="T118" s="80">
        <v>0</v>
      </c>
      <c r="U118" s="80">
        <v>0</v>
      </c>
      <c r="V118" s="98">
        <v>1</v>
      </c>
      <c r="W118" s="80">
        <v>1</v>
      </c>
      <c r="X118" s="80">
        <v>0</v>
      </c>
      <c r="Y118" s="80">
        <v>1</v>
      </c>
      <c r="Z118" s="80">
        <v>0</v>
      </c>
      <c r="AA118" s="80">
        <v>0</v>
      </c>
      <c r="AB118" s="81">
        <v>69</v>
      </c>
      <c r="AC118" s="82">
        <v>1.52</v>
      </c>
      <c r="AD118" s="83">
        <f>AB118/AC118^2</f>
        <v>29.864958448753463</v>
      </c>
      <c r="AE118" s="150">
        <v>44077</v>
      </c>
      <c r="AF118" s="58">
        <v>1</v>
      </c>
      <c r="AG118" s="58">
        <v>0</v>
      </c>
      <c r="AH118" s="58">
        <v>8</v>
      </c>
      <c r="AI118" s="84">
        <v>0</v>
      </c>
      <c r="AJ118" s="84">
        <v>1</v>
      </c>
      <c r="AK118" s="60">
        <v>44098</v>
      </c>
      <c r="AL118" s="58">
        <f t="shared" si="9"/>
        <v>21</v>
      </c>
      <c r="AM118" s="84">
        <v>0</v>
      </c>
      <c r="AN118" s="123">
        <v>1</v>
      </c>
      <c r="AO118" s="61"/>
      <c r="AP118" s="129">
        <v>0.66</v>
      </c>
      <c r="AQ118" s="133">
        <v>2653</v>
      </c>
      <c r="AR118" s="129"/>
      <c r="AS118" s="139">
        <v>5.69</v>
      </c>
      <c r="AT118" s="135">
        <v>12.1</v>
      </c>
      <c r="AU118" s="135">
        <v>19.3</v>
      </c>
      <c r="AV118" s="135">
        <v>91.2</v>
      </c>
      <c r="AW118" s="135">
        <v>5.5</v>
      </c>
      <c r="AX118" s="135">
        <v>476</v>
      </c>
      <c r="AY118" s="86"/>
      <c r="AZ118" s="64">
        <v>0</v>
      </c>
      <c r="BA118" s="320">
        <v>6663.5</v>
      </c>
      <c r="BB118" s="320">
        <v>8.909186387858206</v>
      </c>
      <c r="BC118" s="471">
        <v>0</v>
      </c>
      <c r="BD118" s="483">
        <f t="shared" si="10"/>
        <v>0.13370130393724328</v>
      </c>
      <c r="BE118" s="320">
        <v>0.67866666666666664</v>
      </c>
      <c r="BF118" s="471">
        <v>0</v>
      </c>
      <c r="BG118" s="320">
        <v>0.76500000000000001</v>
      </c>
    </row>
    <row r="119" spans="1:59" ht="15.75" customHeight="1">
      <c r="A119" s="167">
        <v>132</v>
      </c>
      <c r="B119" s="171" t="s">
        <v>1047</v>
      </c>
      <c r="C119" s="46">
        <v>1</v>
      </c>
      <c r="D119" s="485">
        <v>62</v>
      </c>
      <c r="E119" s="485">
        <v>1</v>
      </c>
      <c r="F119" s="485">
        <v>2</v>
      </c>
      <c r="G119" s="485">
        <v>1</v>
      </c>
      <c r="H119" s="46">
        <v>36.299999999999997</v>
      </c>
      <c r="I119" s="79">
        <v>94</v>
      </c>
      <c r="J119" s="80">
        <v>0</v>
      </c>
      <c r="K119" s="80">
        <v>0</v>
      </c>
      <c r="L119" s="80">
        <v>1</v>
      </c>
      <c r="M119" s="80">
        <v>0</v>
      </c>
      <c r="N119" s="80">
        <v>0</v>
      </c>
      <c r="O119" s="80">
        <v>0</v>
      </c>
      <c r="P119" s="80">
        <v>0</v>
      </c>
      <c r="Q119" s="80">
        <v>0</v>
      </c>
      <c r="R119" s="80">
        <v>0</v>
      </c>
      <c r="S119" s="80">
        <v>0</v>
      </c>
      <c r="T119" s="80">
        <v>0</v>
      </c>
      <c r="U119" s="80">
        <v>0</v>
      </c>
      <c r="V119" s="80">
        <v>1</v>
      </c>
      <c r="W119" s="80">
        <v>1</v>
      </c>
      <c r="X119" s="80">
        <v>0</v>
      </c>
      <c r="Y119" s="80">
        <v>1</v>
      </c>
      <c r="Z119" s="80">
        <v>0</v>
      </c>
      <c r="AA119" s="80">
        <v>1</v>
      </c>
      <c r="AB119" s="81">
        <v>78</v>
      </c>
      <c r="AC119" s="82">
        <v>1.7</v>
      </c>
      <c r="AD119" s="83">
        <f>AB119/AC119^2</f>
        <v>26.989619377162633</v>
      </c>
      <c r="AE119" s="150">
        <v>44088</v>
      </c>
      <c r="AF119" s="58">
        <v>1</v>
      </c>
      <c r="AG119" s="58">
        <v>0</v>
      </c>
      <c r="AH119" s="58">
        <v>6</v>
      </c>
      <c r="AI119" s="84">
        <v>0</v>
      </c>
      <c r="AJ119" s="84">
        <v>1</v>
      </c>
      <c r="AK119" s="60">
        <v>44103</v>
      </c>
      <c r="AL119" s="58">
        <f t="shared" si="9"/>
        <v>15</v>
      </c>
      <c r="AM119" s="84">
        <v>0</v>
      </c>
      <c r="AN119" s="123">
        <v>1</v>
      </c>
      <c r="AO119" s="61"/>
      <c r="AP119" s="129">
        <v>1.07</v>
      </c>
      <c r="AQ119" s="129"/>
      <c r="AR119" s="133">
        <v>406.4</v>
      </c>
      <c r="AS119" s="139">
        <v>1.4999999999999999E-2</v>
      </c>
      <c r="AT119" s="135">
        <v>9.9</v>
      </c>
      <c r="AU119" s="135">
        <v>12.61</v>
      </c>
      <c r="AV119" s="135">
        <v>94.2</v>
      </c>
      <c r="AW119" s="135">
        <v>2.9</v>
      </c>
      <c r="AX119" s="135">
        <v>201</v>
      </c>
      <c r="AY119" s="86"/>
      <c r="AZ119" s="64">
        <v>0</v>
      </c>
      <c r="BA119" s="320">
        <v>22305.8</v>
      </c>
      <c r="BB119" s="320">
        <v>2.4228495479655332</v>
      </c>
      <c r="BC119" s="471">
        <v>1</v>
      </c>
      <c r="BD119" s="483">
        <f t="shared" si="10"/>
        <v>1.086197109256576E-2</v>
      </c>
      <c r="BE119" s="320">
        <v>0.56299999999999994</v>
      </c>
      <c r="BF119" s="471">
        <v>0</v>
      </c>
      <c r="BG119" s="320">
        <v>0.64566666666666672</v>
      </c>
    </row>
    <row r="120" spans="1:59" ht="15.75" customHeight="1">
      <c r="A120" s="76">
        <v>161</v>
      </c>
      <c r="B120" s="168" t="s">
        <v>1246</v>
      </c>
      <c r="C120" s="46">
        <v>2</v>
      </c>
      <c r="D120" s="485">
        <v>62</v>
      </c>
      <c r="E120" s="485">
        <v>1</v>
      </c>
      <c r="F120" s="485">
        <v>2</v>
      </c>
      <c r="G120" s="485">
        <v>1</v>
      </c>
      <c r="H120" s="46">
        <v>35.9</v>
      </c>
      <c r="I120" s="79">
        <v>100</v>
      </c>
      <c r="J120" s="98">
        <v>1</v>
      </c>
      <c r="K120" s="80">
        <v>1</v>
      </c>
      <c r="L120" s="80">
        <v>1</v>
      </c>
      <c r="M120" s="80">
        <v>0</v>
      </c>
      <c r="N120" s="80">
        <v>0</v>
      </c>
      <c r="O120" s="80">
        <v>0</v>
      </c>
      <c r="P120" s="80">
        <v>0</v>
      </c>
      <c r="Q120" s="80">
        <v>0</v>
      </c>
      <c r="R120" s="80">
        <v>0</v>
      </c>
      <c r="S120" s="80">
        <v>0</v>
      </c>
      <c r="T120" s="80">
        <v>0</v>
      </c>
      <c r="U120" s="80">
        <v>0</v>
      </c>
      <c r="V120" s="98">
        <v>1</v>
      </c>
      <c r="W120" s="80">
        <v>1</v>
      </c>
      <c r="X120" s="80">
        <v>0</v>
      </c>
      <c r="Y120" s="80">
        <v>1</v>
      </c>
      <c r="Z120" s="80">
        <v>0</v>
      </c>
      <c r="AA120" s="80">
        <v>0</v>
      </c>
      <c r="AB120" s="81">
        <v>85</v>
      </c>
      <c r="AC120" s="82">
        <v>1.64</v>
      </c>
      <c r="AD120" s="83">
        <f>AB120/AC120^2</f>
        <v>31.603212373587155</v>
      </c>
      <c r="AE120" s="150">
        <v>44153</v>
      </c>
      <c r="AF120" s="58">
        <v>0</v>
      </c>
      <c r="AG120" s="58">
        <v>0</v>
      </c>
      <c r="AH120" s="58">
        <v>0</v>
      </c>
      <c r="AI120" s="84">
        <v>0</v>
      </c>
      <c r="AJ120" s="84">
        <v>0</v>
      </c>
      <c r="AK120" s="60">
        <v>44175</v>
      </c>
      <c r="AL120" s="58">
        <f t="shared" si="9"/>
        <v>22</v>
      </c>
      <c r="AM120" s="84">
        <v>1</v>
      </c>
      <c r="AN120" s="123">
        <v>1</v>
      </c>
      <c r="AO120" s="61"/>
      <c r="AP120" s="133">
        <v>0.56999999999999995</v>
      </c>
      <c r="AQ120" s="133">
        <v>949</v>
      </c>
      <c r="AR120" s="133">
        <v>16.899999999999999</v>
      </c>
      <c r="AS120" s="139">
        <v>8.0000000000000002E-3</v>
      </c>
      <c r="AT120" s="135">
        <v>11.4</v>
      </c>
      <c r="AU120" s="135">
        <v>1.97</v>
      </c>
      <c r="AV120" s="135">
        <v>73.900000000000006</v>
      </c>
      <c r="AW120" s="135">
        <v>18.3</v>
      </c>
      <c r="AX120" s="135">
        <v>107</v>
      </c>
      <c r="AY120" s="545"/>
      <c r="AZ120" s="51">
        <v>1</v>
      </c>
      <c r="BA120" s="320">
        <v>6083.1</v>
      </c>
      <c r="BB120" s="320">
        <v>3.7102364655645008</v>
      </c>
      <c r="BC120" s="471">
        <v>1</v>
      </c>
      <c r="BD120" s="483">
        <f t="shared" si="10"/>
        <v>6.0992527914459742E-2</v>
      </c>
      <c r="BE120" s="320">
        <v>1.048</v>
      </c>
      <c r="BF120" s="471">
        <v>1</v>
      </c>
      <c r="BG120" s="320">
        <v>1.1830000000000001</v>
      </c>
    </row>
    <row r="121" spans="1:59" ht="15.75" customHeight="1">
      <c r="A121" s="76">
        <v>163</v>
      </c>
      <c r="B121" s="168" t="s">
        <v>1261</v>
      </c>
      <c r="C121" s="46">
        <v>2</v>
      </c>
      <c r="D121" s="485">
        <v>62</v>
      </c>
      <c r="E121" s="485">
        <v>1</v>
      </c>
      <c r="F121" s="485">
        <v>2</v>
      </c>
      <c r="G121" s="485">
        <v>1</v>
      </c>
      <c r="H121" s="46">
        <v>35.200000000000003</v>
      </c>
      <c r="I121" s="79">
        <v>98</v>
      </c>
      <c r="J121" s="80">
        <v>0</v>
      </c>
      <c r="K121" s="80">
        <v>0</v>
      </c>
      <c r="L121" s="80">
        <v>0</v>
      </c>
      <c r="M121" s="80">
        <v>0</v>
      </c>
      <c r="N121" s="80">
        <v>0</v>
      </c>
      <c r="O121" s="80">
        <v>0</v>
      </c>
      <c r="P121" s="80">
        <v>0</v>
      </c>
      <c r="Q121" s="80">
        <v>0</v>
      </c>
      <c r="R121" s="80">
        <v>0</v>
      </c>
      <c r="S121" s="80">
        <v>0</v>
      </c>
      <c r="T121" s="80">
        <v>0</v>
      </c>
      <c r="U121" s="80">
        <v>0</v>
      </c>
      <c r="V121" s="80">
        <v>0</v>
      </c>
      <c r="W121" s="80">
        <v>1</v>
      </c>
      <c r="X121" s="80">
        <v>0</v>
      </c>
      <c r="Y121" s="80">
        <v>1</v>
      </c>
      <c r="Z121" s="80">
        <v>0</v>
      </c>
      <c r="AA121" s="80">
        <v>0</v>
      </c>
      <c r="AB121" s="81"/>
      <c r="AC121" s="82"/>
      <c r="AD121" s="83"/>
      <c r="AE121" s="150">
        <v>44155</v>
      </c>
      <c r="AF121" s="58">
        <v>0</v>
      </c>
      <c r="AG121" s="58">
        <v>0</v>
      </c>
      <c r="AH121" s="58">
        <v>0</v>
      </c>
      <c r="AI121" s="84">
        <v>0</v>
      </c>
      <c r="AJ121" s="84">
        <v>0</v>
      </c>
      <c r="AK121" s="60">
        <v>44158</v>
      </c>
      <c r="AL121" s="58">
        <f t="shared" si="9"/>
        <v>3</v>
      </c>
      <c r="AM121" s="84">
        <v>0</v>
      </c>
      <c r="AN121" s="123">
        <v>1</v>
      </c>
      <c r="AO121" s="61"/>
      <c r="AP121" s="133">
        <v>0.76</v>
      </c>
      <c r="AQ121" s="143"/>
      <c r="AR121" s="143"/>
      <c r="AS121" s="144"/>
      <c r="AT121" s="135">
        <v>14.7</v>
      </c>
      <c r="AU121" s="135">
        <v>11.99</v>
      </c>
      <c r="AV121" s="135">
        <v>58.6</v>
      </c>
      <c r="AW121" s="135">
        <v>33.9</v>
      </c>
      <c r="AX121" s="135">
        <v>347</v>
      </c>
      <c r="AY121" s="545"/>
      <c r="AZ121" s="64">
        <v>0</v>
      </c>
      <c r="BA121" s="320">
        <v>8922.9</v>
      </c>
      <c r="BB121" s="320">
        <v>3.5744855685280568</v>
      </c>
      <c r="BC121" s="471">
        <v>1</v>
      </c>
      <c r="BD121" s="483">
        <f t="shared" si="10"/>
        <v>4.0059684278968236E-2</v>
      </c>
      <c r="BE121" s="320">
        <v>0.55966666666666676</v>
      </c>
      <c r="BF121" s="471">
        <v>0</v>
      </c>
      <c r="BG121" s="320">
        <v>0.7413333333333334</v>
      </c>
    </row>
    <row r="122" spans="1:59" ht="15.75" customHeight="1">
      <c r="A122" s="76">
        <v>178</v>
      </c>
      <c r="B122" s="168" t="s">
        <v>1369</v>
      </c>
      <c r="C122" s="46">
        <v>1</v>
      </c>
      <c r="D122" s="485">
        <v>62</v>
      </c>
      <c r="E122" s="485">
        <v>1</v>
      </c>
      <c r="F122" s="485">
        <v>2</v>
      </c>
      <c r="G122" s="485">
        <v>1</v>
      </c>
      <c r="H122" s="46">
        <v>35.5</v>
      </c>
      <c r="I122" s="79">
        <v>89</v>
      </c>
      <c r="J122" s="80">
        <v>0</v>
      </c>
      <c r="K122" s="80">
        <v>1</v>
      </c>
      <c r="L122" s="80">
        <v>0</v>
      </c>
      <c r="M122" s="80">
        <v>0</v>
      </c>
      <c r="N122" s="80">
        <v>0</v>
      </c>
      <c r="O122" s="80">
        <v>0</v>
      </c>
      <c r="P122" s="80">
        <v>0</v>
      </c>
      <c r="Q122" s="80">
        <v>0</v>
      </c>
      <c r="R122" s="80">
        <v>0</v>
      </c>
      <c r="S122" s="80">
        <v>0</v>
      </c>
      <c r="T122" s="80">
        <v>0</v>
      </c>
      <c r="U122" s="80">
        <v>0</v>
      </c>
      <c r="V122" s="80">
        <v>0</v>
      </c>
      <c r="W122" s="80">
        <v>1</v>
      </c>
      <c r="X122" s="80">
        <v>0</v>
      </c>
      <c r="Y122" s="80">
        <v>1</v>
      </c>
      <c r="Z122" s="80">
        <v>0</v>
      </c>
      <c r="AA122" s="80">
        <v>0</v>
      </c>
      <c r="AB122" s="81"/>
      <c r="AC122" s="82"/>
      <c r="AD122" s="83"/>
      <c r="AE122" s="150">
        <v>44166</v>
      </c>
      <c r="AF122" s="58">
        <v>0</v>
      </c>
      <c r="AG122" s="58">
        <v>0</v>
      </c>
      <c r="AH122" s="58">
        <v>0</v>
      </c>
      <c r="AI122" s="84">
        <v>0</v>
      </c>
      <c r="AJ122" s="84">
        <v>0</v>
      </c>
      <c r="AK122" s="60">
        <v>44169</v>
      </c>
      <c r="AL122" s="58">
        <f t="shared" si="9"/>
        <v>3</v>
      </c>
      <c r="AM122" s="84">
        <v>0</v>
      </c>
      <c r="AN122" s="123">
        <v>1</v>
      </c>
      <c r="AO122" s="61"/>
      <c r="AP122" s="133">
        <v>3.2</v>
      </c>
      <c r="AQ122" s="133">
        <v>846</v>
      </c>
      <c r="AR122" s="133">
        <v>37.9</v>
      </c>
      <c r="AS122" s="144"/>
      <c r="AT122" s="135">
        <v>10.3</v>
      </c>
      <c r="AU122" s="135">
        <v>11.14</v>
      </c>
      <c r="AV122" s="135">
        <v>81.900000000000006</v>
      </c>
      <c r="AW122" s="135">
        <v>9.3000000000000007</v>
      </c>
      <c r="AX122" s="135">
        <v>356</v>
      </c>
      <c r="AY122" s="86"/>
      <c r="AZ122" s="64">
        <v>0</v>
      </c>
      <c r="BA122" s="320">
        <v>5948.9</v>
      </c>
      <c r="BB122" s="320">
        <v>7.0059426029252307</v>
      </c>
      <c r="BC122" s="471">
        <v>0</v>
      </c>
      <c r="BD122" s="483">
        <f t="shared" si="10"/>
        <v>0.11776870686892084</v>
      </c>
      <c r="BE122" s="320">
        <v>0.6303333333333333</v>
      </c>
      <c r="BF122" s="471">
        <v>0</v>
      </c>
      <c r="BG122" s="320">
        <v>0.80233333333333334</v>
      </c>
    </row>
    <row r="123" spans="1:59" ht="15.75" customHeight="1">
      <c r="A123" s="76">
        <v>191</v>
      </c>
      <c r="B123" s="168" t="s">
        <v>1448</v>
      </c>
      <c r="C123" s="46">
        <v>1</v>
      </c>
      <c r="D123" s="485">
        <v>62</v>
      </c>
      <c r="E123" s="485">
        <v>1</v>
      </c>
      <c r="F123" s="485">
        <v>2</v>
      </c>
      <c r="G123" s="485">
        <v>1</v>
      </c>
      <c r="H123" s="46">
        <v>36.200000000000003</v>
      </c>
      <c r="I123" s="79">
        <v>94</v>
      </c>
      <c r="J123" s="80">
        <v>0</v>
      </c>
      <c r="K123" s="80">
        <v>1</v>
      </c>
      <c r="L123" s="80">
        <v>0</v>
      </c>
      <c r="M123" s="80">
        <v>0</v>
      </c>
      <c r="N123" s="80">
        <v>1</v>
      </c>
      <c r="O123" s="80">
        <v>0</v>
      </c>
      <c r="P123" s="80">
        <v>0</v>
      </c>
      <c r="Q123" s="80">
        <v>0</v>
      </c>
      <c r="R123" s="80">
        <v>0</v>
      </c>
      <c r="S123" s="80">
        <v>0</v>
      </c>
      <c r="T123" s="80">
        <v>0</v>
      </c>
      <c r="U123" s="80">
        <v>0</v>
      </c>
      <c r="V123" s="80">
        <v>0</v>
      </c>
      <c r="W123" s="80">
        <v>1</v>
      </c>
      <c r="X123" s="80">
        <v>0</v>
      </c>
      <c r="Y123" s="80">
        <v>1</v>
      </c>
      <c r="Z123" s="80">
        <v>0</v>
      </c>
      <c r="AA123" s="80">
        <v>0</v>
      </c>
      <c r="AB123" s="81">
        <v>75</v>
      </c>
      <c r="AC123" s="82">
        <v>1.6</v>
      </c>
      <c r="AD123" s="83">
        <f>AB123/AC123^2</f>
        <v>29.296874999999993</v>
      </c>
      <c r="AE123" s="150">
        <v>44176</v>
      </c>
      <c r="AF123" s="58">
        <v>1</v>
      </c>
      <c r="AG123" s="58">
        <v>0</v>
      </c>
      <c r="AH123" s="58">
        <v>19</v>
      </c>
      <c r="AI123" s="84">
        <v>0</v>
      </c>
      <c r="AJ123" s="84">
        <v>1</v>
      </c>
      <c r="AK123" s="60">
        <v>44200</v>
      </c>
      <c r="AL123" s="58">
        <f t="shared" si="9"/>
        <v>24</v>
      </c>
      <c r="AM123" s="84">
        <v>0</v>
      </c>
      <c r="AN123" s="123">
        <v>1</v>
      </c>
      <c r="AO123" s="61"/>
      <c r="AP123" s="133">
        <v>1.54</v>
      </c>
      <c r="AQ123" s="133">
        <v>5184</v>
      </c>
      <c r="AR123" s="133">
        <v>108.2</v>
      </c>
      <c r="AS123" s="139">
        <v>1.4999999999999999E-2</v>
      </c>
      <c r="AT123" s="135">
        <v>9.6999999999999993</v>
      </c>
      <c r="AU123" s="135">
        <v>5.42</v>
      </c>
      <c r="AV123" s="135">
        <v>71.900000000000006</v>
      </c>
      <c r="AW123" s="135">
        <v>14.8</v>
      </c>
      <c r="AX123" s="135">
        <v>214</v>
      </c>
      <c r="AY123" s="86"/>
      <c r="AZ123" s="64">
        <v>0</v>
      </c>
      <c r="BA123" s="320">
        <v>5774.8</v>
      </c>
      <c r="BB123" s="320">
        <v>5.4719800385881898</v>
      </c>
      <c r="BC123" s="471">
        <v>0</v>
      </c>
      <c r="BD123" s="483">
        <f t="shared" si="10"/>
        <v>9.4756182700495073E-2</v>
      </c>
      <c r="BE123" s="320">
        <v>0.94566666666666654</v>
      </c>
      <c r="BF123" s="471">
        <v>1</v>
      </c>
      <c r="BG123" s="320">
        <v>1.0680000000000001</v>
      </c>
    </row>
    <row r="124" spans="1:59" ht="15.75" customHeight="1">
      <c r="A124" s="76">
        <v>197</v>
      </c>
      <c r="B124" s="168" t="s">
        <v>1483</v>
      </c>
      <c r="C124" s="46">
        <v>2</v>
      </c>
      <c r="D124" s="485">
        <v>62</v>
      </c>
      <c r="E124" s="485">
        <v>1</v>
      </c>
      <c r="F124" s="485">
        <v>2</v>
      </c>
      <c r="G124" s="485">
        <v>1</v>
      </c>
      <c r="H124" s="46">
        <v>35.799999999999997</v>
      </c>
      <c r="I124" s="79">
        <v>90</v>
      </c>
      <c r="J124" s="80">
        <v>0</v>
      </c>
      <c r="K124" s="80">
        <v>1</v>
      </c>
      <c r="L124" s="80">
        <v>1</v>
      </c>
      <c r="M124" s="80">
        <v>0</v>
      </c>
      <c r="N124" s="80">
        <v>0</v>
      </c>
      <c r="O124" s="80">
        <v>0</v>
      </c>
      <c r="P124" s="80">
        <v>0</v>
      </c>
      <c r="Q124" s="80">
        <v>0</v>
      </c>
      <c r="R124" s="80">
        <v>0</v>
      </c>
      <c r="S124" s="80">
        <v>0</v>
      </c>
      <c r="T124" s="80">
        <v>0</v>
      </c>
      <c r="U124" s="80">
        <v>0</v>
      </c>
      <c r="V124" s="80">
        <v>0</v>
      </c>
      <c r="W124" s="80">
        <v>1</v>
      </c>
      <c r="X124" s="80">
        <v>1</v>
      </c>
      <c r="Y124" s="80">
        <v>1</v>
      </c>
      <c r="Z124" s="80">
        <v>0</v>
      </c>
      <c r="AA124" s="80">
        <v>0</v>
      </c>
      <c r="AB124" s="81">
        <v>77</v>
      </c>
      <c r="AC124" s="82">
        <v>1.46</v>
      </c>
      <c r="AD124" s="83">
        <f>AB124/AC124^2</f>
        <v>36.12310001876525</v>
      </c>
      <c r="AE124" s="150">
        <v>44180</v>
      </c>
      <c r="AF124" s="58">
        <v>1</v>
      </c>
      <c r="AG124" s="58">
        <v>1</v>
      </c>
      <c r="AH124" s="58">
        <v>11</v>
      </c>
      <c r="AI124" s="84">
        <v>0</v>
      </c>
      <c r="AJ124" s="84">
        <v>1</v>
      </c>
      <c r="AK124" s="60">
        <v>44201</v>
      </c>
      <c r="AL124" s="58">
        <f t="shared" si="9"/>
        <v>21</v>
      </c>
      <c r="AM124" s="84">
        <v>0</v>
      </c>
      <c r="AN124" s="123">
        <v>1</v>
      </c>
      <c r="AO124" s="61"/>
      <c r="AP124" s="133">
        <v>1.7</v>
      </c>
      <c r="AQ124" s="133">
        <v>1357</v>
      </c>
      <c r="AR124" s="133">
        <v>287</v>
      </c>
      <c r="AS124" s="139">
        <v>2.4E-2</v>
      </c>
      <c r="AT124" s="135">
        <v>11</v>
      </c>
      <c r="AU124" s="135">
        <v>6.6</v>
      </c>
      <c r="AV124" s="135">
        <v>77.099999999999994</v>
      </c>
      <c r="AW124" s="135">
        <v>18.2</v>
      </c>
      <c r="AX124" s="135">
        <v>204</v>
      </c>
      <c r="AY124" s="86"/>
      <c r="AZ124" s="64">
        <v>0</v>
      </c>
      <c r="BA124" s="320">
        <v>9407</v>
      </c>
      <c r="BB124" s="320">
        <v>9.247055243708127</v>
      </c>
      <c r="BC124" s="471">
        <v>0</v>
      </c>
      <c r="BD124" s="483">
        <f t="shared" si="10"/>
        <v>9.8299726200788001E-2</v>
      </c>
      <c r="BE124" s="320">
        <v>0.84166666666666667</v>
      </c>
      <c r="BF124" s="471">
        <v>1</v>
      </c>
      <c r="BG124" s="320">
        <v>1.0820000000000001</v>
      </c>
    </row>
    <row r="125" spans="1:59" ht="15.75" customHeight="1">
      <c r="A125" s="76">
        <v>210</v>
      </c>
      <c r="B125" s="168" t="s">
        <v>1576</v>
      </c>
      <c r="C125" s="46">
        <v>2</v>
      </c>
      <c r="D125" s="485">
        <v>62</v>
      </c>
      <c r="E125" s="485">
        <v>1</v>
      </c>
      <c r="F125" s="485">
        <v>2</v>
      </c>
      <c r="G125" s="485">
        <v>1</v>
      </c>
      <c r="H125" s="46">
        <v>37.200000000000003</v>
      </c>
      <c r="I125" s="79">
        <v>83</v>
      </c>
      <c r="J125" s="80">
        <v>0</v>
      </c>
      <c r="K125" s="80">
        <v>0</v>
      </c>
      <c r="L125" s="80">
        <v>0</v>
      </c>
      <c r="M125" s="80">
        <v>0</v>
      </c>
      <c r="N125" s="80">
        <v>0</v>
      </c>
      <c r="O125" s="80">
        <v>0</v>
      </c>
      <c r="P125" s="80">
        <v>0</v>
      </c>
      <c r="Q125" s="80">
        <v>0</v>
      </c>
      <c r="R125" s="80">
        <v>0</v>
      </c>
      <c r="S125" s="80">
        <v>0</v>
      </c>
      <c r="T125" s="80">
        <v>0</v>
      </c>
      <c r="U125" s="80">
        <v>0</v>
      </c>
      <c r="V125" s="80">
        <v>0</v>
      </c>
      <c r="W125" s="80">
        <v>1</v>
      </c>
      <c r="X125" s="80">
        <v>0</v>
      </c>
      <c r="Y125" s="80">
        <v>1</v>
      </c>
      <c r="Z125" s="80">
        <v>0</v>
      </c>
      <c r="AA125" s="80">
        <v>0</v>
      </c>
      <c r="AB125" s="81">
        <v>79</v>
      </c>
      <c r="AC125" s="82">
        <v>1.64</v>
      </c>
      <c r="AD125" s="83">
        <f>AB125/AC125^2</f>
        <v>29.372397382510414</v>
      </c>
      <c r="AE125" s="150">
        <v>44193</v>
      </c>
      <c r="AF125" s="58">
        <v>1</v>
      </c>
      <c r="AG125" s="58">
        <v>1</v>
      </c>
      <c r="AH125" s="58">
        <v>23</v>
      </c>
      <c r="AI125" s="84">
        <v>0</v>
      </c>
      <c r="AJ125" s="84">
        <v>1</v>
      </c>
      <c r="AK125" s="60">
        <v>44218</v>
      </c>
      <c r="AL125" s="58">
        <f t="shared" si="9"/>
        <v>25</v>
      </c>
      <c r="AM125" s="84">
        <v>0</v>
      </c>
      <c r="AN125" s="123">
        <v>1</v>
      </c>
      <c r="AO125" s="61"/>
      <c r="AP125" s="133">
        <v>1.03</v>
      </c>
      <c r="AQ125" s="133">
        <v>2559</v>
      </c>
      <c r="AR125" s="133">
        <v>92.1</v>
      </c>
      <c r="AS125" s="139">
        <v>0.01</v>
      </c>
      <c r="AT125" s="135">
        <v>11.9</v>
      </c>
      <c r="AU125" s="135">
        <v>11.42</v>
      </c>
      <c r="AV125" s="135">
        <v>90.8</v>
      </c>
      <c r="AW125" s="135">
        <v>4.4000000000000004</v>
      </c>
      <c r="AX125" s="135">
        <v>179</v>
      </c>
      <c r="AY125" s="86"/>
      <c r="AZ125" s="64">
        <v>0</v>
      </c>
      <c r="BA125" s="320">
        <v>8084.6</v>
      </c>
      <c r="BB125" s="320">
        <v>4.5897595967875038</v>
      </c>
      <c r="BC125" s="471">
        <v>0</v>
      </c>
      <c r="BD125" s="483">
        <f t="shared" si="10"/>
        <v>5.677163492055888E-2</v>
      </c>
      <c r="BE125" s="320">
        <v>0.67800000000000005</v>
      </c>
      <c r="BF125" s="471">
        <v>0</v>
      </c>
      <c r="BG125" s="320">
        <v>0.8610000000000001</v>
      </c>
    </row>
    <row r="126" spans="1:59" ht="15.75" customHeight="1">
      <c r="A126" s="262">
        <v>242</v>
      </c>
      <c r="B126" s="263" t="s">
        <v>1787</v>
      </c>
      <c r="C126" s="248">
        <v>2</v>
      </c>
      <c r="D126" s="485">
        <v>62</v>
      </c>
      <c r="E126" s="485">
        <v>1</v>
      </c>
      <c r="F126" s="485">
        <v>2</v>
      </c>
      <c r="G126" s="485">
        <v>1</v>
      </c>
      <c r="H126" s="248">
        <v>35.700000000000003</v>
      </c>
      <c r="I126" s="265">
        <v>96</v>
      </c>
      <c r="J126" s="498">
        <v>0</v>
      </c>
      <c r="K126" s="498">
        <v>0</v>
      </c>
      <c r="L126" s="498">
        <v>0</v>
      </c>
      <c r="M126" s="498">
        <v>0</v>
      </c>
      <c r="N126" s="498">
        <v>0</v>
      </c>
      <c r="O126" s="498">
        <v>0</v>
      </c>
      <c r="P126" s="498">
        <v>0</v>
      </c>
      <c r="Q126" s="498">
        <v>0</v>
      </c>
      <c r="R126" s="498">
        <v>0</v>
      </c>
      <c r="S126" s="498">
        <v>0</v>
      </c>
      <c r="T126" s="498">
        <v>0</v>
      </c>
      <c r="U126" s="498">
        <v>0</v>
      </c>
      <c r="V126" s="498">
        <v>0</v>
      </c>
      <c r="W126" s="498">
        <v>0</v>
      </c>
      <c r="X126" s="498">
        <v>0</v>
      </c>
      <c r="Y126" s="498">
        <v>0</v>
      </c>
      <c r="Z126" s="498">
        <v>0</v>
      </c>
      <c r="AA126" s="498">
        <v>0</v>
      </c>
      <c r="AB126" s="502">
        <v>65</v>
      </c>
      <c r="AC126" s="505">
        <v>1.55</v>
      </c>
      <c r="AD126" s="508">
        <v>27.05</v>
      </c>
      <c r="AE126" s="511">
        <v>44319</v>
      </c>
      <c r="AF126" s="254">
        <v>0</v>
      </c>
      <c r="AG126" s="254">
        <v>0</v>
      </c>
      <c r="AH126" s="254">
        <v>0</v>
      </c>
      <c r="AI126" s="516">
        <v>0</v>
      </c>
      <c r="AJ126" s="516">
        <v>0</v>
      </c>
      <c r="AK126" s="519">
        <v>44328</v>
      </c>
      <c r="AL126" s="254">
        <v>9</v>
      </c>
      <c r="AM126" s="516">
        <v>0</v>
      </c>
      <c r="AN126" s="522">
        <v>1</v>
      </c>
      <c r="AO126" s="523">
        <v>1</v>
      </c>
      <c r="AP126" s="528">
        <v>0.68</v>
      </c>
      <c r="AQ126" s="528">
        <v>432</v>
      </c>
      <c r="AR126" s="528">
        <v>87</v>
      </c>
      <c r="AS126" s="537">
        <v>7.0000000000000001E-3</v>
      </c>
      <c r="AT126" s="496">
        <v>13.1</v>
      </c>
      <c r="AU126" s="496">
        <v>11.14</v>
      </c>
      <c r="AV126" s="496">
        <v>87.8</v>
      </c>
      <c r="AW126" s="496">
        <v>7.4</v>
      </c>
      <c r="AX126" s="496">
        <v>236</v>
      </c>
      <c r="AY126" s="546"/>
      <c r="AZ126" s="255">
        <v>0</v>
      </c>
      <c r="BA126" s="320">
        <v>45547.199999999997</v>
      </c>
      <c r="BB126" s="320">
        <v>4.917651843030173</v>
      </c>
      <c r="BC126" s="471">
        <v>0</v>
      </c>
      <c r="BD126" s="483">
        <f t="shared" si="10"/>
        <v>1.079682580494558E-2</v>
      </c>
      <c r="BE126" s="320">
        <v>0.63500000000000012</v>
      </c>
      <c r="BF126" s="471">
        <v>0</v>
      </c>
      <c r="BG126" s="320">
        <v>0.69899999999999995</v>
      </c>
    </row>
    <row r="127" spans="1:59" ht="15.75" customHeight="1">
      <c r="A127" s="262">
        <v>258</v>
      </c>
      <c r="B127" s="263" t="s">
        <v>1806</v>
      </c>
      <c r="C127" s="248">
        <v>2</v>
      </c>
      <c r="D127" s="485">
        <v>62</v>
      </c>
      <c r="E127" s="485">
        <v>1</v>
      </c>
      <c r="F127" s="485">
        <v>2</v>
      </c>
      <c r="G127" s="485">
        <v>1</v>
      </c>
      <c r="H127" s="248">
        <v>36.4</v>
      </c>
      <c r="I127" s="265">
        <v>100</v>
      </c>
      <c r="J127" s="498">
        <v>0</v>
      </c>
      <c r="K127" s="498">
        <v>1</v>
      </c>
      <c r="L127" s="498">
        <v>0</v>
      </c>
      <c r="M127" s="498">
        <v>0</v>
      </c>
      <c r="N127" s="498">
        <v>0</v>
      </c>
      <c r="O127" s="498">
        <v>0</v>
      </c>
      <c r="P127" s="498">
        <v>0</v>
      </c>
      <c r="Q127" s="498">
        <v>0</v>
      </c>
      <c r="R127" s="498">
        <v>0</v>
      </c>
      <c r="S127" s="498">
        <v>0</v>
      </c>
      <c r="T127" s="498">
        <v>0</v>
      </c>
      <c r="U127" s="498">
        <v>0</v>
      </c>
      <c r="V127" s="498">
        <v>0</v>
      </c>
      <c r="W127" s="498">
        <v>1</v>
      </c>
      <c r="X127" s="498">
        <v>1</v>
      </c>
      <c r="Y127" s="498">
        <v>1</v>
      </c>
      <c r="Z127" s="498">
        <v>0</v>
      </c>
      <c r="AA127" s="498">
        <v>0</v>
      </c>
      <c r="AB127" s="503">
        <v>80</v>
      </c>
      <c r="AC127" s="506">
        <v>1.6</v>
      </c>
      <c r="AD127" s="509">
        <v>31.25</v>
      </c>
      <c r="AE127" s="511">
        <v>44324</v>
      </c>
      <c r="AF127" s="254">
        <v>1</v>
      </c>
      <c r="AG127" s="254">
        <v>0</v>
      </c>
      <c r="AH127" s="254">
        <v>4</v>
      </c>
      <c r="AI127" s="516">
        <v>0</v>
      </c>
      <c r="AJ127" s="516">
        <v>1</v>
      </c>
      <c r="AK127" s="519">
        <v>44331</v>
      </c>
      <c r="AL127" s="254">
        <v>7</v>
      </c>
      <c r="AM127" s="516">
        <v>0</v>
      </c>
      <c r="AN127" s="522">
        <v>1</v>
      </c>
      <c r="AO127" s="523">
        <v>1</v>
      </c>
      <c r="AP127" s="528">
        <v>0.55000000000000004</v>
      </c>
      <c r="AQ127" s="528">
        <v>696</v>
      </c>
      <c r="AR127" s="528">
        <v>302.39999999999998</v>
      </c>
      <c r="AS127" s="537">
        <v>7.0000000000000001E-3</v>
      </c>
      <c r="AT127" s="496">
        <v>12.2</v>
      </c>
      <c r="AU127" s="496">
        <v>11.45</v>
      </c>
      <c r="AV127" s="496">
        <v>84.6</v>
      </c>
      <c r="AW127" s="496">
        <v>11.3</v>
      </c>
      <c r="AX127" s="496">
        <v>359</v>
      </c>
      <c r="AY127" s="546"/>
      <c r="AZ127" s="255">
        <v>0</v>
      </c>
      <c r="BA127" s="320">
        <v>7778.9</v>
      </c>
      <c r="BB127" s="320">
        <v>2.1184174482461944</v>
      </c>
      <c r="BC127" s="471">
        <v>1</v>
      </c>
      <c r="BD127" s="483">
        <f t="shared" si="10"/>
        <v>2.7232866449577633E-2</v>
      </c>
      <c r="BE127" s="320">
        <v>0.74733333333333329</v>
      </c>
      <c r="BF127" s="471">
        <v>1</v>
      </c>
      <c r="BG127" s="320">
        <v>0.8836666666666666</v>
      </c>
    </row>
    <row r="128" spans="1:59" ht="15.75" customHeight="1">
      <c r="A128" s="76">
        <v>70</v>
      </c>
      <c r="B128" s="159" t="s">
        <v>613</v>
      </c>
      <c r="C128" s="46">
        <v>2</v>
      </c>
      <c r="D128" s="485">
        <v>63</v>
      </c>
      <c r="E128" s="485">
        <v>1</v>
      </c>
      <c r="F128" s="485">
        <v>2</v>
      </c>
      <c r="G128" s="485">
        <v>1</v>
      </c>
      <c r="H128" s="46">
        <v>36.5</v>
      </c>
      <c r="I128" s="79">
        <v>90</v>
      </c>
      <c r="J128" s="80">
        <v>0</v>
      </c>
      <c r="K128" s="80">
        <v>1</v>
      </c>
      <c r="L128" s="80">
        <v>0</v>
      </c>
      <c r="M128" s="80">
        <v>0</v>
      </c>
      <c r="N128" s="80"/>
      <c r="O128" s="80"/>
      <c r="P128" s="80"/>
      <c r="Q128" s="80"/>
      <c r="R128" s="80"/>
      <c r="S128" s="80"/>
      <c r="T128" s="80"/>
      <c r="U128" s="80">
        <v>0</v>
      </c>
      <c r="V128" s="80">
        <v>0</v>
      </c>
      <c r="W128" s="80">
        <v>1</v>
      </c>
      <c r="X128" s="80">
        <v>0</v>
      </c>
      <c r="Y128" s="98">
        <v>1</v>
      </c>
      <c r="Z128" s="80">
        <v>0</v>
      </c>
      <c r="AA128" s="80">
        <v>0</v>
      </c>
      <c r="AB128" s="81"/>
      <c r="AC128" s="82"/>
      <c r="AD128" s="83"/>
      <c r="AE128" s="150">
        <v>44034</v>
      </c>
      <c r="AF128" s="58">
        <v>1</v>
      </c>
      <c r="AG128" s="58">
        <v>0</v>
      </c>
      <c r="AH128" s="58">
        <v>3</v>
      </c>
      <c r="AI128" s="84">
        <v>0</v>
      </c>
      <c r="AJ128" s="84">
        <v>1</v>
      </c>
      <c r="AK128" s="60">
        <v>44037</v>
      </c>
      <c r="AL128" s="58">
        <f t="shared" ref="AL128:AL133" si="11">AK128-AE128</f>
        <v>3</v>
      </c>
      <c r="AM128" s="84">
        <v>0</v>
      </c>
      <c r="AN128" s="123">
        <v>1</v>
      </c>
      <c r="AO128" s="61"/>
      <c r="AP128" s="133">
        <v>1.1000000000000001</v>
      </c>
      <c r="AQ128" s="133">
        <v>1826</v>
      </c>
      <c r="AR128" s="133">
        <v>71.8</v>
      </c>
      <c r="AS128" s="144"/>
      <c r="AT128" s="98">
        <v>11.6</v>
      </c>
      <c r="AU128" s="98">
        <v>14.9</v>
      </c>
      <c r="AV128" s="98">
        <v>72.5</v>
      </c>
      <c r="AW128" s="98">
        <v>1.5</v>
      </c>
      <c r="AX128" s="98">
        <v>424</v>
      </c>
      <c r="AY128" s="86"/>
      <c r="AZ128" s="64">
        <v>0</v>
      </c>
      <c r="BA128" s="320">
        <v>8005.2</v>
      </c>
      <c r="BB128" s="316">
        <v>6.756488</v>
      </c>
      <c r="BC128" s="475">
        <v>0</v>
      </c>
      <c r="BD128" s="483">
        <f t="shared" si="10"/>
        <v>8.4401239194523553E-2</v>
      </c>
      <c r="BE128" s="320">
        <v>0.73</v>
      </c>
      <c r="BF128" s="471">
        <v>1</v>
      </c>
      <c r="BG128" s="320">
        <v>0.85899999999999999</v>
      </c>
    </row>
    <row r="129" spans="1:59" ht="15.75" customHeight="1">
      <c r="A129" s="76">
        <v>72</v>
      </c>
      <c r="B129" s="159" t="s">
        <v>627</v>
      </c>
      <c r="C129" s="46">
        <v>1</v>
      </c>
      <c r="D129" s="485">
        <v>63</v>
      </c>
      <c r="E129" s="485">
        <v>1</v>
      </c>
      <c r="F129" s="485">
        <v>2</v>
      </c>
      <c r="G129" s="485">
        <v>1</v>
      </c>
      <c r="H129" s="46">
        <v>36.6</v>
      </c>
      <c r="I129" s="79">
        <v>94</v>
      </c>
      <c r="J129" s="80">
        <v>0</v>
      </c>
      <c r="K129" s="80">
        <v>0</v>
      </c>
      <c r="L129" s="80">
        <v>0</v>
      </c>
      <c r="M129" s="80">
        <v>0</v>
      </c>
      <c r="N129" s="80">
        <v>0</v>
      </c>
      <c r="O129" s="80">
        <v>0</v>
      </c>
      <c r="P129" s="80">
        <v>0</v>
      </c>
      <c r="Q129" s="80">
        <v>0</v>
      </c>
      <c r="R129" s="80">
        <v>0</v>
      </c>
      <c r="S129" s="80">
        <v>0</v>
      </c>
      <c r="T129" s="80">
        <v>0</v>
      </c>
      <c r="U129" s="80">
        <v>0</v>
      </c>
      <c r="V129" s="80">
        <v>0</v>
      </c>
      <c r="W129" s="80">
        <v>1</v>
      </c>
      <c r="X129" s="80">
        <v>1</v>
      </c>
      <c r="Y129" s="80">
        <v>1</v>
      </c>
      <c r="Z129" s="80">
        <v>0</v>
      </c>
      <c r="AA129" s="80">
        <v>1</v>
      </c>
      <c r="AB129" s="81">
        <v>96</v>
      </c>
      <c r="AC129" s="82">
        <v>1.79</v>
      </c>
      <c r="AD129" s="83">
        <f>AB129/AC129^2</f>
        <v>29.961611685028558</v>
      </c>
      <c r="AE129" s="150">
        <v>44036</v>
      </c>
      <c r="AF129" s="58">
        <v>0</v>
      </c>
      <c r="AG129" s="58">
        <v>0</v>
      </c>
      <c r="AH129" s="58">
        <v>0</v>
      </c>
      <c r="AI129" s="84">
        <v>0</v>
      </c>
      <c r="AJ129" s="84">
        <v>0</v>
      </c>
      <c r="AK129" s="60">
        <v>44046</v>
      </c>
      <c r="AL129" s="58">
        <f t="shared" si="11"/>
        <v>10</v>
      </c>
      <c r="AM129" s="84">
        <v>0</v>
      </c>
      <c r="AN129" s="123">
        <v>1</v>
      </c>
      <c r="AO129" s="61"/>
      <c r="AP129" s="133">
        <v>1.61</v>
      </c>
      <c r="AQ129" s="129"/>
      <c r="AR129" s="129">
        <v>330.4</v>
      </c>
      <c r="AS129" s="128">
        <v>1.7000000000000001E-2</v>
      </c>
      <c r="AT129" s="98">
        <v>14.4</v>
      </c>
      <c r="AU129" s="98">
        <v>12.04</v>
      </c>
      <c r="AV129" s="98">
        <v>87.7</v>
      </c>
      <c r="AW129" s="98">
        <v>6.9</v>
      </c>
      <c r="AX129" s="98">
        <v>309</v>
      </c>
      <c r="AY129" s="86"/>
      <c r="AZ129" s="64">
        <v>0</v>
      </c>
      <c r="BA129" s="320">
        <v>2435.1</v>
      </c>
      <c r="BB129" s="316">
        <v>2.7536040000000002</v>
      </c>
      <c r="BC129" s="475">
        <v>1</v>
      </c>
      <c r="BD129" s="483">
        <f t="shared" si="10"/>
        <v>0.11307970925218677</v>
      </c>
      <c r="BE129" s="320">
        <v>0.96799999999999997</v>
      </c>
      <c r="BF129" s="471">
        <v>1</v>
      </c>
      <c r="BG129" s="320">
        <v>1.1863333333333335</v>
      </c>
    </row>
    <row r="130" spans="1:59" ht="15.75" customHeight="1">
      <c r="A130" s="94">
        <v>110</v>
      </c>
      <c r="B130" s="153" t="s">
        <v>889</v>
      </c>
      <c r="C130" s="51">
        <v>1</v>
      </c>
      <c r="D130" s="485">
        <v>63</v>
      </c>
      <c r="E130" s="485">
        <v>1</v>
      </c>
      <c r="F130" s="485">
        <v>2</v>
      </c>
      <c r="G130" s="485">
        <v>1</v>
      </c>
      <c r="H130" s="51">
        <v>36.6</v>
      </c>
      <c r="I130" s="97">
        <v>95</v>
      </c>
      <c r="J130" s="98">
        <v>0</v>
      </c>
      <c r="K130" s="98">
        <v>1</v>
      </c>
      <c r="L130" s="98">
        <v>0</v>
      </c>
      <c r="M130" s="98">
        <v>0</v>
      </c>
      <c r="N130" s="98">
        <v>0</v>
      </c>
      <c r="O130" s="98">
        <v>0</v>
      </c>
      <c r="P130" s="98">
        <v>0</v>
      </c>
      <c r="Q130" s="98">
        <v>0</v>
      </c>
      <c r="R130" s="98">
        <v>0</v>
      </c>
      <c r="S130" s="98">
        <v>0</v>
      </c>
      <c r="T130" s="98">
        <v>1</v>
      </c>
      <c r="U130" s="98">
        <v>0</v>
      </c>
      <c r="V130" s="98">
        <v>0</v>
      </c>
      <c r="W130" s="98">
        <v>1</v>
      </c>
      <c r="X130" s="98">
        <v>0</v>
      </c>
      <c r="Y130" s="98">
        <v>1</v>
      </c>
      <c r="Z130" s="98">
        <v>0</v>
      </c>
      <c r="AA130" s="98">
        <v>0</v>
      </c>
      <c r="AB130" s="81">
        <v>85</v>
      </c>
      <c r="AC130" s="82">
        <v>1.73</v>
      </c>
      <c r="AD130" s="83">
        <f>AB130/AC130^2</f>
        <v>28.400547963513649</v>
      </c>
      <c r="AE130" s="152">
        <v>44059</v>
      </c>
      <c r="AF130" s="51">
        <v>1</v>
      </c>
      <c r="AG130" s="51">
        <v>1</v>
      </c>
      <c r="AH130" s="51">
        <v>8</v>
      </c>
      <c r="AI130" s="98">
        <v>1</v>
      </c>
      <c r="AJ130" s="98">
        <v>1</v>
      </c>
      <c r="AK130" s="66">
        <v>44067</v>
      </c>
      <c r="AL130" s="51">
        <f t="shared" si="11"/>
        <v>8</v>
      </c>
      <c r="AM130" s="98">
        <v>1</v>
      </c>
      <c r="AN130" s="153">
        <v>1</v>
      </c>
      <c r="AO130" s="98"/>
      <c r="AP130" s="129">
        <v>1.7</v>
      </c>
      <c r="AQ130" s="129">
        <v>876</v>
      </c>
      <c r="AR130" s="129">
        <v>89.3</v>
      </c>
      <c r="AS130" s="128">
        <v>1.1100000000000001</v>
      </c>
      <c r="AT130" s="98">
        <v>13.1</v>
      </c>
      <c r="AU130" s="98">
        <v>17.170000000000002</v>
      </c>
      <c r="AV130" s="98">
        <v>81.599999999999994</v>
      </c>
      <c r="AW130" s="98">
        <v>9.8000000000000007</v>
      </c>
      <c r="AX130" s="98">
        <v>327</v>
      </c>
      <c r="AY130" s="544"/>
      <c r="AZ130" s="51">
        <v>1</v>
      </c>
      <c r="BA130" s="320">
        <v>9788</v>
      </c>
      <c r="BB130" s="320">
        <v>7.0514286884881798</v>
      </c>
      <c r="BC130" s="471">
        <v>0</v>
      </c>
      <c r="BD130" s="483">
        <f t="shared" si="10"/>
        <v>7.2041568129221287E-2</v>
      </c>
      <c r="BE130" s="320">
        <v>0.92066666666666663</v>
      </c>
      <c r="BF130" s="471">
        <v>1</v>
      </c>
      <c r="BG130" s="320">
        <v>1.056</v>
      </c>
    </row>
    <row r="131" spans="1:59" ht="15.75" customHeight="1">
      <c r="A131" s="167">
        <v>138</v>
      </c>
      <c r="B131" s="168" t="s">
        <v>1089</v>
      </c>
      <c r="C131" s="46">
        <v>1</v>
      </c>
      <c r="D131" s="485">
        <v>63</v>
      </c>
      <c r="E131" s="485">
        <v>1</v>
      </c>
      <c r="F131" s="485">
        <v>2</v>
      </c>
      <c r="G131" s="485">
        <v>1</v>
      </c>
      <c r="H131" s="46">
        <v>35</v>
      </c>
      <c r="I131" s="79">
        <v>89</v>
      </c>
      <c r="J131" s="80">
        <v>1</v>
      </c>
      <c r="K131" s="80">
        <v>1</v>
      </c>
      <c r="L131" s="80">
        <v>0</v>
      </c>
      <c r="M131" s="98">
        <v>1</v>
      </c>
      <c r="N131" s="80">
        <v>0</v>
      </c>
      <c r="O131" s="80">
        <v>0</v>
      </c>
      <c r="P131" s="80">
        <v>0</v>
      </c>
      <c r="Q131" s="80">
        <v>0</v>
      </c>
      <c r="R131" s="80">
        <v>0</v>
      </c>
      <c r="S131" s="80">
        <v>0</v>
      </c>
      <c r="T131" s="80">
        <v>0</v>
      </c>
      <c r="U131" s="80">
        <v>0</v>
      </c>
      <c r="V131" s="80">
        <v>1</v>
      </c>
      <c r="W131" s="80">
        <v>1</v>
      </c>
      <c r="X131" s="80">
        <v>0</v>
      </c>
      <c r="Y131" s="80">
        <v>1</v>
      </c>
      <c r="Z131" s="80">
        <v>0</v>
      </c>
      <c r="AA131" s="80">
        <v>0</v>
      </c>
      <c r="AB131" s="81">
        <v>86.8</v>
      </c>
      <c r="AC131" s="82">
        <v>1.69</v>
      </c>
      <c r="AD131" s="83">
        <f>AB131/AC131^2</f>
        <v>30.391092748853335</v>
      </c>
      <c r="AE131" s="150">
        <v>44099</v>
      </c>
      <c r="AF131" s="58">
        <v>1</v>
      </c>
      <c r="AG131" s="58">
        <v>1</v>
      </c>
      <c r="AH131" s="58">
        <v>8</v>
      </c>
      <c r="AI131" s="84">
        <v>0</v>
      </c>
      <c r="AJ131" s="84">
        <v>1</v>
      </c>
      <c r="AK131" s="60">
        <v>44110</v>
      </c>
      <c r="AL131" s="58">
        <f t="shared" si="11"/>
        <v>11</v>
      </c>
      <c r="AM131" s="84">
        <v>0</v>
      </c>
      <c r="AN131" s="123">
        <v>1</v>
      </c>
      <c r="AO131" s="61"/>
      <c r="AP131" s="133">
        <v>1.1499999999999999</v>
      </c>
      <c r="AQ131" s="133">
        <v>761</v>
      </c>
      <c r="AR131" s="133">
        <v>28.2</v>
      </c>
      <c r="AS131" s="139">
        <v>0.05</v>
      </c>
      <c r="AT131" s="135">
        <v>12.8</v>
      </c>
      <c r="AU131" s="135">
        <v>6.01</v>
      </c>
      <c r="AV131" s="135">
        <v>74.099999999999994</v>
      </c>
      <c r="AW131" s="135">
        <v>17.5</v>
      </c>
      <c r="AX131" s="135">
        <v>218</v>
      </c>
      <c r="AY131" s="86"/>
      <c r="AZ131" s="64">
        <v>0</v>
      </c>
      <c r="BA131" s="320">
        <v>12192.2</v>
      </c>
      <c r="BB131" s="320">
        <v>5.9899631369216433</v>
      </c>
      <c r="BC131" s="471">
        <v>0</v>
      </c>
      <c r="BD131" s="483">
        <f t="shared" si="10"/>
        <v>4.9129469143564267E-2</v>
      </c>
      <c r="BE131" s="320">
        <v>0.89900000000000002</v>
      </c>
      <c r="BF131" s="471">
        <v>1</v>
      </c>
      <c r="BG131" s="320">
        <v>1.0306666666666666</v>
      </c>
    </row>
    <row r="132" spans="1:59" ht="15.75" customHeight="1">
      <c r="A132" s="76">
        <v>185</v>
      </c>
      <c r="B132" s="168" t="s">
        <v>1418</v>
      </c>
      <c r="C132" s="46">
        <v>2</v>
      </c>
      <c r="D132" s="485">
        <v>63</v>
      </c>
      <c r="E132" s="485">
        <v>1</v>
      </c>
      <c r="F132" s="485">
        <v>2</v>
      </c>
      <c r="G132" s="485">
        <v>1</v>
      </c>
      <c r="H132" s="46">
        <v>36.1</v>
      </c>
      <c r="I132" s="79">
        <v>99</v>
      </c>
      <c r="J132" s="80">
        <v>0</v>
      </c>
      <c r="K132" s="80">
        <v>0</v>
      </c>
      <c r="L132" s="80">
        <v>0</v>
      </c>
      <c r="M132" s="80">
        <v>0</v>
      </c>
      <c r="N132" s="80">
        <v>0</v>
      </c>
      <c r="O132" s="80">
        <v>0</v>
      </c>
      <c r="P132" s="80">
        <v>0</v>
      </c>
      <c r="Q132" s="80">
        <v>0</v>
      </c>
      <c r="R132" s="80">
        <v>0</v>
      </c>
      <c r="S132" s="80">
        <v>0</v>
      </c>
      <c r="T132" s="80">
        <v>1</v>
      </c>
      <c r="U132" s="80">
        <v>0</v>
      </c>
      <c r="V132" s="80">
        <v>0</v>
      </c>
      <c r="W132" s="80">
        <v>1</v>
      </c>
      <c r="X132" s="80">
        <v>1</v>
      </c>
      <c r="Y132" s="80">
        <v>1</v>
      </c>
      <c r="Z132" s="80">
        <v>0</v>
      </c>
      <c r="AA132" s="80">
        <v>0</v>
      </c>
      <c r="AB132" s="81"/>
      <c r="AC132" s="82"/>
      <c r="AD132" s="83"/>
      <c r="AE132" s="150">
        <v>44172</v>
      </c>
      <c r="AF132" s="58">
        <v>0</v>
      </c>
      <c r="AG132" s="58">
        <v>0</v>
      </c>
      <c r="AH132" s="58">
        <v>0</v>
      </c>
      <c r="AI132" s="84">
        <v>0</v>
      </c>
      <c r="AJ132" s="84">
        <v>0</v>
      </c>
      <c r="AK132" s="60">
        <v>44188</v>
      </c>
      <c r="AL132" s="58">
        <f t="shared" si="11"/>
        <v>16</v>
      </c>
      <c r="AM132" s="84">
        <v>0</v>
      </c>
      <c r="AN132" s="123">
        <v>1</v>
      </c>
      <c r="AO132" s="61"/>
      <c r="AP132" s="133">
        <v>0.98</v>
      </c>
      <c r="AQ132" s="133">
        <v>950</v>
      </c>
      <c r="AR132" s="143"/>
      <c r="AS132" s="139">
        <v>503</v>
      </c>
      <c r="AT132" s="135">
        <v>13.4</v>
      </c>
      <c r="AU132" s="135">
        <v>7.54</v>
      </c>
      <c r="AV132" s="135">
        <v>63.1</v>
      </c>
      <c r="AW132" s="135">
        <v>26.7</v>
      </c>
      <c r="AX132" s="135">
        <v>248</v>
      </c>
      <c r="AY132" s="86"/>
      <c r="AZ132" s="64">
        <v>0</v>
      </c>
      <c r="BA132" s="320">
        <v>8069.3</v>
      </c>
      <c r="BB132" s="320">
        <v>1.6277348412608175</v>
      </c>
      <c r="BC132" s="471">
        <v>1</v>
      </c>
      <c r="BD132" s="483">
        <f t="shared" si="10"/>
        <v>2.0171946033247214E-2</v>
      </c>
      <c r="BE132" s="320"/>
      <c r="BF132" s="471"/>
      <c r="BG132" s="320"/>
    </row>
    <row r="133" spans="1:59" ht="15.75" customHeight="1">
      <c r="A133" s="76">
        <v>190</v>
      </c>
      <c r="B133" s="168" t="s">
        <v>1442</v>
      </c>
      <c r="C133" s="46">
        <v>1</v>
      </c>
      <c r="D133" s="485">
        <v>63</v>
      </c>
      <c r="E133" s="485">
        <v>1</v>
      </c>
      <c r="F133" s="485">
        <v>2</v>
      </c>
      <c r="G133" s="485">
        <v>1</v>
      </c>
      <c r="H133" s="46">
        <v>36.299999999999997</v>
      </c>
      <c r="I133" s="79">
        <v>92</v>
      </c>
      <c r="J133" s="80">
        <v>0</v>
      </c>
      <c r="K133" s="80">
        <v>0</v>
      </c>
      <c r="L133" s="80">
        <v>0</v>
      </c>
      <c r="M133" s="80">
        <v>0</v>
      </c>
      <c r="N133" s="80">
        <v>0</v>
      </c>
      <c r="O133" s="80">
        <v>0</v>
      </c>
      <c r="P133" s="80">
        <v>0</v>
      </c>
      <c r="Q133" s="80">
        <v>0</v>
      </c>
      <c r="R133" s="80">
        <v>0</v>
      </c>
      <c r="S133" s="80">
        <v>0</v>
      </c>
      <c r="T133" s="80">
        <v>0</v>
      </c>
      <c r="U133" s="80">
        <v>0</v>
      </c>
      <c r="V133" s="80">
        <v>0</v>
      </c>
      <c r="W133" s="80">
        <v>0</v>
      </c>
      <c r="X133" s="80">
        <v>0</v>
      </c>
      <c r="Y133" s="80">
        <v>0</v>
      </c>
      <c r="Z133" s="80">
        <v>1</v>
      </c>
      <c r="AA133" s="80">
        <v>1</v>
      </c>
      <c r="AB133" s="81"/>
      <c r="AC133" s="82"/>
      <c r="AD133" s="83"/>
      <c r="AE133" s="150">
        <v>44175</v>
      </c>
      <c r="AF133" s="58">
        <v>0</v>
      </c>
      <c r="AG133" s="58">
        <v>0</v>
      </c>
      <c r="AH133" s="58">
        <v>0</v>
      </c>
      <c r="AI133" s="84">
        <v>0</v>
      </c>
      <c r="AJ133" s="84">
        <v>0</v>
      </c>
      <c r="AK133" s="60">
        <v>44179</v>
      </c>
      <c r="AL133" s="58">
        <f t="shared" si="11"/>
        <v>4</v>
      </c>
      <c r="AM133" s="84">
        <v>0</v>
      </c>
      <c r="AN133" s="123">
        <v>1</v>
      </c>
      <c r="AO133" s="61"/>
      <c r="AP133" s="133">
        <v>0.45</v>
      </c>
      <c r="AQ133" s="143"/>
      <c r="AR133" s="143"/>
      <c r="AS133" s="144"/>
      <c r="AT133" s="135">
        <v>13.3</v>
      </c>
      <c r="AU133" s="135">
        <v>7.13</v>
      </c>
      <c r="AV133" s="135">
        <v>86.7</v>
      </c>
      <c r="AW133" s="135">
        <v>9.6999999999999993</v>
      </c>
      <c r="AX133" s="135">
        <v>137</v>
      </c>
      <c r="AY133" s="86"/>
      <c r="AZ133" s="64">
        <v>0</v>
      </c>
      <c r="BA133" s="320">
        <v>3561</v>
      </c>
      <c r="BB133" s="320">
        <v>2.0799698827890221</v>
      </c>
      <c r="BC133" s="471">
        <v>1</v>
      </c>
      <c r="BD133" s="483">
        <f t="shared" si="10"/>
        <v>5.8409713080287057E-2</v>
      </c>
      <c r="BE133" s="320">
        <v>0.63500000000000001</v>
      </c>
      <c r="BF133" s="471">
        <v>0</v>
      </c>
      <c r="BG133" s="320">
        <v>0.79133333333333333</v>
      </c>
    </row>
    <row r="134" spans="1:59" ht="15.75" customHeight="1">
      <c r="A134" s="76">
        <v>237</v>
      </c>
      <c r="B134" s="168" t="s">
        <v>1762</v>
      </c>
      <c r="C134" s="46">
        <v>1</v>
      </c>
      <c r="D134" s="485">
        <v>63</v>
      </c>
      <c r="E134" s="485">
        <v>1</v>
      </c>
      <c r="F134" s="485">
        <v>2</v>
      </c>
      <c r="G134" s="485">
        <v>1</v>
      </c>
      <c r="H134" s="46">
        <v>36</v>
      </c>
      <c r="I134" s="79">
        <v>92</v>
      </c>
      <c r="J134" s="80">
        <v>0</v>
      </c>
      <c r="K134" s="80">
        <v>1</v>
      </c>
      <c r="L134" s="80">
        <v>0</v>
      </c>
      <c r="M134" s="80">
        <v>0</v>
      </c>
      <c r="N134" s="80">
        <v>0</v>
      </c>
      <c r="O134" s="80">
        <v>1</v>
      </c>
      <c r="P134" s="80">
        <v>0</v>
      </c>
      <c r="Q134" s="80">
        <v>0</v>
      </c>
      <c r="R134" s="80">
        <v>0</v>
      </c>
      <c r="S134" s="80">
        <v>0</v>
      </c>
      <c r="T134" s="80">
        <v>0</v>
      </c>
      <c r="U134" s="80">
        <v>0</v>
      </c>
      <c r="V134" s="80">
        <v>0</v>
      </c>
      <c r="W134" s="80">
        <v>1</v>
      </c>
      <c r="X134" s="80">
        <v>0</v>
      </c>
      <c r="Y134" s="80">
        <v>0</v>
      </c>
      <c r="Z134" s="80">
        <v>0</v>
      </c>
      <c r="AA134" s="80">
        <v>0</v>
      </c>
      <c r="AB134" s="81"/>
      <c r="AC134" s="82">
        <v>1.8</v>
      </c>
      <c r="AD134" s="83"/>
      <c r="AE134" s="150">
        <v>44300</v>
      </c>
      <c r="AF134" s="58">
        <v>0</v>
      </c>
      <c r="AG134" s="58">
        <v>0</v>
      </c>
      <c r="AH134" s="58">
        <v>0</v>
      </c>
      <c r="AI134" s="84">
        <v>0</v>
      </c>
      <c r="AJ134" s="84">
        <v>0</v>
      </c>
      <c r="AK134" s="60">
        <v>44307</v>
      </c>
      <c r="AL134" s="58">
        <v>8</v>
      </c>
      <c r="AM134" s="84">
        <v>0</v>
      </c>
      <c r="AN134" s="123">
        <v>1</v>
      </c>
      <c r="AO134" s="61">
        <v>1</v>
      </c>
      <c r="AP134" s="133">
        <v>1.26</v>
      </c>
      <c r="AQ134" s="133">
        <v>714</v>
      </c>
      <c r="AR134" s="133">
        <v>99.2</v>
      </c>
      <c r="AS134" s="139">
        <v>8.0000000000000002E-3</v>
      </c>
      <c r="AT134" s="135">
        <v>14.9</v>
      </c>
      <c r="AU134" s="135">
        <v>8.4</v>
      </c>
      <c r="AV134" s="135">
        <v>77.7</v>
      </c>
      <c r="AW134" s="135">
        <v>15.1</v>
      </c>
      <c r="AX134" s="135">
        <v>146</v>
      </c>
      <c r="AY134" s="86"/>
      <c r="AZ134" s="64">
        <v>0</v>
      </c>
      <c r="BA134" s="320">
        <v>4059.4</v>
      </c>
      <c r="BB134" s="320">
        <v>3.2911290078110311</v>
      </c>
      <c r="BC134" s="471">
        <v>1</v>
      </c>
      <c r="BD134" s="483">
        <f t="shared" si="10"/>
        <v>8.1074272252328689E-2</v>
      </c>
      <c r="BE134" s="320"/>
      <c r="BF134" s="471"/>
      <c r="BG134" s="320"/>
    </row>
    <row r="135" spans="1:59" ht="15.75" customHeight="1">
      <c r="A135" s="76">
        <v>47</v>
      </c>
      <c r="B135" s="159" t="s">
        <v>441</v>
      </c>
      <c r="C135" s="46">
        <v>2</v>
      </c>
      <c r="D135" s="485">
        <v>64</v>
      </c>
      <c r="E135" s="485">
        <v>1</v>
      </c>
      <c r="F135" s="485">
        <v>2</v>
      </c>
      <c r="G135" s="485">
        <v>1</v>
      </c>
      <c r="H135" s="46">
        <v>36.799999999999997</v>
      </c>
      <c r="I135" s="79">
        <v>96</v>
      </c>
      <c r="J135" s="80">
        <v>0</v>
      </c>
      <c r="K135" s="80">
        <v>1</v>
      </c>
      <c r="L135" s="80">
        <v>0</v>
      </c>
      <c r="M135" s="80">
        <v>0</v>
      </c>
      <c r="N135" s="80">
        <v>0</v>
      </c>
      <c r="O135" s="80">
        <v>0</v>
      </c>
      <c r="P135" s="80">
        <v>0</v>
      </c>
      <c r="Q135" s="80">
        <v>0</v>
      </c>
      <c r="R135" s="80">
        <v>0</v>
      </c>
      <c r="S135" s="80">
        <v>0</v>
      </c>
      <c r="T135" s="80">
        <v>0</v>
      </c>
      <c r="U135" s="80">
        <v>0</v>
      </c>
      <c r="V135" s="80">
        <v>0</v>
      </c>
      <c r="W135" s="80">
        <v>1</v>
      </c>
      <c r="X135" s="80">
        <v>0</v>
      </c>
      <c r="Y135" s="80">
        <v>1</v>
      </c>
      <c r="Z135" s="80">
        <v>1</v>
      </c>
      <c r="AA135" s="80">
        <v>1</v>
      </c>
      <c r="AB135" s="81">
        <v>64</v>
      </c>
      <c r="AC135" s="82">
        <v>1.58</v>
      </c>
      <c r="AD135" s="83">
        <f>AB135/AC135^2</f>
        <v>25.63691716071142</v>
      </c>
      <c r="AE135" s="150">
        <v>44024</v>
      </c>
      <c r="AF135" s="58">
        <v>1</v>
      </c>
      <c r="AG135" s="58">
        <v>0</v>
      </c>
      <c r="AH135" s="58">
        <v>9</v>
      </c>
      <c r="AI135" s="84">
        <v>1</v>
      </c>
      <c r="AJ135" s="84">
        <v>1</v>
      </c>
      <c r="AK135" s="60">
        <v>44033</v>
      </c>
      <c r="AL135" s="58">
        <f>AK135-AE135</f>
        <v>9</v>
      </c>
      <c r="AM135" s="84">
        <v>1</v>
      </c>
      <c r="AN135" s="123">
        <v>1</v>
      </c>
      <c r="AO135" s="61"/>
      <c r="AP135" s="133">
        <v>1.18</v>
      </c>
      <c r="AQ135" s="133">
        <v>4585</v>
      </c>
      <c r="AR135" s="133">
        <v>14.5</v>
      </c>
      <c r="AS135" s="139">
        <v>6.0999999999999999E-2</v>
      </c>
      <c r="AT135" s="135">
        <v>12.7</v>
      </c>
      <c r="AU135" s="135">
        <v>10.1</v>
      </c>
      <c r="AV135" s="135">
        <v>82.8</v>
      </c>
      <c r="AW135" s="135">
        <v>7.6</v>
      </c>
      <c r="AX135" s="135">
        <v>265</v>
      </c>
      <c r="AY135" s="86"/>
      <c r="AZ135" s="64">
        <v>1</v>
      </c>
      <c r="BA135" s="320"/>
      <c r="BB135" s="316"/>
      <c r="BC135" s="475"/>
      <c r="BD135" s="483"/>
      <c r="BE135" s="320">
        <v>0.80933333333333335</v>
      </c>
      <c r="BF135" s="471">
        <v>1</v>
      </c>
      <c r="BG135" s="320">
        <v>1.028</v>
      </c>
    </row>
    <row r="136" spans="1:59" ht="15.75" customHeight="1">
      <c r="A136" s="76">
        <v>96</v>
      </c>
      <c r="B136" s="159" t="s">
        <v>799</v>
      </c>
      <c r="C136" s="46">
        <v>2</v>
      </c>
      <c r="D136" s="485">
        <v>64</v>
      </c>
      <c r="E136" s="485">
        <v>1</v>
      </c>
      <c r="F136" s="485">
        <v>2</v>
      </c>
      <c r="G136" s="485">
        <v>1</v>
      </c>
      <c r="H136" s="46">
        <v>36</v>
      </c>
      <c r="I136" s="79">
        <v>99</v>
      </c>
      <c r="J136" s="80">
        <v>0</v>
      </c>
      <c r="K136" s="80">
        <v>0</v>
      </c>
      <c r="L136" s="80">
        <v>0</v>
      </c>
      <c r="M136" s="80">
        <v>0</v>
      </c>
      <c r="N136" s="80">
        <v>0</v>
      </c>
      <c r="O136" s="80">
        <v>0</v>
      </c>
      <c r="P136" s="80">
        <v>0</v>
      </c>
      <c r="Q136" s="80">
        <v>0</v>
      </c>
      <c r="R136" s="80">
        <v>0</v>
      </c>
      <c r="S136" s="80">
        <v>0</v>
      </c>
      <c r="T136" s="80">
        <v>0</v>
      </c>
      <c r="U136" s="80">
        <v>0</v>
      </c>
      <c r="V136" s="80">
        <v>0</v>
      </c>
      <c r="W136" s="80">
        <v>0</v>
      </c>
      <c r="X136" s="80">
        <v>0</v>
      </c>
      <c r="Y136" s="80">
        <v>0</v>
      </c>
      <c r="Z136" s="80">
        <v>0</v>
      </c>
      <c r="AA136" s="80">
        <v>0</v>
      </c>
      <c r="AB136" s="81">
        <v>145</v>
      </c>
      <c r="AC136" s="82">
        <v>1.55</v>
      </c>
      <c r="AD136" s="83">
        <f>AB136/AC136^2</f>
        <v>60.353798126951084</v>
      </c>
      <c r="AE136" s="150">
        <v>44043</v>
      </c>
      <c r="AF136" s="58">
        <v>1</v>
      </c>
      <c r="AG136" s="58">
        <v>1</v>
      </c>
      <c r="AH136" s="58">
        <v>6</v>
      </c>
      <c r="AI136" s="84">
        <v>0</v>
      </c>
      <c r="AJ136" s="84">
        <v>1</v>
      </c>
      <c r="AK136" s="60">
        <v>44053</v>
      </c>
      <c r="AL136" s="58">
        <f>AK136-AE136</f>
        <v>10</v>
      </c>
      <c r="AM136" s="84">
        <v>1</v>
      </c>
      <c r="AN136" s="123">
        <v>1</v>
      </c>
      <c r="AO136" s="61"/>
      <c r="AP136" s="133">
        <v>0.54</v>
      </c>
      <c r="AQ136" s="133"/>
      <c r="AR136" s="133">
        <v>19.7</v>
      </c>
      <c r="AS136" s="144"/>
      <c r="AT136" s="98">
        <v>11.7</v>
      </c>
      <c r="AU136" s="98">
        <v>19.53</v>
      </c>
      <c r="AV136" s="98">
        <v>92.4</v>
      </c>
      <c r="AW136" s="98">
        <v>5.3</v>
      </c>
      <c r="AX136" s="98">
        <v>319</v>
      </c>
      <c r="AY136" s="86"/>
      <c r="AZ136" s="90">
        <v>1</v>
      </c>
      <c r="BA136" s="320">
        <v>10715.6</v>
      </c>
      <c r="BB136" s="320">
        <v>12.988620242083964</v>
      </c>
      <c r="BC136" s="471">
        <v>0</v>
      </c>
      <c r="BD136" s="483">
        <f>(BB136/BA136)*100</f>
        <v>0.12121225355634742</v>
      </c>
      <c r="BE136" s="320">
        <v>0.85033333333333339</v>
      </c>
      <c r="BF136" s="471">
        <v>1</v>
      </c>
      <c r="BG136" s="320">
        <v>1.0786666666666667</v>
      </c>
    </row>
    <row r="137" spans="1:59" ht="15.75" customHeight="1">
      <c r="A137" s="173">
        <v>137</v>
      </c>
      <c r="B137" s="168" t="s">
        <v>1082</v>
      </c>
      <c r="C137" s="46">
        <v>1</v>
      </c>
      <c r="D137" s="485">
        <v>64</v>
      </c>
      <c r="E137" s="485">
        <v>1</v>
      </c>
      <c r="F137" s="485">
        <v>2</v>
      </c>
      <c r="G137" s="485">
        <v>1</v>
      </c>
      <c r="H137" s="46">
        <v>36.700000000000003</v>
      </c>
      <c r="I137" s="79">
        <v>94</v>
      </c>
      <c r="J137" s="80">
        <v>0</v>
      </c>
      <c r="K137" s="80">
        <v>1</v>
      </c>
      <c r="L137" s="80">
        <v>0</v>
      </c>
      <c r="M137" s="80">
        <v>1</v>
      </c>
      <c r="N137" s="80">
        <v>0</v>
      </c>
      <c r="O137" s="80">
        <v>0</v>
      </c>
      <c r="P137" s="80">
        <v>1</v>
      </c>
      <c r="Q137" s="80">
        <v>0</v>
      </c>
      <c r="R137" s="80">
        <v>0</v>
      </c>
      <c r="S137" s="80">
        <v>0</v>
      </c>
      <c r="T137" s="80">
        <v>0</v>
      </c>
      <c r="U137" s="80">
        <v>0</v>
      </c>
      <c r="V137" s="80">
        <v>0</v>
      </c>
      <c r="W137" s="80">
        <v>1</v>
      </c>
      <c r="X137" s="80">
        <v>0</v>
      </c>
      <c r="Y137" s="80">
        <v>1</v>
      </c>
      <c r="Z137" s="80">
        <v>0</v>
      </c>
      <c r="AA137" s="80">
        <v>0</v>
      </c>
      <c r="AB137" s="81">
        <v>81.3</v>
      </c>
      <c r="AC137" s="82">
        <v>1.77</v>
      </c>
      <c r="AD137" s="83">
        <f>AB137/AC137^2</f>
        <v>25.950397395384464</v>
      </c>
      <c r="AE137" s="150">
        <v>44096</v>
      </c>
      <c r="AF137" s="58">
        <v>1</v>
      </c>
      <c r="AG137" s="58">
        <v>1</v>
      </c>
      <c r="AH137" s="58">
        <v>6</v>
      </c>
      <c r="AI137" s="84">
        <v>1</v>
      </c>
      <c r="AJ137" s="84">
        <v>1</v>
      </c>
      <c r="AK137" s="60">
        <v>44105</v>
      </c>
      <c r="AL137" s="58">
        <f>AK137-AE137</f>
        <v>9</v>
      </c>
      <c r="AM137" s="84">
        <v>0</v>
      </c>
      <c r="AN137" s="123">
        <v>1</v>
      </c>
      <c r="AO137" s="61"/>
      <c r="AP137" s="129">
        <v>1.85</v>
      </c>
      <c r="AQ137" s="133">
        <v>2174</v>
      </c>
      <c r="AR137" s="129"/>
      <c r="AS137" s="128">
        <v>2.1000000000000001E-2</v>
      </c>
      <c r="AT137" s="135">
        <v>11.2</v>
      </c>
      <c r="AU137" s="135">
        <v>3.53</v>
      </c>
      <c r="AV137" s="135">
        <v>89.5</v>
      </c>
      <c r="AW137" s="135">
        <v>3.1</v>
      </c>
      <c r="AX137" s="135">
        <v>169</v>
      </c>
      <c r="AY137" s="86"/>
      <c r="AZ137" s="64">
        <v>0</v>
      </c>
      <c r="BA137" s="320">
        <v>786.6</v>
      </c>
      <c r="BB137" s="320">
        <v>8.1872740505649197</v>
      </c>
      <c r="BC137" s="471">
        <v>0</v>
      </c>
      <c r="BD137" s="483">
        <f>(BB137/BA137)*100</f>
        <v>1.0408433829856241</v>
      </c>
      <c r="BE137" s="320">
        <v>0.72333333333333327</v>
      </c>
      <c r="BF137" s="471">
        <v>0</v>
      </c>
      <c r="BG137" s="320">
        <v>0.89866666666666661</v>
      </c>
    </row>
    <row r="138" spans="1:59" ht="15.75" customHeight="1">
      <c r="A138" s="76">
        <v>221</v>
      </c>
      <c r="B138" s="168" t="s">
        <v>1653</v>
      </c>
      <c r="C138" s="46">
        <v>1</v>
      </c>
      <c r="D138" s="485">
        <v>64</v>
      </c>
      <c r="E138" s="485">
        <v>1</v>
      </c>
      <c r="F138" s="485">
        <v>2</v>
      </c>
      <c r="G138" s="485">
        <v>1</v>
      </c>
      <c r="H138" s="46">
        <v>35.6</v>
      </c>
      <c r="I138" s="79">
        <v>95</v>
      </c>
      <c r="J138" s="80">
        <v>1</v>
      </c>
      <c r="K138" s="80">
        <v>1</v>
      </c>
      <c r="L138" s="80">
        <v>0</v>
      </c>
      <c r="M138" s="80">
        <v>1</v>
      </c>
      <c r="N138" s="80">
        <v>0</v>
      </c>
      <c r="O138" s="80">
        <v>0</v>
      </c>
      <c r="P138" s="80">
        <v>1</v>
      </c>
      <c r="Q138" s="80">
        <v>0</v>
      </c>
      <c r="R138" s="80">
        <v>0</v>
      </c>
      <c r="S138" s="80">
        <v>0</v>
      </c>
      <c r="T138" s="80">
        <v>0</v>
      </c>
      <c r="U138" s="80">
        <v>0</v>
      </c>
      <c r="V138" s="80">
        <v>0</v>
      </c>
      <c r="W138" s="80">
        <v>1</v>
      </c>
      <c r="X138" s="80">
        <v>1</v>
      </c>
      <c r="Y138" s="98">
        <v>1</v>
      </c>
      <c r="Z138" s="80">
        <v>0</v>
      </c>
      <c r="AA138" s="80">
        <v>0</v>
      </c>
      <c r="AB138" s="81">
        <v>110</v>
      </c>
      <c r="AC138" s="82">
        <v>1.76</v>
      </c>
      <c r="AD138" s="83">
        <f>AB138/AC138^2</f>
        <v>35.51136363636364</v>
      </c>
      <c r="AE138" s="150">
        <v>44201</v>
      </c>
      <c r="AF138" s="58">
        <v>1</v>
      </c>
      <c r="AG138" s="58">
        <v>1</v>
      </c>
      <c r="AH138" s="58">
        <v>9</v>
      </c>
      <c r="AI138" s="84">
        <v>1</v>
      </c>
      <c r="AJ138" s="84">
        <v>1</v>
      </c>
      <c r="AK138" s="60">
        <v>44212</v>
      </c>
      <c r="AL138" s="58">
        <f>DATEDIF(AE138,AK138,"MD")</f>
        <v>11</v>
      </c>
      <c r="AM138" s="84">
        <v>0</v>
      </c>
      <c r="AN138" s="123">
        <v>1</v>
      </c>
      <c r="AO138" s="61"/>
      <c r="AP138" s="129">
        <v>1.8</v>
      </c>
      <c r="AQ138" s="133">
        <v>12225</v>
      </c>
      <c r="AR138" s="129"/>
      <c r="AS138" s="139">
        <v>0.05</v>
      </c>
      <c r="AT138" s="135">
        <v>15.2</v>
      </c>
      <c r="AU138" s="135">
        <v>32.880000000000003</v>
      </c>
      <c r="AV138" s="135">
        <v>93.3</v>
      </c>
      <c r="AW138" s="135">
        <v>3.9</v>
      </c>
      <c r="AX138" s="135">
        <v>177</v>
      </c>
      <c r="AY138" s="86"/>
      <c r="AZ138" s="64">
        <v>0</v>
      </c>
      <c r="BA138" s="320">
        <v>6125.3</v>
      </c>
      <c r="BB138" s="320">
        <v>2.245133492344392</v>
      </c>
      <c r="BC138" s="471">
        <v>1</v>
      </c>
      <c r="BD138" s="483">
        <f>(BB138/BA138)*100</f>
        <v>3.66534454205409E-2</v>
      </c>
      <c r="BE138" s="320">
        <v>0.53133333333333332</v>
      </c>
      <c r="BF138" s="471">
        <v>0</v>
      </c>
      <c r="BG138" s="320">
        <v>0.63600000000000001</v>
      </c>
    </row>
    <row r="139" spans="1:59" ht="15.75" customHeight="1">
      <c r="A139" s="262">
        <v>263</v>
      </c>
      <c r="B139" s="263" t="s">
        <v>1812</v>
      </c>
      <c r="C139" s="248">
        <v>2</v>
      </c>
      <c r="D139" s="485">
        <v>64</v>
      </c>
      <c r="E139" s="485">
        <v>1</v>
      </c>
      <c r="F139" s="485">
        <v>2</v>
      </c>
      <c r="G139" s="485">
        <v>1</v>
      </c>
      <c r="H139" s="248">
        <v>35.9</v>
      </c>
      <c r="I139" s="265">
        <v>97</v>
      </c>
      <c r="J139" s="498">
        <v>0</v>
      </c>
      <c r="K139" s="498">
        <v>1</v>
      </c>
      <c r="L139" s="498">
        <v>0</v>
      </c>
      <c r="M139" s="498">
        <v>0</v>
      </c>
      <c r="N139" s="498">
        <v>0</v>
      </c>
      <c r="O139" s="498">
        <v>0</v>
      </c>
      <c r="P139" s="498">
        <v>0</v>
      </c>
      <c r="Q139" s="498">
        <v>0</v>
      </c>
      <c r="R139" s="498">
        <v>0</v>
      </c>
      <c r="S139" s="498">
        <v>0</v>
      </c>
      <c r="T139" s="498">
        <v>0</v>
      </c>
      <c r="U139" s="498">
        <v>0</v>
      </c>
      <c r="V139" s="498">
        <v>0</v>
      </c>
      <c r="W139" s="498">
        <v>1</v>
      </c>
      <c r="X139" s="498">
        <v>1</v>
      </c>
      <c r="Y139" s="498">
        <v>1</v>
      </c>
      <c r="Z139" s="498">
        <v>0</v>
      </c>
      <c r="AA139" s="498">
        <v>0</v>
      </c>
      <c r="AB139" s="503">
        <v>80</v>
      </c>
      <c r="AC139" s="506">
        <v>1.55</v>
      </c>
      <c r="AD139" s="509">
        <v>33.29</v>
      </c>
      <c r="AE139" s="511">
        <v>44327</v>
      </c>
      <c r="AF139" s="254">
        <v>0</v>
      </c>
      <c r="AG139" s="254">
        <v>0</v>
      </c>
      <c r="AH139" s="254">
        <v>0</v>
      </c>
      <c r="AI139" s="516">
        <v>0</v>
      </c>
      <c r="AJ139" s="516">
        <v>0</v>
      </c>
      <c r="AK139" s="519">
        <v>44331</v>
      </c>
      <c r="AL139" s="254">
        <v>4</v>
      </c>
      <c r="AM139" s="516">
        <v>0</v>
      </c>
      <c r="AN139" s="522">
        <v>1</v>
      </c>
      <c r="AO139" s="523">
        <v>1</v>
      </c>
      <c r="AP139" s="528">
        <v>0.63</v>
      </c>
      <c r="AQ139" s="528">
        <v>2086</v>
      </c>
      <c r="AR139" s="528">
        <v>90.3</v>
      </c>
      <c r="AS139" s="536"/>
      <c r="AT139" s="496">
        <v>13.6</v>
      </c>
      <c r="AU139" s="496">
        <v>5.34</v>
      </c>
      <c r="AV139" s="496">
        <v>91</v>
      </c>
      <c r="AW139" s="496">
        <v>5</v>
      </c>
      <c r="AX139" s="496">
        <v>238</v>
      </c>
      <c r="AY139" s="546"/>
      <c r="AZ139" s="255">
        <v>0</v>
      </c>
      <c r="BA139" s="320">
        <v>6586.3</v>
      </c>
      <c r="BB139" s="320">
        <v>0.2363000000000004</v>
      </c>
      <c r="BC139" s="471">
        <v>1</v>
      </c>
      <c r="BD139" s="483">
        <f>(BB139/BA139)*100</f>
        <v>3.5877503302309396E-3</v>
      </c>
      <c r="BE139" s="320">
        <v>0.48533333333333334</v>
      </c>
      <c r="BF139" s="471">
        <v>0</v>
      </c>
      <c r="BG139" s="320">
        <v>0.66600000000000004</v>
      </c>
    </row>
    <row r="140" spans="1:59" ht="15.75" customHeight="1">
      <c r="A140" s="262">
        <v>264</v>
      </c>
      <c r="B140" s="263" t="s">
        <v>1813</v>
      </c>
      <c r="C140" s="248">
        <v>1</v>
      </c>
      <c r="D140" s="485">
        <v>64</v>
      </c>
      <c r="E140" s="485">
        <v>1</v>
      </c>
      <c r="F140" s="485">
        <v>2</v>
      </c>
      <c r="G140" s="485">
        <v>1</v>
      </c>
      <c r="H140" s="248">
        <v>36</v>
      </c>
      <c r="I140" s="265">
        <v>98</v>
      </c>
      <c r="J140" s="498">
        <v>0</v>
      </c>
      <c r="K140" s="498">
        <v>0</v>
      </c>
      <c r="L140" s="498">
        <v>0</v>
      </c>
      <c r="M140" s="498">
        <v>0</v>
      </c>
      <c r="N140" s="498">
        <v>0</v>
      </c>
      <c r="O140" s="498">
        <v>0</v>
      </c>
      <c r="P140" s="498">
        <v>0</v>
      </c>
      <c r="Q140" s="498">
        <v>0</v>
      </c>
      <c r="R140" s="498">
        <v>0</v>
      </c>
      <c r="S140" s="498">
        <v>0</v>
      </c>
      <c r="T140" s="498">
        <v>0</v>
      </c>
      <c r="U140" s="498">
        <v>0</v>
      </c>
      <c r="V140" s="498">
        <v>0</v>
      </c>
      <c r="W140" s="498">
        <v>0</v>
      </c>
      <c r="X140" s="498">
        <v>0</v>
      </c>
      <c r="Y140" s="498">
        <v>0</v>
      </c>
      <c r="Z140" s="498">
        <v>0</v>
      </c>
      <c r="AA140" s="498">
        <v>0</v>
      </c>
      <c r="AB140" s="502"/>
      <c r="AC140" s="505"/>
      <c r="AD140" s="508"/>
      <c r="AE140" s="511">
        <v>44327</v>
      </c>
      <c r="AF140" s="254">
        <v>0</v>
      </c>
      <c r="AG140" s="254">
        <v>0</v>
      </c>
      <c r="AH140" s="254">
        <v>0</v>
      </c>
      <c r="AI140" s="516">
        <v>0</v>
      </c>
      <c r="AJ140" s="516">
        <v>0</v>
      </c>
      <c r="AK140" s="519">
        <v>44333</v>
      </c>
      <c r="AL140" s="254">
        <v>6</v>
      </c>
      <c r="AM140" s="516">
        <v>0</v>
      </c>
      <c r="AN140" s="522">
        <v>1</v>
      </c>
      <c r="AO140" s="523">
        <v>1</v>
      </c>
      <c r="AP140" s="528">
        <v>0.97</v>
      </c>
      <c r="AQ140" s="528">
        <v>592</v>
      </c>
      <c r="AR140" s="528">
        <v>276.2</v>
      </c>
      <c r="AS140" s="537">
        <v>7.0000000000000001E-3</v>
      </c>
      <c r="AT140" s="496">
        <v>13</v>
      </c>
      <c r="AU140" s="496">
        <v>2.48</v>
      </c>
      <c r="AV140" s="496">
        <v>74.2</v>
      </c>
      <c r="AW140" s="496">
        <v>21</v>
      </c>
      <c r="AX140" s="496">
        <v>216</v>
      </c>
      <c r="AY140" s="546"/>
      <c r="AZ140" s="255">
        <v>0</v>
      </c>
      <c r="BA140" s="320"/>
      <c r="BB140" s="320"/>
      <c r="BC140" s="471"/>
      <c r="BD140" s="483"/>
      <c r="BE140" s="320">
        <v>0.54866666666666664</v>
      </c>
      <c r="BF140" s="471">
        <v>0</v>
      </c>
      <c r="BG140" s="320">
        <v>0.67466666666666664</v>
      </c>
    </row>
    <row r="141" spans="1:59" ht="15.75" customHeight="1">
      <c r="A141" s="76">
        <v>16</v>
      </c>
      <c r="B141" s="159" t="s">
        <v>209</v>
      </c>
      <c r="C141" s="46">
        <v>2</v>
      </c>
      <c r="D141" s="485">
        <v>65</v>
      </c>
      <c r="E141" s="485">
        <v>1</v>
      </c>
      <c r="F141" s="485">
        <v>2</v>
      </c>
      <c r="G141" s="485">
        <v>2</v>
      </c>
      <c r="H141" s="46">
        <v>36</v>
      </c>
      <c r="I141" s="79">
        <v>95</v>
      </c>
      <c r="J141" s="80">
        <v>0</v>
      </c>
      <c r="K141" s="80">
        <v>0</v>
      </c>
      <c r="L141" s="80">
        <v>0</v>
      </c>
      <c r="M141" s="80">
        <v>1</v>
      </c>
      <c r="N141" s="80">
        <v>0</v>
      </c>
      <c r="O141" s="80">
        <v>0</v>
      </c>
      <c r="P141" s="80">
        <v>1</v>
      </c>
      <c r="Q141" s="80">
        <v>0</v>
      </c>
      <c r="R141" s="80">
        <v>0</v>
      </c>
      <c r="S141" s="80">
        <v>0</v>
      </c>
      <c r="T141" s="80">
        <v>0</v>
      </c>
      <c r="U141" s="80">
        <v>0</v>
      </c>
      <c r="V141" s="80">
        <v>0</v>
      </c>
      <c r="W141" s="80">
        <v>1</v>
      </c>
      <c r="X141" s="80">
        <v>0</v>
      </c>
      <c r="Y141" s="80">
        <v>1</v>
      </c>
      <c r="Z141" s="80">
        <v>0</v>
      </c>
      <c r="AA141" s="80">
        <v>0</v>
      </c>
      <c r="AB141" s="81"/>
      <c r="AC141" s="82"/>
      <c r="AD141" s="83"/>
      <c r="AE141" s="56">
        <v>44011</v>
      </c>
      <c r="AF141" s="58">
        <v>0</v>
      </c>
      <c r="AG141" s="58">
        <v>0</v>
      </c>
      <c r="AH141" s="58">
        <v>0</v>
      </c>
      <c r="AI141" s="84">
        <v>0</v>
      </c>
      <c r="AJ141" s="84">
        <v>0</v>
      </c>
      <c r="AK141" s="60">
        <v>44013</v>
      </c>
      <c r="AL141" s="58">
        <f t="shared" ref="AL141:AL155" si="12">AK141-AE141</f>
        <v>2</v>
      </c>
      <c r="AM141" s="84">
        <v>0</v>
      </c>
      <c r="AN141" s="123">
        <v>1</v>
      </c>
      <c r="AO141" s="61"/>
      <c r="AP141" s="135">
        <v>2.41</v>
      </c>
      <c r="AQ141" s="98">
        <v>949</v>
      </c>
      <c r="AR141" s="135">
        <v>97.5</v>
      </c>
      <c r="AS141" s="139">
        <v>1.7999999999999999E-2</v>
      </c>
      <c r="AT141" s="135">
        <v>14.9</v>
      </c>
      <c r="AU141" s="135">
        <v>3.68</v>
      </c>
      <c r="AV141" s="135">
        <v>85</v>
      </c>
      <c r="AW141" s="98">
        <v>9.8000000000000007</v>
      </c>
      <c r="AX141" s="135">
        <v>104</v>
      </c>
      <c r="AY141" s="86"/>
      <c r="AZ141" s="64">
        <v>0</v>
      </c>
      <c r="BA141" s="320">
        <v>3214.8</v>
      </c>
      <c r="BB141" s="316">
        <v>3.7294989889912054</v>
      </c>
      <c r="BC141" s="475">
        <v>1</v>
      </c>
      <c r="BD141" s="483">
        <f>(BB141/BA141)*100</f>
        <v>0.11601029578795588</v>
      </c>
      <c r="BE141" s="320"/>
      <c r="BF141" s="471"/>
      <c r="BG141" s="320"/>
    </row>
    <row r="142" spans="1:59" ht="15.75" customHeight="1">
      <c r="A142" s="103">
        <v>19</v>
      </c>
      <c r="B142" s="126" t="s">
        <v>219</v>
      </c>
      <c r="C142" s="104">
        <v>1</v>
      </c>
      <c r="D142" s="485">
        <v>65</v>
      </c>
      <c r="E142" s="485">
        <v>1</v>
      </c>
      <c r="F142" s="485">
        <v>2</v>
      </c>
      <c r="G142" s="485">
        <v>2</v>
      </c>
      <c r="H142" s="104">
        <v>35.6</v>
      </c>
      <c r="I142" s="107">
        <v>96</v>
      </c>
      <c r="J142" s="108">
        <v>0</v>
      </c>
      <c r="K142" s="108">
        <v>1</v>
      </c>
      <c r="L142" s="108">
        <v>0</v>
      </c>
      <c r="M142" s="108">
        <v>0</v>
      </c>
      <c r="N142" s="108">
        <v>0</v>
      </c>
      <c r="O142" s="108">
        <v>0</v>
      </c>
      <c r="P142" s="108">
        <v>0</v>
      </c>
      <c r="Q142" s="108">
        <v>0</v>
      </c>
      <c r="R142" s="108">
        <v>0</v>
      </c>
      <c r="S142" s="108">
        <v>0</v>
      </c>
      <c r="T142" s="108">
        <v>0</v>
      </c>
      <c r="U142" s="108">
        <v>0</v>
      </c>
      <c r="V142" s="108">
        <v>0</v>
      </c>
      <c r="W142" s="108">
        <v>1</v>
      </c>
      <c r="X142" s="108">
        <v>0</v>
      </c>
      <c r="Y142" s="108">
        <v>0</v>
      </c>
      <c r="Z142" s="108">
        <v>0</v>
      </c>
      <c r="AA142" s="108">
        <v>0</v>
      </c>
      <c r="AB142" s="81"/>
      <c r="AC142" s="82"/>
      <c r="AD142" s="83"/>
      <c r="AE142" s="109">
        <v>44009</v>
      </c>
      <c r="AF142" s="104">
        <v>0</v>
      </c>
      <c r="AG142" s="104">
        <v>0</v>
      </c>
      <c r="AH142" s="104">
        <v>0</v>
      </c>
      <c r="AI142" s="108">
        <v>0</v>
      </c>
      <c r="AJ142" s="108">
        <v>0</v>
      </c>
      <c r="AK142" s="110">
        <v>44013</v>
      </c>
      <c r="AL142" s="104">
        <f t="shared" si="12"/>
        <v>4</v>
      </c>
      <c r="AM142" s="108">
        <v>0</v>
      </c>
      <c r="AN142" s="126">
        <v>0</v>
      </c>
      <c r="AO142" s="108" t="s">
        <v>221</v>
      </c>
      <c r="AP142" s="108">
        <v>0.76</v>
      </c>
      <c r="AQ142" s="98"/>
      <c r="AR142" s="108">
        <v>13</v>
      </c>
      <c r="AS142" s="128"/>
      <c r="AT142" s="108">
        <v>13.2</v>
      </c>
      <c r="AU142" s="108">
        <v>5.1100000000000003</v>
      </c>
      <c r="AV142" s="108">
        <v>69.099999999999994</v>
      </c>
      <c r="AW142" s="108">
        <v>16.2</v>
      </c>
      <c r="AX142" s="108">
        <v>278</v>
      </c>
      <c r="AY142" s="547"/>
      <c r="AZ142" s="104">
        <v>0</v>
      </c>
      <c r="BA142" s="320">
        <v>6688.7</v>
      </c>
      <c r="BB142" s="323">
        <v>3.5081673444069095</v>
      </c>
      <c r="BC142" s="476">
        <v>0</v>
      </c>
      <c r="BD142" s="483">
        <f>(BB142/BA142)*100</f>
        <v>5.2449165673552553E-2</v>
      </c>
      <c r="BE142" s="320">
        <v>0.83266666666666678</v>
      </c>
      <c r="BF142" s="471">
        <v>1</v>
      </c>
      <c r="BG142" s="320">
        <v>1.044</v>
      </c>
    </row>
    <row r="143" spans="1:59" ht="15.75" customHeight="1">
      <c r="A143" s="76">
        <v>66</v>
      </c>
      <c r="B143" s="159" t="s">
        <v>587</v>
      </c>
      <c r="C143" s="46">
        <v>2</v>
      </c>
      <c r="D143" s="485">
        <v>65</v>
      </c>
      <c r="E143" s="485">
        <v>1</v>
      </c>
      <c r="F143" s="485">
        <v>2</v>
      </c>
      <c r="G143" s="485">
        <v>2</v>
      </c>
      <c r="H143" s="46">
        <v>36.1</v>
      </c>
      <c r="I143" s="79">
        <v>98</v>
      </c>
      <c r="J143" s="80">
        <v>0</v>
      </c>
      <c r="K143" s="80">
        <v>0</v>
      </c>
      <c r="L143" s="80">
        <v>0</v>
      </c>
      <c r="M143" s="80">
        <v>0</v>
      </c>
      <c r="N143" s="80">
        <v>0</v>
      </c>
      <c r="O143" s="80">
        <v>0</v>
      </c>
      <c r="P143" s="80">
        <v>0</v>
      </c>
      <c r="Q143" s="80">
        <v>0</v>
      </c>
      <c r="R143" s="80">
        <v>0</v>
      </c>
      <c r="S143" s="80">
        <v>1</v>
      </c>
      <c r="T143" s="80">
        <v>0</v>
      </c>
      <c r="U143" s="80">
        <v>0</v>
      </c>
      <c r="V143" s="80">
        <v>1</v>
      </c>
      <c r="W143" s="80">
        <v>1</v>
      </c>
      <c r="X143" s="80">
        <v>0</v>
      </c>
      <c r="Y143" s="80">
        <v>1</v>
      </c>
      <c r="Z143" s="80">
        <v>0</v>
      </c>
      <c r="AA143" s="80">
        <v>0</v>
      </c>
      <c r="AB143" s="81"/>
      <c r="AC143" s="82"/>
      <c r="AD143" s="83"/>
      <c r="AE143" s="150">
        <v>44032</v>
      </c>
      <c r="AF143" s="58">
        <v>0</v>
      </c>
      <c r="AG143" s="58">
        <v>0</v>
      </c>
      <c r="AH143" s="58">
        <v>0</v>
      </c>
      <c r="AI143" s="84">
        <v>0</v>
      </c>
      <c r="AJ143" s="84">
        <v>0</v>
      </c>
      <c r="AK143" s="60">
        <v>44046</v>
      </c>
      <c r="AL143" s="58">
        <f t="shared" si="12"/>
        <v>14</v>
      </c>
      <c r="AM143" s="84">
        <v>1</v>
      </c>
      <c r="AN143" s="123">
        <v>1</v>
      </c>
      <c r="AO143" s="61"/>
      <c r="AP143" s="133">
        <v>0.96</v>
      </c>
      <c r="AQ143" s="133">
        <v>620</v>
      </c>
      <c r="AR143" s="133">
        <v>4</v>
      </c>
      <c r="AS143" s="139">
        <v>0.104</v>
      </c>
      <c r="AT143" s="135">
        <v>12.5</v>
      </c>
      <c r="AU143" s="135">
        <v>7.58</v>
      </c>
      <c r="AV143" s="135">
        <v>40.6</v>
      </c>
      <c r="AW143" s="135">
        <v>41.3</v>
      </c>
      <c r="AX143" s="135">
        <v>319</v>
      </c>
      <c r="AY143" s="86"/>
      <c r="AZ143" s="64">
        <v>1</v>
      </c>
      <c r="BA143" s="320">
        <v>3342.4</v>
      </c>
      <c r="BB143" s="316">
        <v>5.1882099999999998</v>
      </c>
      <c r="BC143" s="475">
        <v>0</v>
      </c>
      <c r="BD143" s="483">
        <f>(BB143/BA143)*100</f>
        <v>0.15522409047391095</v>
      </c>
      <c r="BE143" s="320">
        <v>1.1726666666666665</v>
      </c>
      <c r="BF143" s="471">
        <v>1</v>
      </c>
      <c r="BG143" s="320">
        <v>1.5373333333333334</v>
      </c>
    </row>
    <row r="144" spans="1:59" ht="15.75" customHeight="1">
      <c r="A144" s="169">
        <v>129</v>
      </c>
      <c r="B144" s="168" t="s">
        <v>1026</v>
      </c>
      <c r="C144" s="46">
        <v>1</v>
      </c>
      <c r="D144" s="485">
        <v>65</v>
      </c>
      <c r="E144" s="485">
        <v>1</v>
      </c>
      <c r="F144" s="485">
        <v>2</v>
      </c>
      <c r="G144" s="485">
        <v>2</v>
      </c>
      <c r="H144" s="46">
        <v>36</v>
      </c>
      <c r="I144" s="79">
        <v>90</v>
      </c>
      <c r="J144" s="80">
        <v>0</v>
      </c>
      <c r="K144" s="80">
        <v>0</v>
      </c>
      <c r="L144" s="80">
        <v>0</v>
      </c>
      <c r="M144" s="80">
        <v>0</v>
      </c>
      <c r="N144" s="80">
        <v>0</v>
      </c>
      <c r="O144" s="80">
        <v>1</v>
      </c>
      <c r="P144" s="80">
        <v>0</v>
      </c>
      <c r="Q144" s="80">
        <v>0</v>
      </c>
      <c r="R144" s="80">
        <v>0</v>
      </c>
      <c r="S144" s="80">
        <v>0</v>
      </c>
      <c r="T144" s="80">
        <v>0</v>
      </c>
      <c r="U144" s="80">
        <v>0</v>
      </c>
      <c r="V144" s="80">
        <v>0</v>
      </c>
      <c r="W144" s="80">
        <v>1</v>
      </c>
      <c r="X144" s="80">
        <v>0</v>
      </c>
      <c r="Y144" s="80">
        <v>1</v>
      </c>
      <c r="Z144" s="80">
        <v>0</v>
      </c>
      <c r="AA144" s="80">
        <v>0</v>
      </c>
      <c r="AB144" s="81">
        <v>86</v>
      </c>
      <c r="AC144" s="82">
        <v>1.74</v>
      </c>
      <c r="AD144" s="83">
        <f>AB144/AC144^2</f>
        <v>28.405337561104506</v>
      </c>
      <c r="AE144" s="150">
        <v>44084</v>
      </c>
      <c r="AF144" s="58">
        <v>0</v>
      </c>
      <c r="AG144" s="58">
        <v>0</v>
      </c>
      <c r="AH144" s="58">
        <v>0</v>
      </c>
      <c r="AI144" s="84">
        <v>0</v>
      </c>
      <c r="AJ144" s="84">
        <v>0</v>
      </c>
      <c r="AK144" s="60">
        <v>44098</v>
      </c>
      <c r="AL144" s="58">
        <f t="shared" si="12"/>
        <v>14</v>
      </c>
      <c r="AM144" s="84">
        <v>0</v>
      </c>
      <c r="AN144" s="123">
        <v>1</v>
      </c>
      <c r="AO144" s="61"/>
      <c r="AP144" s="133">
        <v>1.72</v>
      </c>
      <c r="AQ144" s="133">
        <v>931</v>
      </c>
      <c r="AR144" s="129">
        <v>88.7</v>
      </c>
      <c r="AS144" s="144"/>
      <c r="AT144" s="135">
        <v>13.2</v>
      </c>
      <c r="AU144" s="135">
        <v>9.77</v>
      </c>
      <c r="AV144" s="135">
        <v>83.3</v>
      </c>
      <c r="AW144" s="135">
        <v>7.8</v>
      </c>
      <c r="AX144" s="135">
        <v>232</v>
      </c>
      <c r="AY144" s="86"/>
      <c r="AZ144" s="64">
        <v>0</v>
      </c>
      <c r="BA144" s="320">
        <v>3486</v>
      </c>
      <c r="BB144" s="320">
        <v>7.8578035439866536</v>
      </c>
      <c r="BC144" s="471">
        <v>0</v>
      </c>
      <c r="BD144" s="483">
        <f>(BB144/BA144)*100</f>
        <v>0.22541031394109737</v>
      </c>
      <c r="BE144" s="320">
        <v>0.61366666666666669</v>
      </c>
      <c r="BF144" s="471">
        <v>0</v>
      </c>
      <c r="BG144" s="320">
        <v>0.67566666666666675</v>
      </c>
    </row>
    <row r="145" spans="1:59" ht="15.75" customHeight="1">
      <c r="A145" s="76">
        <v>1</v>
      </c>
      <c r="B145" s="159" t="s">
        <v>117</v>
      </c>
      <c r="C145" s="497">
        <v>2</v>
      </c>
      <c r="D145" s="485">
        <v>66</v>
      </c>
      <c r="E145" s="485">
        <v>1</v>
      </c>
      <c r="F145" s="485">
        <v>2</v>
      </c>
      <c r="G145" s="485">
        <v>2</v>
      </c>
      <c r="H145" s="46">
        <v>35.700000000000003</v>
      </c>
      <c r="I145" s="79">
        <v>98</v>
      </c>
      <c r="J145" s="80">
        <v>0</v>
      </c>
      <c r="K145" s="80">
        <v>0</v>
      </c>
      <c r="L145" s="80">
        <v>0</v>
      </c>
      <c r="M145" s="80">
        <v>0</v>
      </c>
      <c r="N145" s="80">
        <v>0</v>
      </c>
      <c r="O145" s="80">
        <v>0</v>
      </c>
      <c r="P145" s="80">
        <v>0</v>
      </c>
      <c r="Q145" s="80">
        <v>0</v>
      </c>
      <c r="R145" s="80">
        <v>0</v>
      </c>
      <c r="S145" s="80">
        <v>1</v>
      </c>
      <c r="T145" s="80">
        <v>0</v>
      </c>
      <c r="U145" s="80">
        <v>0</v>
      </c>
      <c r="V145" s="80">
        <v>0</v>
      </c>
      <c r="W145" s="98">
        <v>1</v>
      </c>
      <c r="X145" s="80">
        <v>0</v>
      </c>
      <c r="Y145" s="98">
        <v>1</v>
      </c>
      <c r="Z145" s="80">
        <v>0</v>
      </c>
      <c r="AA145" s="80">
        <v>0</v>
      </c>
      <c r="AB145" s="81">
        <v>67.5</v>
      </c>
      <c r="AC145" s="82">
        <v>1.66</v>
      </c>
      <c r="AD145" s="83">
        <f>AB145/AC145^2</f>
        <v>24.495572652054001</v>
      </c>
      <c r="AE145" s="56">
        <v>44006</v>
      </c>
      <c r="AF145" s="58">
        <v>0</v>
      </c>
      <c r="AG145" s="58">
        <v>0</v>
      </c>
      <c r="AH145" s="58">
        <v>0</v>
      </c>
      <c r="AI145" s="84">
        <v>0</v>
      </c>
      <c r="AJ145" s="84">
        <v>0</v>
      </c>
      <c r="AK145" s="60">
        <v>44009</v>
      </c>
      <c r="AL145" s="58">
        <f t="shared" si="12"/>
        <v>3</v>
      </c>
      <c r="AM145" s="84">
        <v>0</v>
      </c>
      <c r="AN145" s="123">
        <v>1</v>
      </c>
      <c r="AO145" s="61"/>
      <c r="AP145" s="98">
        <v>0.84</v>
      </c>
      <c r="AQ145" s="98">
        <v>1213</v>
      </c>
      <c r="AR145" s="98">
        <v>24.4</v>
      </c>
      <c r="AS145" s="139">
        <v>4.0000000000000001E-3</v>
      </c>
      <c r="AT145" s="98">
        <v>9.6</v>
      </c>
      <c r="AU145" s="98">
        <v>7180</v>
      </c>
      <c r="AV145" s="98">
        <v>66</v>
      </c>
      <c r="AW145" s="98">
        <v>16</v>
      </c>
      <c r="AX145" s="543">
        <v>395</v>
      </c>
      <c r="AY145" s="86"/>
      <c r="AZ145" s="64">
        <v>0</v>
      </c>
      <c r="BA145" s="320"/>
      <c r="BB145" s="315"/>
      <c r="BC145" s="315"/>
      <c r="BD145" s="315"/>
      <c r="BE145" s="320">
        <v>0.81899999999999995</v>
      </c>
      <c r="BF145" s="471">
        <v>0</v>
      </c>
      <c r="BG145" s="320">
        <v>0.98799999999999999</v>
      </c>
    </row>
    <row r="146" spans="1:59" ht="15.75" customHeight="1">
      <c r="A146" s="76">
        <v>2</v>
      </c>
      <c r="B146" s="159" t="s">
        <v>119</v>
      </c>
      <c r="C146" s="46">
        <v>2</v>
      </c>
      <c r="D146" s="485">
        <v>66</v>
      </c>
      <c r="E146" s="485">
        <v>1</v>
      </c>
      <c r="F146" s="485">
        <v>2</v>
      </c>
      <c r="G146" s="485">
        <v>2</v>
      </c>
      <c r="H146" s="46">
        <v>35.9</v>
      </c>
      <c r="I146" s="79">
        <v>96</v>
      </c>
      <c r="J146" s="80">
        <v>0</v>
      </c>
      <c r="K146" s="80">
        <v>0</v>
      </c>
      <c r="L146" s="80">
        <v>0</v>
      </c>
      <c r="M146" s="80">
        <v>0</v>
      </c>
      <c r="N146" s="80">
        <v>0</v>
      </c>
      <c r="O146" s="80">
        <v>0</v>
      </c>
      <c r="P146" s="80">
        <v>0</v>
      </c>
      <c r="Q146" s="80">
        <v>0</v>
      </c>
      <c r="R146" s="80">
        <v>1</v>
      </c>
      <c r="S146" s="80">
        <v>0</v>
      </c>
      <c r="T146" s="80">
        <v>0</v>
      </c>
      <c r="U146" s="80">
        <v>0</v>
      </c>
      <c r="V146" s="80">
        <v>0</v>
      </c>
      <c r="W146" s="80">
        <v>1</v>
      </c>
      <c r="X146" s="80">
        <v>0</v>
      </c>
      <c r="Y146" s="80">
        <v>0</v>
      </c>
      <c r="Z146" s="80">
        <v>0</v>
      </c>
      <c r="AA146" s="80">
        <v>0</v>
      </c>
      <c r="AB146" s="81">
        <v>68</v>
      </c>
      <c r="AC146" s="82">
        <v>1.53</v>
      </c>
      <c r="AD146" s="83">
        <f>AB146/AC146^2</f>
        <v>29.048656499636891</v>
      </c>
      <c r="AE146" s="56">
        <v>44005</v>
      </c>
      <c r="AF146" s="58">
        <v>0</v>
      </c>
      <c r="AG146" s="58">
        <v>0</v>
      </c>
      <c r="AH146" s="58">
        <v>0</v>
      </c>
      <c r="AI146" s="84">
        <v>0</v>
      </c>
      <c r="AJ146" s="84">
        <v>0</v>
      </c>
      <c r="AK146" s="60">
        <v>44011</v>
      </c>
      <c r="AL146" s="58">
        <f t="shared" si="12"/>
        <v>6</v>
      </c>
      <c r="AM146" s="84">
        <v>0</v>
      </c>
      <c r="AN146" s="123">
        <v>1</v>
      </c>
      <c r="AO146" s="61"/>
      <c r="AP146" s="135">
        <v>0.85</v>
      </c>
      <c r="AQ146" s="135">
        <v>1221</v>
      </c>
      <c r="AR146" s="135">
        <v>103.7</v>
      </c>
      <c r="AS146" s="139">
        <v>1.7000000000000001E-2</v>
      </c>
      <c r="AT146" s="135">
        <v>11.5</v>
      </c>
      <c r="AU146" s="135">
        <v>6.14</v>
      </c>
      <c r="AV146" s="135">
        <v>66.8</v>
      </c>
      <c r="AW146" s="135">
        <v>18.2</v>
      </c>
      <c r="AX146" s="227">
        <v>300</v>
      </c>
      <c r="AY146" s="86"/>
      <c r="AZ146" s="64">
        <v>0</v>
      </c>
      <c r="BA146" s="320">
        <v>2872.8</v>
      </c>
      <c r="BB146" s="316">
        <v>4.2863624059749199</v>
      </c>
      <c r="BC146" s="475">
        <v>0</v>
      </c>
      <c r="BD146" s="483">
        <f>(BB146/BA146)*100</f>
        <v>0.14920504058670703</v>
      </c>
      <c r="BE146" s="320">
        <v>0.77300000000000002</v>
      </c>
      <c r="BF146" s="471">
        <v>0</v>
      </c>
      <c r="BG146" s="320">
        <v>0.90866666666666662</v>
      </c>
    </row>
    <row r="147" spans="1:59" ht="15.75" customHeight="1">
      <c r="A147" s="76">
        <v>23</v>
      </c>
      <c r="B147" s="159" t="s">
        <v>253</v>
      </c>
      <c r="C147" s="46">
        <v>2</v>
      </c>
      <c r="D147" s="485">
        <v>66</v>
      </c>
      <c r="E147" s="485">
        <v>1</v>
      </c>
      <c r="F147" s="485">
        <v>2</v>
      </c>
      <c r="G147" s="485">
        <v>2</v>
      </c>
      <c r="H147" s="46">
        <v>36.6</v>
      </c>
      <c r="I147" s="79">
        <v>98</v>
      </c>
      <c r="J147" s="80">
        <v>0</v>
      </c>
      <c r="K147" s="80">
        <v>0</v>
      </c>
      <c r="L147" s="80">
        <v>0</v>
      </c>
      <c r="M147" s="80">
        <v>1</v>
      </c>
      <c r="N147" s="80">
        <v>1</v>
      </c>
      <c r="O147" s="80">
        <v>0</v>
      </c>
      <c r="P147" s="80">
        <v>0</v>
      </c>
      <c r="Q147" s="80">
        <v>0</v>
      </c>
      <c r="R147" s="80">
        <v>0</v>
      </c>
      <c r="S147" s="80">
        <v>0</v>
      </c>
      <c r="T147" s="80">
        <v>0</v>
      </c>
      <c r="U147" s="80">
        <v>0</v>
      </c>
      <c r="V147" s="80">
        <v>0</v>
      </c>
      <c r="W147" s="80">
        <v>1</v>
      </c>
      <c r="X147" s="80">
        <v>0</v>
      </c>
      <c r="Y147" s="80">
        <v>1</v>
      </c>
      <c r="Z147" s="80">
        <v>0</v>
      </c>
      <c r="AA147" s="80">
        <v>0</v>
      </c>
      <c r="AB147" s="81">
        <v>62</v>
      </c>
      <c r="AC147" s="82">
        <v>1.5</v>
      </c>
      <c r="AD147" s="83">
        <f>AB147/AC147^2</f>
        <v>27.555555555555557</v>
      </c>
      <c r="AE147" s="56">
        <v>44013</v>
      </c>
      <c r="AF147" s="58">
        <v>0</v>
      </c>
      <c r="AG147" s="58">
        <v>0</v>
      </c>
      <c r="AH147" s="58">
        <v>0</v>
      </c>
      <c r="AI147" s="84">
        <v>0</v>
      </c>
      <c r="AJ147" s="84">
        <v>0</v>
      </c>
      <c r="AK147" s="60">
        <v>44037</v>
      </c>
      <c r="AL147" s="58">
        <f t="shared" si="12"/>
        <v>24</v>
      </c>
      <c r="AM147" s="84">
        <v>0</v>
      </c>
      <c r="AN147" s="123">
        <v>1</v>
      </c>
      <c r="AO147" s="61"/>
      <c r="AP147" s="98">
        <v>3.2</v>
      </c>
      <c r="AQ147" s="532"/>
      <c r="AR147" s="98"/>
      <c r="AS147" s="128"/>
      <c r="AT147" s="98">
        <v>12.4</v>
      </c>
      <c r="AU147" s="98">
        <v>5.03</v>
      </c>
      <c r="AV147" s="98">
        <v>70.900000000000006</v>
      </c>
      <c r="AW147" s="98">
        <v>21.5</v>
      </c>
      <c r="AX147" s="98">
        <v>201</v>
      </c>
      <c r="AY147" s="86"/>
      <c r="AZ147" s="90">
        <v>0</v>
      </c>
      <c r="BA147" s="320"/>
      <c r="BB147" s="316">
        <v>9.1518936241259805</v>
      </c>
      <c r="BC147" s="475">
        <v>0</v>
      </c>
      <c r="BD147" s="483"/>
      <c r="BE147" s="320">
        <v>0.86399999999999999</v>
      </c>
      <c r="BF147" s="471">
        <v>0</v>
      </c>
      <c r="BG147" s="320">
        <v>1.0419999999999998</v>
      </c>
    </row>
    <row r="148" spans="1:59" ht="15.75" customHeight="1">
      <c r="A148" s="76">
        <v>26</v>
      </c>
      <c r="B148" s="159" t="s">
        <v>275</v>
      </c>
      <c r="C148" s="46">
        <v>2</v>
      </c>
      <c r="D148" s="485">
        <v>66</v>
      </c>
      <c r="E148" s="485">
        <v>1</v>
      </c>
      <c r="F148" s="485">
        <v>2</v>
      </c>
      <c r="G148" s="485">
        <v>2</v>
      </c>
      <c r="H148" s="46">
        <v>36.1</v>
      </c>
      <c r="I148" s="79">
        <v>92</v>
      </c>
      <c r="J148" s="80">
        <v>0</v>
      </c>
      <c r="K148" s="80">
        <v>0</v>
      </c>
      <c r="L148" s="80">
        <v>0</v>
      </c>
      <c r="M148" s="80">
        <v>0</v>
      </c>
      <c r="N148" s="80">
        <v>0</v>
      </c>
      <c r="O148" s="80">
        <v>0</v>
      </c>
      <c r="P148" s="80">
        <v>0</v>
      </c>
      <c r="Q148" s="80">
        <v>0</v>
      </c>
      <c r="R148" s="80">
        <v>0</v>
      </c>
      <c r="S148" s="80">
        <v>0</v>
      </c>
      <c r="T148" s="80">
        <v>0</v>
      </c>
      <c r="U148" s="80">
        <v>0</v>
      </c>
      <c r="V148" s="80">
        <v>0</v>
      </c>
      <c r="W148" s="80">
        <v>0</v>
      </c>
      <c r="X148" s="80">
        <v>0</v>
      </c>
      <c r="Y148" s="80">
        <v>0</v>
      </c>
      <c r="Z148" s="80">
        <v>0</v>
      </c>
      <c r="AA148" s="80">
        <v>1</v>
      </c>
      <c r="AB148" s="81"/>
      <c r="AC148" s="82"/>
      <c r="AD148" s="83"/>
      <c r="AE148" s="56">
        <v>44013</v>
      </c>
      <c r="AF148" s="58">
        <v>0</v>
      </c>
      <c r="AG148" s="58">
        <v>0</v>
      </c>
      <c r="AH148" s="58">
        <v>0</v>
      </c>
      <c r="AI148" s="84">
        <v>0</v>
      </c>
      <c r="AJ148" s="84">
        <v>0</v>
      </c>
      <c r="AK148" s="60">
        <v>44021</v>
      </c>
      <c r="AL148" s="58">
        <f t="shared" si="12"/>
        <v>8</v>
      </c>
      <c r="AM148" s="84">
        <v>0</v>
      </c>
      <c r="AN148" s="123">
        <v>1</v>
      </c>
      <c r="AO148" s="61"/>
      <c r="AP148" s="135">
        <v>1.1100000000000001</v>
      </c>
      <c r="AQ148" s="98">
        <v>1986</v>
      </c>
      <c r="AR148" s="135">
        <v>77.5</v>
      </c>
      <c r="AS148" s="139">
        <v>0.01</v>
      </c>
      <c r="AT148" s="539">
        <v>12.9</v>
      </c>
      <c r="AU148" s="135">
        <v>5.84</v>
      </c>
      <c r="AV148" s="135">
        <v>87.1</v>
      </c>
      <c r="AW148" s="135">
        <v>8.6</v>
      </c>
      <c r="AX148" s="135">
        <v>317</v>
      </c>
      <c r="AY148" s="86"/>
      <c r="AZ148" s="64">
        <v>0</v>
      </c>
      <c r="BA148" s="320">
        <v>343.9</v>
      </c>
      <c r="BB148" s="316">
        <v>3.7096767754992857</v>
      </c>
      <c r="BC148" s="475">
        <v>1</v>
      </c>
      <c r="BD148" s="483">
        <f t="shared" ref="BD148:BD155" si="13">(BB148/BA148)*100</f>
        <v>1.0787079893862419</v>
      </c>
      <c r="BE148" s="320">
        <v>0.64866666666666661</v>
      </c>
      <c r="BF148" s="471">
        <v>0</v>
      </c>
      <c r="BG148" s="320">
        <v>0.83899999999999997</v>
      </c>
    </row>
    <row r="149" spans="1:59" ht="15.75" customHeight="1">
      <c r="A149" s="76">
        <v>76</v>
      </c>
      <c r="B149" s="159" t="s">
        <v>649</v>
      </c>
      <c r="C149" s="46">
        <v>2</v>
      </c>
      <c r="D149" s="485">
        <v>66</v>
      </c>
      <c r="E149" s="485">
        <v>1</v>
      </c>
      <c r="F149" s="485">
        <v>2</v>
      </c>
      <c r="G149" s="485">
        <v>2</v>
      </c>
      <c r="H149" s="46">
        <v>36</v>
      </c>
      <c r="I149" s="79">
        <v>89</v>
      </c>
      <c r="J149" s="80">
        <v>0</v>
      </c>
      <c r="K149" s="80">
        <v>0</v>
      </c>
      <c r="L149" s="80">
        <v>0</v>
      </c>
      <c r="M149" s="80">
        <v>0</v>
      </c>
      <c r="N149" s="80">
        <v>1</v>
      </c>
      <c r="O149" s="80">
        <v>0</v>
      </c>
      <c r="P149" s="80">
        <v>0</v>
      </c>
      <c r="Q149" s="80">
        <v>0</v>
      </c>
      <c r="R149" s="80">
        <v>0</v>
      </c>
      <c r="S149" s="80">
        <v>0</v>
      </c>
      <c r="T149" s="80">
        <v>0</v>
      </c>
      <c r="U149" s="80">
        <v>0</v>
      </c>
      <c r="V149" s="80">
        <v>0</v>
      </c>
      <c r="W149" s="80">
        <v>0</v>
      </c>
      <c r="X149" s="80">
        <v>0</v>
      </c>
      <c r="Y149" s="80">
        <v>0</v>
      </c>
      <c r="Z149" s="80">
        <v>0</v>
      </c>
      <c r="AA149" s="80">
        <v>0</v>
      </c>
      <c r="AB149" s="81"/>
      <c r="AC149" s="82"/>
      <c r="AD149" s="83"/>
      <c r="AE149" s="150">
        <v>44035</v>
      </c>
      <c r="AF149" s="58">
        <v>0</v>
      </c>
      <c r="AG149" s="58">
        <v>0</v>
      </c>
      <c r="AH149" s="58">
        <v>0</v>
      </c>
      <c r="AI149" s="84">
        <v>0</v>
      </c>
      <c r="AJ149" s="84">
        <v>0</v>
      </c>
      <c r="AK149" s="60">
        <v>44036</v>
      </c>
      <c r="AL149" s="58">
        <f t="shared" si="12"/>
        <v>1</v>
      </c>
      <c r="AM149" s="84">
        <v>0</v>
      </c>
      <c r="AN149" s="123">
        <v>1</v>
      </c>
      <c r="AO149" s="61"/>
      <c r="AP149" s="133">
        <v>0.56999999999999995</v>
      </c>
      <c r="AQ149" s="133">
        <v>1763</v>
      </c>
      <c r="AR149" s="133">
        <v>82.7</v>
      </c>
      <c r="AS149" s="139">
        <v>8.9999999999999993E-3</v>
      </c>
      <c r="AT149" s="135">
        <v>5.4</v>
      </c>
      <c r="AU149" s="135">
        <v>4.08</v>
      </c>
      <c r="AV149" s="135">
        <v>53.9</v>
      </c>
      <c r="AW149" s="135">
        <v>24.5</v>
      </c>
      <c r="AX149" s="135">
        <v>104</v>
      </c>
      <c r="AY149" s="86"/>
      <c r="AZ149" s="64">
        <v>0</v>
      </c>
      <c r="BA149" s="320">
        <v>2883.2</v>
      </c>
      <c r="BB149" s="316">
        <v>7.7123340000000002</v>
      </c>
      <c r="BC149" s="475">
        <v>0</v>
      </c>
      <c r="BD149" s="483">
        <f t="shared" si="13"/>
        <v>0.26749216148723642</v>
      </c>
      <c r="BE149" s="320">
        <v>0.55166666666666664</v>
      </c>
      <c r="BF149" s="471">
        <v>0</v>
      </c>
      <c r="BG149" s="320">
        <v>0.63866666666666672</v>
      </c>
    </row>
    <row r="150" spans="1:59" ht="15.75" customHeight="1">
      <c r="A150" s="76">
        <v>109</v>
      </c>
      <c r="B150" s="159" t="s">
        <v>882</v>
      </c>
      <c r="C150" s="46">
        <v>1</v>
      </c>
      <c r="D150" s="485">
        <v>66</v>
      </c>
      <c r="E150" s="485">
        <v>1</v>
      </c>
      <c r="F150" s="485">
        <v>2</v>
      </c>
      <c r="G150" s="485">
        <v>2</v>
      </c>
      <c r="H150" s="46">
        <v>36.6</v>
      </c>
      <c r="I150" s="79">
        <v>93</v>
      </c>
      <c r="J150" s="80">
        <v>0</v>
      </c>
      <c r="K150" s="80">
        <v>1</v>
      </c>
      <c r="L150" s="80">
        <v>0</v>
      </c>
      <c r="M150" s="80">
        <v>0</v>
      </c>
      <c r="N150" s="80">
        <v>0</v>
      </c>
      <c r="O150" s="80">
        <v>0</v>
      </c>
      <c r="P150" s="80">
        <v>0</v>
      </c>
      <c r="Q150" s="80">
        <v>0</v>
      </c>
      <c r="R150" s="80">
        <v>0</v>
      </c>
      <c r="S150" s="80">
        <v>0</v>
      </c>
      <c r="T150" s="80">
        <v>0</v>
      </c>
      <c r="U150" s="80">
        <v>0</v>
      </c>
      <c r="V150" s="80">
        <v>0</v>
      </c>
      <c r="W150" s="80">
        <v>1</v>
      </c>
      <c r="X150" s="98">
        <v>1</v>
      </c>
      <c r="Y150" s="80">
        <v>1</v>
      </c>
      <c r="Z150" s="80">
        <v>0</v>
      </c>
      <c r="AA150" s="80">
        <v>0</v>
      </c>
      <c r="AB150" s="81"/>
      <c r="AC150" s="82"/>
      <c r="AD150" s="83"/>
      <c r="AE150" s="150">
        <v>44057</v>
      </c>
      <c r="AF150" s="58">
        <v>0</v>
      </c>
      <c r="AG150" s="58">
        <v>0</v>
      </c>
      <c r="AH150" s="58">
        <v>0</v>
      </c>
      <c r="AI150" s="84">
        <v>0</v>
      </c>
      <c r="AJ150" s="84">
        <v>0</v>
      </c>
      <c r="AK150" s="60">
        <v>44063</v>
      </c>
      <c r="AL150" s="58">
        <f t="shared" si="12"/>
        <v>6</v>
      </c>
      <c r="AM150" s="84">
        <v>0</v>
      </c>
      <c r="AN150" s="123">
        <v>1</v>
      </c>
      <c r="AO150" s="61"/>
      <c r="AP150" s="133">
        <v>1.35</v>
      </c>
      <c r="AQ150" s="133">
        <v>435</v>
      </c>
      <c r="AR150" s="133">
        <v>159.4</v>
      </c>
      <c r="AS150" s="139">
        <v>2.3E-2</v>
      </c>
      <c r="AT150" s="135">
        <v>14.6</v>
      </c>
      <c r="AU150" s="135">
        <v>6.65</v>
      </c>
      <c r="AV150" s="135">
        <v>83.6</v>
      </c>
      <c r="AW150" s="135">
        <v>13.5</v>
      </c>
      <c r="AX150" s="135">
        <v>220</v>
      </c>
      <c r="AY150" s="86"/>
      <c r="AZ150" s="64">
        <v>0</v>
      </c>
      <c r="BA150" s="320">
        <v>8680.1</v>
      </c>
      <c r="BB150" s="320">
        <v>2.4226879476922929</v>
      </c>
      <c r="BC150" s="471">
        <v>1</v>
      </c>
      <c r="BD150" s="483">
        <f t="shared" si="13"/>
        <v>2.7910829917769296E-2</v>
      </c>
      <c r="BE150" s="320">
        <v>0.96133333333333326</v>
      </c>
      <c r="BF150" s="471">
        <v>1</v>
      </c>
      <c r="BG150" s="320">
        <v>1.0820000000000001</v>
      </c>
    </row>
    <row r="151" spans="1:59" ht="15.75" customHeight="1">
      <c r="A151" s="76">
        <v>120</v>
      </c>
      <c r="B151" s="163" t="s">
        <v>965</v>
      </c>
      <c r="C151" s="46">
        <v>2</v>
      </c>
      <c r="D151" s="485">
        <v>66</v>
      </c>
      <c r="E151" s="485">
        <v>1</v>
      </c>
      <c r="F151" s="485">
        <v>2</v>
      </c>
      <c r="G151" s="485">
        <v>2</v>
      </c>
      <c r="H151" s="46">
        <v>36</v>
      </c>
      <c r="I151" s="79">
        <v>90</v>
      </c>
      <c r="J151" s="80">
        <v>0</v>
      </c>
      <c r="K151" s="80">
        <v>0</v>
      </c>
      <c r="L151" s="80">
        <v>0</v>
      </c>
      <c r="M151" s="80">
        <v>0</v>
      </c>
      <c r="N151" s="80">
        <v>0</v>
      </c>
      <c r="O151" s="80">
        <v>0</v>
      </c>
      <c r="P151" s="80">
        <v>0</v>
      </c>
      <c r="Q151" s="80">
        <v>0</v>
      </c>
      <c r="R151" s="80">
        <v>0</v>
      </c>
      <c r="S151" s="80">
        <v>0</v>
      </c>
      <c r="T151" s="80">
        <v>0</v>
      </c>
      <c r="U151" s="80">
        <v>0</v>
      </c>
      <c r="V151" s="80">
        <v>0</v>
      </c>
      <c r="W151" s="80">
        <v>1</v>
      </c>
      <c r="X151" s="80">
        <v>0</v>
      </c>
      <c r="Y151" s="80">
        <v>1</v>
      </c>
      <c r="Z151" s="80">
        <v>0</v>
      </c>
      <c r="AA151" s="80">
        <v>0</v>
      </c>
      <c r="AB151" s="81">
        <v>66</v>
      </c>
      <c r="AC151" s="82">
        <v>1.66</v>
      </c>
      <c r="AD151" s="83">
        <f>AB151/AC151^2</f>
        <v>23.951226593119468</v>
      </c>
      <c r="AE151" s="150">
        <v>44074</v>
      </c>
      <c r="AF151" s="58">
        <v>1</v>
      </c>
      <c r="AG151" s="58">
        <v>1</v>
      </c>
      <c r="AH151" s="58">
        <v>48</v>
      </c>
      <c r="AI151" s="84">
        <v>0</v>
      </c>
      <c r="AJ151" s="84">
        <v>1</v>
      </c>
      <c r="AK151" s="60">
        <v>44140</v>
      </c>
      <c r="AL151" s="58">
        <f t="shared" si="12"/>
        <v>66</v>
      </c>
      <c r="AM151" s="84">
        <v>1</v>
      </c>
      <c r="AN151" s="123">
        <v>1</v>
      </c>
      <c r="AO151" s="61"/>
      <c r="AP151" s="133">
        <v>3.06</v>
      </c>
      <c r="AQ151" s="133">
        <v>933</v>
      </c>
      <c r="AR151" s="129">
        <v>312.5</v>
      </c>
      <c r="AS151" s="139">
        <v>2.1000000000000001E-2</v>
      </c>
      <c r="AT151" s="135">
        <v>13.9</v>
      </c>
      <c r="AU151" s="135">
        <v>9.76</v>
      </c>
      <c r="AV151" s="135">
        <v>90</v>
      </c>
      <c r="AW151" s="135">
        <v>6.3</v>
      </c>
      <c r="AX151" s="135">
        <v>250</v>
      </c>
      <c r="AY151" s="86"/>
      <c r="AZ151" s="64">
        <v>1</v>
      </c>
      <c r="BA151" s="481">
        <v>12</v>
      </c>
      <c r="BB151" s="320">
        <v>5.1964576807313607</v>
      </c>
      <c r="BC151" s="471">
        <v>0</v>
      </c>
      <c r="BD151" s="483">
        <f t="shared" si="13"/>
        <v>43.303814006094669</v>
      </c>
      <c r="BE151" s="320">
        <v>0.57633333333333336</v>
      </c>
      <c r="BF151" s="471">
        <v>0</v>
      </c>
      <c r="BG151" s="320">
        <v>0.71899999999999997</v>
      </c>
    </row>
    <row r="152" spans="1:59" ht="15.75" customHeight="1">
      <c r="A152" s="76">
        <v>134</v>
      </c>
      <c r="B152" s="168" t="s">
        <v>1061</v>
      </c>
      <c r="C152" s="46">
        <v>1</v>
      </c>
      <c r="D152" s="485">
        <v>66</v>
      </c>
      <c r="E152" s="485">
        <v>1</v>
      </c>
      <c r="F152" s="485">
        <v>2</v>
      </c>
      <c r="G152" s="485">
        <v>2</v>
      </c>
      <c r="H152" s="46">
        <v>35.5</v>
      </c>
      <c r="I152" s="79">
        <v>96</v>
      </c>
      <c r="J152" s="80">
        <v>0</v>
      </c>
      <c r="K152" s="80">
        <v>1</v>
      </c>
      <c r="L152" s="80">
        <v>0</v>
      </c>
      <c r="M152" s="80">
        <v>1</v>
      </c>
      <c r="N152" s="80">
        <v>0</v>
      </c>
      <c r="O152" s="80">
        <v>0</v>
      </c>
      <c r="P152" s="80">
        <v>0</v>
      </c>
      <c r="Q152" s="80">
        <v>0</v>
      </c>
      <c r="R152" s="80">
        <v>0</v>
      </c>
      <c r="S152" s="80">
        <v>0</v>
      </c>
      <c r="T152" s="80">
        <v>0</v>
      </c>
      <c r="U152" s="80">
        <v>0</v>
      </c>
      <c r="V152" s="80">
        <v>0</v>
      </c>
      <c r="W152" s="80">
        <v>1</v>
      </c>
      <c r="X152" s="80">
        <v>0</v>
      </c>
      <c r="Y152" s="80">
        <v>1</v>
      </c>
      <c r="Z152" s="80">
        <v>0</v>
      </c>
      <c r="AA152" s="98">
        <v>1</v>
      </c>
      <c r="AB152" s="81">
        <v>95</v>
      </c>
      <c r="AC152" s="82">
        <v>1.78</v>
      </c>
      <c r="AD152" s="83">
        <f>AB152/AC152^2</f>
        <v>29.983587930816814</v>
      </c>
      <c r="AE152" s="150">
        <v>44095</v>
      </c>
      <c r="AF152" s="58">
        <v>1</v>
      </c>
      <c r="AG152" s="58">
        <v>1</v>
      </c>
      <c r="AH152" s="58">
        <v>35</v>
      </c>
      <c r="AI152" s="84">
        <v>1</v>
      </c>
      <c r="AJ152" s="84">
        <v>1</v>
      </c>
      <c r="AK152" s="60">
        <v>44131</v>
      </c>
      <c r="AL152" s="58">
        <f t="shared" si="12"/>
        <v>36</v>
      </c>
      <c r="AM152" s="84">
        <v>1</v>
      </c>
      <c r="AN152" s="123">
        <v>1</v>
      </c>
      <c r="AO152" s="61"/>
      <c r="AP152" s="133">
        <v>1.25</v>
      </c>
      <c r="AQ152" s="133">
        <v>313</v>
      </c>
      <c r="AR152" s="133">
        <v>110.2</v>
      </c>
      <c r="AS152" s="139">
        <v>1.6E-2</v>
      </c>
      <c r="AT152" s="135">
        <v>11.1</v>
      </c>
      <c r="AU152" s="135">
        <v>10.73</v>
      </c>
      <c r="AV152" s="135">
        <v>87.8</v>
      </c>
      <c r="AW152" s="135">
        <v>7.2</v>
      </c>
      <c r="AX152" s="135">
        <v>217</v>
      </c>
      <c r="AY152" s="86"/>
      <c r="AZ152" s="64">
        <v>1</v>
      </c>
      <c r="BA152" s="320">
        <v>2769.2</v>
      </c>
      <c r="BB152" s="320">
        <v>4.5689589229709968</v>
      </c>
      <c r="BC152" s="471">
        <v>0</v>
      </c>
      <c r="BD152" s="483">
        <f t="shared" si="13"/>
        <v>0.16499201657413684</v>
      </c>
      <c r="BE152" s="320">
        <v>0.67899999999999994</v>
      </c>
      <c r="BF152" s="471">
        <v>0</v>
      </c>
      <c r="BG152" s="320">
        <v>0.8806666666666666</v>
      </c>
    </row>
    <row r="153" spans="1:59" ht="15.75" customHeight="1">
      <c r="A153" s="167">
        <v>139</v>
      </c>
      <c r="B153" s="168" t="s">
        <v>1096</v>
      </c>
      <c r="C153" s="46">
        <v>1</v>
      </c>
      <c r="D153" s="485">
        <v>66</v>
      </c>
      <c r="E153" s="485">
        <v>1</v>
      </c>
      <c r="F153" s="485">
        <v>2</v>
      </c>
      <c r="G153" s="485">
        <v>2</v>
      </c>
      <c r="H153" s="46">
        <v>38.299999999999997</v>
      </c>
      <c r="I153" s="79">
        <v>97</v>
      </c>
      <c r="J153" s="80">
        <v>0</v>
      </c>
      <c r="K153" s="80">
        <v>0</v>
      </c>
      <c r="L153" s="80">
        <v>0</v>
      </c>
      <c r="M153" s="80">
        <v>0</v>
      </c>
      <c r="N153" s="80">
        <v>0</v>
      </c>
      <c r="O153" s="80">
        <v>0</v>
      </c>
      <c r="P153" s="80">
        <v>0</v>
      </c>
      <c r="Q153" s="80">
        <v>0</v>
      </c>
      <c r="R153" s="80">
        <v>0</v>
      </c>
      <c r="S153" s="80">
        <v>0</v>
      </c>
      <c r="T153" s="80">
        <v>0</v>
      </c>
      <c r="U153" s="80">
        <v>0</v>
      </c>
      <c r="V153" s="80">
        <v>0</v>
      </c>
      <c r="W153" s="80">
        <v>1</v>
      </c>
      <c r="X153" s="80">
        <v>0</v>
      </c>
      <c r="Y153" s="80">
        <v>1</v>
      </c>
      <c r="Z153" s="80">
        <v>0</v>
      </c>
      <c r="AA153" s="80">
        <v>0</v>
      </c>
      <c r="AB153" s="81"/>
      <c r="AC153" s="82"/>
      <c r="AD153" s="83"/>
      <c r="AE153" s="150">
        <v>44102</v>
      </c>
      <c r="AF153" s="58">
        <v>0</v>
      </c>
      <c r="AG153" s="58">
        <v>0</v>
      </c>
      <c r="AH153" s="58">
        <v>0</v>
      </c>
      <c r="AI153" s="84">
        <v>0</v>
      </c>
      <c r="AJ153" s="84">
        <v>0</v>
      </c>
      <c r="AK153" s="60">
        <v>44112</v>
      </c>
      <c r="AL153" s="58">
        <f t="shared" si="12"/>
        <v>10</v>
      </c>
      <c r="AM153" s="84">
        <v>0</v>
      </c>
      <c r="AN153" s="123">
        <v>1</v>
      </c>
      <c r="AO153" s="61"/>
      <c r="AP153" s="129">
        <v>1.33</v>
      </c>
      <c r="AQ153" s="133">
        <v>1318</v>
      </c>
      <c r="AR153" s="129"/>
      <c r="AS153" s="139">
        <v>2.1000000000000001E-2</v>
      </c>
      <c r="AT153" s="135">
        <v>13.1</v>
      </c>
      <c r="AU153" s="135">
        <v>5.17</v>
      </c>
      <c r="AV153" s="135">
        <v>69.8</v>
      </c>
      <c r="AW153" s="135">
        <v>17.399999999999999</v>
      </c>
      <c r="AX153" s="135">
        <v>111</v>
      </c>
      <c r="AY153" s="86"/>
      <c r="AZ153" s="64">
        <v>0</v>
      </c>
      <c r="BA153" s="320">
        <v>6757.2</v>
      </c>
      <c r="BB153" s="320">
        <v>8.7311544123512199</v>
      </c>
      <c r="BC153" s="471">
        <v>0</v>
      </c>
      <c r="BD153" s="483">
        <f t="shared" si="13"/>
        <v>0.12921260895565057</v>
      </c>
      <c r="BE153" s="320">
        <v>0.96233333333333337</v>
      </c>
      <c r="BF153" s="471">
        <v>1</v>
      </c>
      <c r="BG153" s="320">
        <v>1.1026666666666667</v>
      </c>
    </row>
    <row r="154" spans="1:59" ht="15.75" customHeight="1">
      <c r="A154" s="489">
        <v>142</v>
      </c>
      <c r="B154" s="163" t="s">
        <v>1117</v>
      </c>
      <c r="C154" s="46">
        <v>1</v>
      </c>
      <c r="D154" s="485">
        <v>66</v>
      </c>
      <c r="E154" s="485">
        <v>1</v>
      </c>
      <c r="F154" s="485">
        <v>2</v>
      </c>
      <c r="G154" s="485">
        <v>2</v>
      </c>
      <c r="H154" s="46">
        <v>35.4</v>
      </c>
      <c r="I154" s="79">
        <v>96</v>
      </c>
      <c r="J154" s="80">
        <v>0</v>
      </c>
      <c r="K154" s="80">
        <v>1</v>
      </c>
      <c r="L154" s="80">
        <v>0</v>
      </c>
      <c r="M154" s="80">
        <v>0</v>
      </c>
      <c r="N154" s="80">
        <v>0</v>
      </c>
      <c r="O154" s="80">
        <v>0</v>
      </c>
      <c r="P154" s="80">
        <v>0</v>
      </c>
      <c r="Q154" s="80">
        <v>0</v>
      </c>
      <c r="R154" s="80">
        <v>0</v>
      </c>
      <c r="S154" s="80">
        <v>0</v>
      </c>
      <c r="T154" s="80">
        <v>0</v>
      </c>
      <c r="U154" s="80">
        <v>0</v>
      </c>
      <c r="V154" s="80">
        <v>0</v>
      </c>
      <c r="W154" s="80">
        <v>1</v>
      </c>
      <c r="X154" s="80">
        <v>0</v>
      </c>
      <c r="Y154" s="80">
        <v>1</v>
      </c>
      <c r="Z154" s="80">
        <v>0</v>
      </c>
      <c r="AA154" s="80">
        <v>0</v>
      </c>
      <c r="AB154" s="81">
        <v>0</v>
      </c>
      <c r="AC154" s="82">
        <v>0</v>
      </c>
      <c r="AD154" s="83"/>
      <c r="AE154" s="150">
        <v>44120</v>
      </c>
      <c r="AF154" s="58">
        <v>0</v>
      </c>
      <c r="AG154" s="58">
        <v>0</v>
      </c>
      <c r="AH154" s="58">
        <v>0</v>
      </c>
      <c r="AI154" s="84">
        <v>0</v>
      </c>
      <c r="AJ154" s="84">
        <v>0</v>
      </c>
      <c r="AK154" s="60">
        <v>44121</v>
      </c>
      <c r="AL154" s="58">
        <f t="shared" si="12"/>
        <v>1</v>
      </c>
      <c r="AM154" s="84">
        <v>0</v>
      </c>
      <c r="AN154" s="123">
        <v>1</v>
      </c>
      <c r="AO154" s="61"/>
      <c r="AP154" s="133">
        <v>0.94</v>
      </c>
      <c r="AQ154" s="143"/>
      <c r="AR154" s="143"/>
      <c r="AS154" s="144"/>
      <c r="AT154" s="135">
        <v>14.2</v>
      </c>
      <c r="AU154" s="135">
        <v>7.13</v>
      </c>
      <c r="AV154" s="135">
        <v>73</v>
      </c>
      <c r="AW154" s="135">
        <v>17.399999999999999</v>
      </c>
      <c r="AX154" s="98">
        <v>298</v>
      </c>
      <c r="AY154" s="86"/>
      <c r="AZ154" s="64">
        <v>0</v>
      </c>
      <c r="BA154" s="320">
        <v>3893.3</v>
      </c>
      <c r="BB154" s="320">
        <v>7.4680075288338338E-2</v>
      </c>
      <c r="BC154" s="471">
        <v>1</v>
      </c>
      <c r="BD154" s="483">
        <f t="shared" si="13"/>
        <v>1.9181690413874689E-3</v>
      </c>
      <c r="BE154" s="320">
        <v>0.8696666666666667</v>
      </c>
      <c r="BF154" s="471">
        <v>0</v>
      </c>
      <c r="BG154" s="320">
        <v>0.97333333333333327</v>
      </c>
    </row>
    <row r="155" spans="1:59" ht="15.75" customHeight="1">
      <c r="A155" s="76">
        <v>182</v>
      </c>
      <c r="B155" s="168" t="s">
        <v>1397</v>
      </c>
      <c r="C155" s="46">
        <v>2</v>
      </c>
      <c r="D155" s="485">
        <v>66</v>
      </c>
      <c r="E155" s="485">
        <v>1</v>
      </c>
      <c r="F155" s="485">
        <v>2</v>
      </c>
      <c r="G155" s="485">
        <v>2</v>
      </c>
      <c r="H155" s="46">
        <v>35.299999999999997</v>
      </c>
      <c r="I155" s="79">
        <v>93</v>
      </c>
      <c r="J155" s="80">
        <v>1</v>
      </c>
      <c r="K155" s="80">
        <v>0</v>
      </c>
      <c r="L155" s="80">
        <v>1</v>
      </c>
      <c r="M155" s="80">
        <v>0</v>
      </c>
      <c r="N155" s="80">
        <v>0</v>
      </c>
      <c r="O155" s="80">
        <v>0</v>
      </c>
      <c r="P155" s="80">
        <v>0</v>
      </c>
      <c r="Q155" s="80">
        <v>0</v>
      </c>
      <c r="R155" s="80">
        <v>0</v>
      </c>
      <c r="S155" s="80">
        <v>0</v>
      </c>
      <c r="T155" s="80">
        <v>0</v>
      </c>
      <c r="U155" s="80">
        <v>0</v>
      </c>
      <c r="V155" s="80">
        <v>1</v>
      </c>
      <c r="W155" s="80">
        <v>1</v>
      </c>
      <c r="X155" s="80">
        <v>0</v>
      </c>
      <c r="Y155" s="80">
        <v>0</v>
      </c>
      <c r="Z155" s="80">
        <v>0</v>
      </c>
      <c r="AA155" s="80">
        <v>0</v>
      </c>
      <c r="AB155" s="81">
        <v>55</v>
      </c>
      <c r="AC155" s="82">
        <v>1.6</v>
      </c>
      <c r="AD155" s="83">
        <f>AB155/AC155^2</f>
        <v>21.484374999999996</v>
      </c>
      <c r="AE155" s="150">
        <v>44173</v>
      </c>
      <c r="AF155" s="58">
        <v>0</v>
      </c>
      <c r="AG155" s="58">
        <v>0</v>
      </c>
      <c r="AH155" s="58">
        <v>0</v>
      </c>
      <c r="AI155" s="84">
        <v>0</v>
      </c>
      <c r="AJ155" s="84">
        <v>0</v>
      </c>
      <c r="AK155" s="60">
        <v>44182</v>
      </c>
      <c r="AL155" s="58">
        <f t="shared" si="12"/>
        <v>9</v>
      </c>
      <c r="AM155" s="84">
        <v>0</v>
      </c>
      <c r="AN155" s="123">
        <v>1</v>
      </c>
      <c r="AO155" s="61"/>
      <c r="AP155" s="133">
        <v>0.54</v>
      </c>
      <c r="AQ155" s="133">
        <v>1068</v>
      </c>
      <c r="AR155" s="133">
        <v>19.2</v>
      </c>
      <c r="AS155" s="139">
        <v>6.6000000000000003E-2</v>
      </c>
      <c r="AT155" s="135">
        <v>12</v>
      </c>
      <c r="AU155" s="135">
        <v>3.32</v>
      </c>
      <c r="AV155" s="135">
        <v>69</v>
      </c>
      <c r="AW155" s="135">
        <v>24.7</v>
      </c>
      <c r="AX155" s="135">
        <v>128</v>
      </c>
      <c r="AY155" s="86"/>
      <c r="AZ155" s="64">
        <v>0</v>
      </c>
      <c r="BA155" s="320">
        <v>14626.2</v>
      </c>
      <c r="BB155" s="320">
        <v>4.9925705794948181</v>
      </c>
      <c r="BC155" s="471">
        <v>0</v>
      </c>
      <c r="BD155" s="483">
        <f t="shared" si="13"/>
        <v>3.4134433957520187E-2</v>
      </c>
      <c r="BE155" s="320">
        <v>0.68833333333333335</v>
      </c>
      <c r="BF155" s="471">
        <v>0</v>
      </c>
      <c r="BG155" s="320">
        <v>0.83233333333333326</v>
      </c>
    </row>
    <row r="156" spans="1:59" ht="15.75" customHeight="1">
      <c r="A156" s="262">
        <v>248</v>
      </c>
      <c r="B156" s="263" t="s">
        <v>1795</v>
      </c>
      <c r="C156" s="248">
        <v>2</v>
      </c>
      <c r="D156" s="485">
        <v>66</v>
      </c>
      <c r="E156" s="485">
        <v>1</v>
      </c>
      <c r="F156" s="485">
        <v>2</v>
      </c>
      <c r="G156" s="485">
        <v>2</v>
      </c>
      <c r="H156" s="248">
        <v>36</v>
      </c>
      <c r="I156" s="265">
        <v>96</v>
      </c>
      <c r="J156" s="498">
        <v>0</v>
      </c>
      <c r="K156" s="498">
        <v>0</v>
      </c>
      <c r="L156" s="498">
        <v>0</v>
      </c>
      <c r="M156" s="498">
        <v>0</v>
      </c>
      <c r="N156" s="498">
        <v>0</v>
      </c>
      <c r="O156" s="498">
        <v>0</v>
      </c>
      <c r="P156" s="498">
        <v>0</v>
      </c>
      <c r="Q156" s="498">
        <v>0</v>
      </c>
      <c r="R156" s="498">
        <v>0</v>
      </c>
      <c r="S156" s="498">
        <v>0</v>
      </c>
      <c r="T156" s="498">
        <v>0</v>
      </c>
      <c r="U156" s="498">
        <v>0</v>
      </c>
      <c r="V156" s="498">
        <v>0</v>
      </c>
      <c r="W156" s="498">
        <v>1</v>
      </c>
      <c r="X156" s="498">
        <v>1</v>
      </c>
      <c r="Y156" s="498">
        <v>0</v>
      </c>
      <c r="Z156" s="498">
        <v>0</v>
      </c>
      <c r="AA156" s="498">
        <v>0</v>
      </c>
      <c r="AB156" s="502">
        <v>82</v>
      </c>
      <c r="AC156" s="505">
        <v>1.6</v>
      </c>
      <c r="AD156" s="508">
        <v>32.03</v>
      </c>
      <c r="AE156" s="511">
        <v>44320</v>
      </c>
      <c r="AF156" s="254">
        <v>1</v>
      </c>
      <c r="AG156" s="254">
        <v>0</v>
      </c>
      <c r="AH156" s="254">
        <v>20</v>
      </c>
      <c r="AI156" s="516">
        <v>0</v>
      </c>
      <c r="AJ156" s="516">
        <v>1</v>
      </c>
      <c r="AK156" s="519">
        <v>44343</v>
      </c>
      <c r="AL156" s="254">
        <v>23</v>
      </c>
      <c r="AM156" s="516">
        <v>0</v>
      </c>
      <c r="AN156" s="522">
        <v>1</v>
      </c>
      <c r="AO156" s="523">
        <v>1</v>
      </c>
      <c r="AP156" s="528">
        <v>0.66</v>
      </c>
      <c r="AQ156" s="528">
        <v>1515</v>
      </c>
      <c r="AR156" s="528">
        <v>22.7</v>
      </c>
      <c r="AS156" s="537">
        <v>0.01</v>
      </c>
      <c r="AT156" s="496">
        <v>13.4</v>
      </c>
      <c r="AU156" s="496">
        <v>4.55</v>
      </c>
      <c r="AV156" s="496">
        <v>73.599999999999994</v>
      </c>
      <c r="AW156" s="496">
        <v>13.2</v>
      </c>
      <c r="AX156" s="496">
        <v>182</v>
      </c>
      <c r="AY156" s="546"/>
      <c r="AZ156" s="255">
        <v>0</v>
      </c>
      <c r="BA156" s="320"/>
      <c r="BB156" s="481"/>
      <c r="BC156" s="556"/>
      <c r="BD156" s="483"/>
      <c r="BE156" s="481"/>
      <c r="BF156" s="556"/>
      <c r="BG156" s="481"/>
    </row>
    <row r="157" spans="1:59" ht="15.75" customHeight="1">
      <c r="A157" s="76">
        <v>36</v>
      </c>
      <c r="B157" s="159" t="s">
        <v>358</v>
      </c>
      <c r="C157" s="46">
        <v>2</v>
      </c>
      <c r="D157" s="485">
        <v>67</v>
      </c>
      <c r="E157" s="485">
        <v>1</v>
      </c>
      <c r="F157" s="485">
        <v>2</v>
      </c>
      <c r="G157" s="485">
        <v>2</v>
      </c>
      <c r="H157" s="46">
        <v>35.6</v>
      </c>
      <c r="I157" s="79">
        <v>98</v>
      </c>
      <c r="J157" s="80">
        <v>0</v>
      </c>
      <c r="K157" s="80">
        <v>1</v>
      </c>
      <c r="L157" s="80">
        <v>0</v>
      </c>
      <c r="M157" s="80">
        <v>0</v>
      </c>
      <c r="N157" s="80">
        <v>0</v>
      </c>
      <c r="O157" s="80">
        <v>0</v>
      </c>
      <c r="P157" s="80">
        <v>0</v>
      </c>
      <c r="Q157" s="80">
        <v>0</v>
      </c>
      <c r="R157" s="80">
        <v>0</v>
      </c>
      <c r="S157" s="80">
        <v>0</v>
      </c>
      <c r="T157" s="80">
        <v>0</v>
      </c>
      <c r="U157" s="80">
        <v>0</v>
      </c>
      <c r="V157" s="80">
        <v>0</v>
      </c>
      <c r="W157" s="80">
        <v>1</v>
      </c>
      <c r="X157" s="80">
        <v>0</v>
      </c>
      <c r="Y157" s="98">
        <v>1</v>
      </c>
      <c r="Z157" s="80">
        <v>0</v>
      </c>
      <c r="AA157" s="80">
        <v>0</v>
      </c>
      <c r="AB157" s="81">
        <v>60</v>
      </c>
      <c r="AC157" s="82">
        <v>1.5</v>
      </c>
      <c r="AD157" s="83">
        <f t="shared" ref="AD157:AD163" si="14">AB157/AC157^2</f>
        <v>26.666666666666668</v>
      </c>
      <c r="AE157" s="56">
        <v>44017</v>
      </c>
      <c r="AF157" s="58">
        <v>0</v>
      </c>
      <c r="AG157" s="58">
        <v>0</v>
      </c>
      <c r="AH157" s="58">
        <v>0</v>
      </c>
      <c r="AI157" s="84">
        <v>0</v>
      </c>
      <c r="AJ157" s="84">
        <v>0</v>
      </c>
      <c r="AK157" s="60">
        <v>44019</v>
      </c>
      <c r="AL157" s="58">
        <f t="shared" ref="AL157:AL178" si="15">AK157-AE157</f>
        <v>2</v>
      </c>
      <c r="AM157" s="84">
        <v>0</v>
      </c>
      <c r="AN157" s="123">
        <v>1</v>
      </c>
      <c r="AO157" s="61"/>
      <c r="AP157" s="133">
        <v>0.99</v>
      </c>
      <c r="AQ157" s="142">
        <v>1095</v>
      </c>
      <c r="AR157" s="143"/>
      <c r="AS157" s="144"/>
      <c r="AT157" s="135">
        <v>11.6</v>
      </c>
      <c r="AU157" s="135">
        <v>5.08</v>
      </c>
      <c r="AV157" s="135">
        <v>64.900000000000006</v>
      </c>
      <c r="AW157" s="98">
        <v>25.8</v>
      </c>
      <c r="AX157" s="135">
        <v>202</v>
      </c>
      <c r="AY157" s="86"/>
      <c r="AZ157" s="64">
        <v>0</v>
      </c>
      <c r="BA157" s="320">
        <v>3706.4</v>
      </c>
      <c r="BB157" s="316">
        <v>9.9909143234976288</v>
      </c>
      <c r="BC157" s="475">
        <v>0</v>
      </c>
      <c r="BD157" s="483">
        <f>(BB157/BA157)*100</f>
        <v>0.26955844818415792</v>
      </c>
      <c r="BE157" s="320">
        <v>0.79599999999999993</v>
      </c>
      <c r="BF157" s="471">
        <v>0</v>
      </c>
      <c r="BG157" s="320">
        <v>0.94999999999999984</v>
      </c>
    </row>
    <row r="158" spans="1:59" ht="15.75" customHeight="1">
      <c r="A158" s="76">
        <v>55</v>
      </c>
      <c r="B158" s="123" t="s">
        <v>508</v>
      </c>
      <c r="C158" s="46">
        <v>1</v>
      </c>
      <c r="D158" s="485">
        <v>67</v>
      </c>
      <c r="E158" s="485">
        <v>1</v>
      </c>
      <c r="F158" s="485">
        <v>2</v>
      </c>
      <c r="G158" s="485">
        <v>2</v>
      </c>
      <c r="H158" s="46">
        <v>35.799999999999997</v>
      </c>
      <c r="I158" s="79">
        <v>96</v>
      </c>
      <c r="J158" s="80">
        <v>0</v>
      </c>
      <c r="K158" s="80">
        <v>0</v>
      </c>
      <c r="L158" s="80">
        <v>0</v>
      </c>
      <c r="M158" s="80">
        <v>0</v>
      </c>
      <c r="N158" s="80">
        <v>0</v>
      </c>
      <c r="O158" s="80">
        <v>0</v>
      </c>
      <c r="P158" s="80">
        <v>0</v>
      </c>
      <c r="Q158" s="80">
        <v>0</v>
      </c>
      <c r="R158" s="80">
        <v>0</v>
      </c>
      <c r="S158" s="80">
        <v>0</v>
      </c>
      <c r="T158" s="80">
        <v>0</v>
      </c>
      <c r="U158" s="80">
        <v>0</v>
      </c>
      <c r="V158" s="80">
        <v>0</v>
      </c>
      <c r="W158" s="80">
        <v>1</v>
      </c>
      <c r="X158" s="80">
        <v>0</v>
      </c>
      <c r="Y158" s="80">
        <v>1</v>
      </c>
      <c r="Z158" s="80">
        <v>0</v>
      </c>
      <c r="AA158" s="80">
        <v>0</v>
      </c>
      <c r="AB158" s="81">
        <v>60</v>
      </c>
      <c r="AC158" s="82">
        <v>1.64</v>
      </c>
      <c r="AD158" s="83">
        <f t="shared" si="14"/>
        <v>22.308149910767405</v>
      </c>
      <c r="AE158" s="150">
        <v>44028</v>
      </c>
      <c r="AF158" s="58">
        <v>1</v>
      </c>
      <c r="AG158" s="58">
        <v>1</v>
      </c>
      <c r="AH158" s="58">
        <v>35</v>
      </c>
      <c r="AI158" s="84">
        <v>1</v>
      </c>
      <c r="AJ158" s="84">
        <v>1</v>
      </c>
      <c r="AK158" s="60">
        <v>44068</v>
      </c>
      <c r="AL158" s="58">
        <f t="shared" si="15"/>
        <v>40</v>
      </c>
      <c r="AM158" s="84">
        <v>0</v>
      </c>
      <c r="AN158" s="123">
        <v>1</v>
      </c>
      <c r="AO158" s="61"/>
      <c r="AP158" s="133">
        <v>0.82</v>
      </c>
      <c r="AQ158" s="133">
        <v>3424</v>
      </c>
      <c r="AR158" s="133">
        <v>314.89999999999998</v>
      </c>
      <c r="AS158" s="139">
        <v>8.9999999999999993E-3</v>
      </c>
      <c r="AT158" s="98">
        <v>13.5</v>
      </c>
      <c r="AU158" s="98">
        <v>7.31</v>
      </c>
      <c r="AV158" s="98">
        <v>85.8</v>
      </c>
      <c r="AW158" s="98">
        <v>7</v>
      </c>
      <c r="AX158" s="135">
        <v>266</v>
      </c>
      <c r="AY158" s="86"/>
      <c r="AZ158" s="64">
        <v>0</v>
      </c>
      <c r="BA158" s="320">
        <v>6297.5</v>
      </c>
      <c r="BB158" s="316">
        <v>4.53581053959513</v>
      </c>
      <c r="BC158" s="475">
        <v>0</v>
      </c>
      <c r="BD158" s="483">
        <f>(BB158/BA158)*100</f>
        <v>7.2025574269077089E-2</v>
      </c>
      <c r="BE158" s="320">
        <v>0.93233333333333324</v>
      </c>
      <c r="BF158" s="471">
        <v>1</v>
      </c>
      <c r="BG158" s="320">
        <v>1.0383333333333333</v>
      </c>
    </row>
    <row r="159" spans="1:59" ht="15.75" customHeight="1">
      <c r="A159" s="76">
        <v>57</v>
      </c>
      <c r="B159" s="159" t="s">
        <v>524</v>
      </c>
      <c r="C159" s="46">
        <v>2</v>
      </c>
      <c r="D159" s="485">
        <v>67</v>
      </c>
      <c r="E159" s="485">
        <v>1</v>
      </c>
      <c r="F159" s="485">
        <v>2</v>
      </c>
      <c r="G159" s="485">
        <v>2</v>
      </c>
      <c r="H159" s="46">
        <v>34</v>
      </c>
      <c r="I159" s="79">
        <v>96</v>
      </c>
      <c r="J159" s="80">
        <v>0</v>
      </c>
      <c r="K159" s="80">
        <v>1</v>
      </c>
      <c r="L159" s="80">
        <v>0</v>
      </c>
      <c r="M159" s="80">
        <v>0</v>
      </c>
      <c r="N159" s="80">
        <v>0</v>
      </c>
      <c r="O159" s="80">
        <v>0</v>
      </c>
      <c r="P159" s="80">
        <v>0</v>
      </c>
      <c r="Q159" s="80">
        <v>0</v>
      </c>
      <c r="R159" s="80">
        <v>0</v>
      </c>
      <c r="S159" s="80">
        <v>0</v>
      </c>
      <c r="T159" s="80">
        <v>0</v>
      </c>
      <c r="U159" s="80">
        <v>0</v>
      </c>
      <c r="V159" s="80">
        <v>0</v>
      </c>
      <c r="W159" s="80">
        <v>1</v>
      </c>
      <c r="X159" s="80">
        <v>1</v>
      </c>
      <c r="Y159" s="80">
        <v>1</v>
      </c>
      <c r="Z159" s="80">
        <v>0</v>
      </c>
      <c r="AA159" s="80">
        <v>0</v>
      </c>
      <c r="AB159" s="81">
        <v>56</v>
      </c>
      <c r="AC159" s="82">
        <v>1.5</v>
      </c>
      <c r="AD159" s="83">
        <f t="shared" si="14"/>
        <v>24.888888888888889</v>
      </c>
      <c r="AE159" s="150">
        <v>44029</v>
      </c>
      <c r="AF159" s="58">
        <v>1</v>
      </c>
      <c r="AG159" s="58">
        <v>0</v>
      </c>
      <c r="AH159" s="58">
        <v>4</v>
      </c>
      <c r="AI159" s="84">
        <v>0</v>
      </c>
      <c r="AJ159" s="84">
        <v>1</v>
      </c>
      <c r="AK159" s="60">
        <v>44046</v>
      </c>
      <c r="AL159" s="58">
        <f t="shared" si="15"/>
        <v>17</v>
      </c>
      <c r="AM159" s="84">
        <v>1</v>
      </c>
      <c r="AN159" s="123">
        <v>1</v>
      </c>
      <c r="AO159" s="61"/>
      <c r="AP159" s="133">
        <v>2.42</v>
      </c>
      <c r="AQ159" s="129"/>
      <c r="AR159" s="133">
        <v>55</v>
      </c>
      <c r="AS159" s="144"/>
      <c r="AT159" s="135">
        <v>9.9</v>
      </c>
      <c r="AU159" s="135">
        <v>19.46</v>
      </c>
      <c r="AV159" s="135">
        <v>86.4</v>
      </c>
      <c r="AW159" s="135">
        <v>7.6</v>
      </c>
      <c r="AX159" s="135">
        <v>345</v>
      </c>
      <c r="AY159" s="86"/>
      <c r="AZ159" s="90">
        <v>1</v>
      </c>
      <c r="BA159" s="320">
        <v>13169.6</v>
      </c>
      <c r="BB159" s="316">
        <v>9.692998573085216</v>
      </c>
      <c r="BC159" s="475">
        <v>0</v>
      </c>
      <c r="BD159" s="483">
        <f>(BB159/BA159)*100</f>
        <v>7.360131342702296E-2</v>
      </c>
      <c r="BE159" s="320">
        <v>0.71233333333333315</v>
      </c>
      <c r="BF159" s="471">
        <v>0</v>
      </c>
      <c r="BG159" s="320">
        <v>0.89200000000000002</v>
      </c>
    </row>
    <row r="160" spans="1:59" ht="15.75" customHeight="1">
      <c r="A160" s="76">
        <v>98</v>
      </c>
      <c r="B160" s="159" t="s">
        <v>815</v>
      </c>
      <c r="C160" s="46">
        <v>2</v>
      </c>
      <c r="D160" s="485">
        <v>67</v>
      </c>
      <c r="E160" s="485">
        <v>1</v>
      </c>
      <c r="F160" s="485">
        <v>2</v>
      </c>
      <c r="G160" s="485">
        <v>2</v>
      </c>
      <c r="H160" s="46">
        <v>36.200000000000003</v>
      </c>
      <c r="I160" s="79">
        <v>95</v>
      </c>
      <c r="J160" s="80">
        <v>0</v>
      </c>
      <c r="K160" s="80">
        <v>0</v>
      </c>
      <c r="L160" s="80">
        <v>0</v>
      </c>
      <c r="M160" s="80">
        <v>0</v>
      </c>
      <c r="N160" s="80">
        <v>1</v>
      </c>
      <c r="O160" s="80">
        <v>0</v>
      </c>
      <c r="P160" s="80">
        <v>0</v>
      </c>
      <c r="Q160" s="80">
        <v>0</v>
      </c>
      <c r="R160" s="80">
        <v>0</v>
      </c>
      <c r="S160" s="80">
        <v>0</v>
      </c>
      <c r="T160" s="80">
        <v>0</v>
      </c>
      <c r="U160" s="80">
        <v>0</v>
      </c>
      <c r="V160" s="80">
        <v>0</v>
      </c>
      <c r="W160" s="80">
        <v>1</v>
      </c>
      <c r="X160" s="80">
        <v>0</v>
      </c>
      <c r="Y160" s="80">
        <v>1</v>
      </c>
      <c r="Z160" s="80">
        <v>0</v>
      </c>
      <c r="AA160" s="80">
        <v>0</v>
      </c>
      <c r="AB160" s="81">
        <v>67</v>
      </c>
      <c r="AC160" s="82">
        <v>1.55</v>
      </c>
      <c r="AD160" s="83">
        <f t="shared" si="14"/>
        <v>27.887617065556707</v>
      </c>
      <c r="AE160" s="150">
        <v>44049</v>
      </c>
      <c r="AF160" s="58">
        <v>0</v>
      </c>
      <c r="AG160" s="58">
        <v>0</v>
      </c>
      <c r="AH160" s="58">
        <v>0</v>
      </c>
      <c r="AI160" s="84">
        <v>0</v>
      </c>
      <c r="AJ160" s="84">
        <v>0</v>
      </c>
      <c r="AK160" s="60">
        <v>44056</v>
      </c>
      <c r="AL160" s="58">
        <f t="shared" si="15"/>
        <v>7</v>
      </c>
      <c r="AM160" s="84">
        <v>0</v>
      </c>
      <c r="AN160" s="123">
        <v>1</v>
      </c>
      <c r="AO160" s="61"/>
      <c r="AP160" s="133">
        <v>0.45</v>
      </c>
      <c r="AQ160" s="133">
        <v>949</v>
      </c>
      <c r="AR160" s="133">
        <v>4.4000000000000004</v>
      </c>
      <c r="AS160" s="139">
        <v>1.0999999999999999E-2</v>
      </c>
      <c r="AT160" s="135">
        <v>11.7</v>
      </c>
      <c r="AU160" s="135">
        <v>8.42</v>
      </c>
      <c r="AV160" s="135">
        <v>78.599999999999994</v>
      </c>
      <c r="AW160" s="135">
        <v>15.1</v>
      </c>
      <c r="AX160" s="135">
        <v>230</v>
      </c>
      <c r="AY160" s="86"/>
      <c r="AZ160" s="64">
        <v>0</v>
      </c>
      <c r="BA160" s="320"/>
      <c r="BB160" s="320"/>
      <c r="BC160" s="471"/>
      <c r="BD160" s="483"/>
      <c r="BE160" s="320">
        <v>0.65899999999999992</v>
      </c>
      <c r="BF160" s="471">
        <v>0</v>
      </c>
      <c r="BG160" s="320">
        <v>0.92400000000000004</v>
      </c>
    </row>
    <row r="161" spans="1:59" ht="15.75" customHeight="1">
      <c r="A161" s="167">
        <v>133</v>
      </c>
      <c r="B161" s="168" t="s">
        <v>1054</v>
      </c>
      <c r="C161" s="46">
        <v>2</v>
      </c>
      <c r="D161" s="485">
        <v>67</v>
      </c>
      <c r="E161" s="485">
        <v>1</v>
      </c>
      <c r="F161" s="485">
        <v>2</v>
      </c>
      <c r="G161" s="485">
        <v>2</v>
      </c>
      <c r="H161" s="46">
        <v>35.5</v>
      </c>
      <c r="I161" s="79">
        <v>98</v>
      </c>
      <c r="J161" s="80">
        <v>0</v>
      </c>
      <c r="K161" s="80">
        <v>0</v>
      </c>
      <c r="L161" s="80">
        <v>0</v>
      </c>
      <c r="M161" s="80">
        <v>0</v>
      </c>
      <c r="N161" s="80">
        <v>0</v>
      </c>
      <c r="O161" s="80">
        <v>0</v>
      </c>
      <c r="P161" s="80">
        <v>0</v>
      </c>
      <c r="Q161" s="80">
        <v>0</v>
      </c>
      <c r="R161" s="80">
        <v>0</v>
      </c>
      <c r="S161" s="80">
        <v>0</v>
      </c>
      <c r="T161" s="80">
        <v>0</v>
      </c>
      <c r="U161" s="80">
        <v>0</v>
      </c>
      <c r="V161" s="80">
        <v>0</v>
      </c>
      <c r="W161" s="80">
        <v>0</v>
      </c>
      <c r="X161" s="80">
        <v>0</v>
      </c>
      <c r="Y161" s="80">
        <v>0</v>
      </c>
      <c r="Z161" s="80">
        <v>0</v>
      </c>
      <c r="AA161" s="80">
        <v>0</v>
      </c>
      <c r="AB161" s="81">
        <v>66</v>
      </c>
      <c r="AC161" s="82">
        <v>1.62</v>
      </c>
      <c r="AD161" s="83">
        <f t="shared" si="14"/>
        <v>25.14860539551897</v>
      </c>
      <c r="AE161" s="150">
        <v>44090</v>
      </c>
      <c r="AF161" s="58">
        <v>0</v>
      </c>
      <c r="AG161" s="58">
        <v>0</v>
      </c>
      <c r="AH161" s="58">
        <v>0</v>
      </c>
      <c r="AI161" s="84">
        <v>0</v>
      </c>
      <c r="AJ161" s="84">
        <v>0</v>
      </c>
      <c r="AK161" s="60">
        <v>44100</v>
      </c>
      <c r="AL161" s="58">
        <f t="shared" si="15"/>
        <v>10</v>
      </c>
      <c r="AM161" s="84">
        <v>0</v>
      </c>
      <c r="AN161" s="123">
        <v>1</v>
      </c>
      <c r="AO161" s="61"/>
      <c r="AP161" s="133">
        <v>0.66</v>
      </c>
      <c r="AQ161" s="133">
        <v>613</v>
      </c>
      <c r="AR161" s="133">
        <v>188.9</v>
      </c>
      <c r="AS161" s="144"/>
      <c r="AT161" s="135">
        <v>12.8</v>
      </c>
      <c r="AU161" s="135">
        <v>11.29</v>
      </c>
      <c r="AV161" s="135">
        <v>92.7</v>
      </c>
      <c r="AW161" s="135">
        <v>5.8</v>
      </c>
      <c r="AX161" s="135">
        <v>214</v>
      </c>
      <c r="AY161" s="86"/>
      <c r="AZ161" s="64">
        <v>0</v>
      </c>
      <c r="BA161" s="320">
        <v>969.1</v>
      </c>
      <c r="BB161" s="320">
        <v>8.2935389441481036</v>
      </c>
      <c r="BC161" s="471">
        <v>0</v>
      </c>
      <c r="BD161" s="483">
        <f>(BB161/BA161)*100</f>
        <v>0.85579805429244693</v>
      </c>
      <c r="BE161" s="320">
        <v>0.94433333333333336</v>
      </c>
      <c r="BF161" s="471">
        <v>1</v>
      </c>
      <c r="BG161" s="320">
        <v>1.0723333333333331</v>
      </c>
    </row>
    <row r="162" spans="1:59" ht="15.75" customHeight="1">
      <c r="A162" s="167">
        <v>141</v>
      </c>
      <c r="B162" s="168" t="s">
        <v>1110</v>
      </c>
      <c r="C162" s="46">
        <v>1</v>
      </c>
      <c r="D162" s="485">
        <v>67</v>
      </c>
      <c r="E162" s="485">
        <v>1</v>
      </c>
      <c r="F162" s="485">
        <v>2</v>
      </c>
      <c r="G162" s="485">
        <v>2</v>
      </c>
      <c r="H162" s="46">
        <v>35.700000000000003</v>
      </c>
      <c r="I162" s="79">
        <v>97</v>
      </c>
      <c r="J162" s="80">
        <v>0</v>
      </c>
      <c r="K162" s="80">
        <v>0</v>
      </c>
      <c r="L162" s="80">
        <v>0</v>
      </c>
      <c r="M162" s="80">
        <v>0</v>
      </c>
      <c r="N162" s="80">
        <v>0</v>
      </c>
      <c r="O162" s="80">
        <v>0</v>
      </c>
      <c r="P162" s="80">
        <v>0</v>
      </c>
      <c r="Q162" s="80">
        <v>0</v>
      </c>
      <c r="R162" s="80">
        <v>0</v>
      </c>
      <c r="S162" s="80">
        <v>0</v>
      </c>
      <c r="T162" s="80">
        <v>0</v>
      </c>
      <c r="U162" s="80">
        <v>0</v>
      </c>
      <c r="V162" s="80">
        <v>0</v>
      </c>
      <c r="W162" s="80">
        <v>0</v>
      </c>
      <c r="X162" s="80">
        <v>0</v>
      </c>
      <c r="Y162" s="80">
        <v>0</v>
      </c>
      <c r="Z162" s="80">
        <v>0</v>
      </c>
      <c r="AA162" s="80">
        <v>0</v>
      </c>
      <c r="AB162" s="81">
        <v>73</v>
      </c>
      <c r="AC162" s="82">
        <v>1.7</v>
      </c>
      <c r="AD162" s="83">
        <f t="shared" si="14"/>
        <v>25.259515570934258</v>
      </c>
      <c r="AE162" s="150">
        <v>44116</v>
      </c>
      <c r="AF162" s="58">
        <v>1</v>
      </c>
      <c r="AG162" s="58">
        <v>1</v>
      </c>
      <c r="AH162" s="58">
        <v>15</v>
      </c>
      <c r="AI162" s="84">
        <v>1</v>
      </c>
      <c r="AJ162" s="84">
        <v>1</v>
      </c>
      <c r="AK162" s="60">
        <v>44135</v>
      </c>
      <c r="AL162" s="58">
        <f t="shared" si="15"/>
        <v>19</v>
      </c>
      <c r="AM162" s="84">
        <v>0</v>
      </c>
      <c r="AN162" s="123">
        <v>1</v>
      </c>
      <c r="AO162" s="61"/>
      <c r="AP162" s="133">
        <v>1.53</v>
      </c>
      <c r="AQ162" s="133">
        <v>909</v>
      </c>
      <c r="AR162" s="129"/>
      <c r="AS162" s="144"/>
      <c r="AT162" s="135">
        <v>13.2</v>
      </c>
      <c r="AU162" s="135">
        <v>3.09</v>
      </c>
      <c r="AV162" s="135">
        <v>63.1</v>
      </c>
      <c r="AW162" s="135">
        <v>31.1</v>
      </c>
      <c r="AX162" s="135">
        <v>121</v>
      </c>
      <c r="AY162" s="86"/>
      <c r="AZ162" s="64">
        <v>0</v>
      </c>
      <c r="BA162" s="320">
        <v>11631</v>
      </c>
      <c r="BB162" s="320">
        <v>-0.96949758952124754</v>
      </c>
      <c r="BC162" s="471">
        <v>1</v>
      </c>
      <c r="BD162" s="483">
        <f>(BB162/BA162)*100</f>
        <v>-8.3354620369808924E-3</v>
      </c>
      <c r="BE162" s="320">
        <v>0.76866666666666672</v>
      </c>
      <c r="BF162" s="471">
        <v>0</v>
      </c>
      <c r="BG162" s="320">
        <v>0.94</v>
      </c>
    </row>
    <row r="163" spans="1:59" ht="15.75" customHeight="1">
      <c r="A163" s="76">
        <v>51</v>
      </c>
      <c r="B163" s="159" t="s">
        <v>475</v>
      </c>
      <c r="C163" s="46">
        <v>1</v>
      </c>
      <c r="D163" s="485">
        <v>68</v>
      </c>
      <c r="E163" s="485">
        <v>1</v>
      </c>
      <c r="F163" s="485">
        <v>2</v>
      </c>
      <c r="G163" s="485">
        <v>2</v>
      </c>
      <c r="H163" s="46">
        <v>35.4</v>
      </c>
      <c r="I163" s="79">
        <v>95</v>
      </c>
      <c r="J163" s="80">
        <v>0</v>
      </c>
      <c r="K163" s="80">
        <v>0</v>
      </c>
      <c r="L163" s="80">
        <v>0</v>
      </c>
      <c r="M163" s="98">
        <v>0</v>
      </c>
      <c r="N163" s="80">
        <v>0</v>
      </c>
      <c r="O163" s="80">
        <v>0</v>
      </c>
      <c r="P163" s="80">
        <v>0</v>
      </c>
      <c r="Q163" s="80">
        <v>0</v>
      </c>
      <c r="R163" s="80">
        <v>0</v>
      </c>
      <c r="S163" s="80">
        <v>0</v>
      </c>
      <c r="T163" s="80">
        <v>0</v>
      </c>
      <c r="U163" s="80">
        <v>0</v>
      </c>
      <c r="V163" s="80">
        <v>0</v>
      </c>
      <c r="W163" s="80">
        <v>1</v>
      </c>
      <c r="X163" s="80">
        <v>0</v>
      </c>
      <c r="Y163" s="80">
        <v>0</v>
      </c>
      <c r="Z163" s="80">
        <v>0</v>
      </c>
      <c r="AA163" s="80">
        <v>0</v>
      </c>
      <c r="AB163" s="81">
        <v>58</v>
      </c>
      <c r="AC163" s="82">
        <v>1.61</v>
      </c>
      <c r="AD163" s="83">
        <f t="shared" si="14"/>
        <v>22.375679950619187</v>
      </c>
      <c r="AE163" s="150">
        <v>44025</v>
      </c>
      <c r="AF163" s="58">
        <v>1</v>
      </c>
      <c r="AG163" s="58">
        <v>1</v>
      </c>
      <c r="AH163" s="58">
        <v>41</v>
      </c>
      <c r="AI163" s="84">
        <v>1</v>
      </c>
      <c r="AJ163" s="84">
        <v>1</v>
      </c>
      <c r="AK163" s="60">
        <v>44066</v>
      </c>
      <c r="AL163" s="58">
        <f t="shared" si="15"/>
        <v>41</v>
      </c>
      <c r="AM163" s="84">
        <v>0</v>
      </c>
      <c r="AN163" s="123">
        <v>1</v>
      </c>
      <c r="AO163" s="61"/>
      <c r="AP163" s="129">
        <v>0.82</v>
      </c>
      <c r="AQ163" s="142">
        <v>15154</v>
      </c>
      <c r="AR163" s="129">
        <v>155.80000000000001</v>
      </c>
      <c r="AS163" s="139">
        <v>1.9E-2</v>
      </c>
      <c r="AT163" s="135">
        <v>17</v>
      </c>
      <c r="AU163" s="135">
        <v>3.26</v>
      </c>
      <c r="AV163" s="135">
        <v>71.2</v>
      </c>
      <c r="AW163" s="135">
        <v>19.3</v>
      </c>
      <c r="AX163" s="135">
        <v>88</v>
      </c>
      <c r="AY163" s="86"/>
      <c r="AZ163" s="64">
        <v>0</v>
      </c>
      <c r="BA163" s="320">
        <v>1520.2</v>
      </c>
      <c r="BB163" s="316">
        <v>2.7307370573473531</v>
      </c>
      <c r="BC163" s="475">
        <v>1</v>
      </c>
      <c r="BD163" s="483">
        <f>(BB163/BA163)*100</f>
        <v>0.17963011823097969</v>
      </c>
      <c r="BE163" s="320">
        <v>0.62266666666666659</v>
      </c>
      <c r="BF163" s="471">
        <v>0</v>
      </c>
      <c r="BG163" s="320">
        <v>0.73499999999999999</v>
      </c>
    </row>
    <row r="164" spans="1:59" ht="15.75" customHeight="1">
      <c r="A164" s="76">
        <v>103</v>
      </c>
      <c r="B164" s="159" t="s">
        <v>835</v>
      </c>
      <c r="C164" s="46">
        <v>2</v>
      </c>
      <c r="D164" s="485">
        <v>68</v>
      </c>
      <c r="E164" s="485">
        <v>1</v>
      </c>
      <c r="F164" s="485">
        <v>2</v>
      </c>
      <c r="G164" s="485">
        <v>2</v>
      </c>
      <c r="H164" s="46">
        <v>35.299999999999997</v>
      </c>
      <c r="I164" s="79">
        <v>92</v>
      </c>
      <c r="J164" s="80">
        <v>0</v>
      </c>
      <c r="K164" s="80">
        <v>1</v>
      </c>
      <c r="L164" s="80">
        <v>0</v>
      </c>
      <c r="M164" s="80">
        <v>0</v>
      </c>
      <c r="N164" s="80">
        <v>0</v>
      </c>
      <c r="O164" s="80">
        <v>0</v>
      </c>
      <c r="P164" s="80">
        <v>0</v>
      </c>
      <c r="Q164" s="80">
        <v>0</v>
      </c>
      <c r="R164" s="80">
        <v>0</v>
      </c>
      <c r="S164" s="80">
        <v>0</v>
      </c>
      <c r="T164" s="80">
        <v>1</v>
      </c>
      <c r="U164" s="80">
        <v>0</v>
      </c>
      <c r="V164" s="80">
        <v>0</v>
      </c>
      <c r="W164" s="80">
        <v>1</v>
      </c>
      <c r="X164" s="80">
        <v>0</v>
      </c>
      <c r="Y164" s="80">
        <v>1</v>
      </c>
      <c r="Z164" s="80">
        <v>0</v>
      </c>
      <c r="AA164" s="80">
        <v>0</v>
      </c>
      <c r="AB164" s="81"/>
      <c r="AC164" s="82"/>
      <c r="AD164" s="83"/>
      <c r="AE164" s="150">
        <v>44055</v>
      </c>
      <c r="AF164" s="58">
        <v>0</v>
      </c>
      <c r="AG164" s="58">
        <v>0</v>
      </c>
      <c r="AH164" s="58">
        <v>0</v>
      </c>
      <c r="AI164" s="84">
        <v>0</v>
      </c>
      <c r="AJ164" s="84">
        <v>0</v>
      </c>
      <c r="AK164" s="60">
        <v>44063</v>
      </c>
      <c r="AL164" s="58">
        <f t="shared" si="15"/>
        <v>8</v>
      </c>
      <c r="AM164" s="84">
        <v>0</v>
      </c>
      <c r="AN164" s="123">
        <v>1</v>
      </c>
      <c r="AO164" s="61"/>
      <c r="AP164" s="133">
        <v>0.47</v>
      </c>
      <c r="AQ164" s="133">
        <v>3664</v>
      </c>
      <c r="AR164" s="133">
        <v>3.4</v>
      </c>
      <c r="AS164" s="139">
        <v>2.9000000000000001E-2</v>
      </c>
      <c r="AT164" s="135">
        <v>9.1</v>
      </c>
      <c r="AU164" s="135">
        <v>5.7</v>
      </c>
      <c r="AV164" s="135">
        <v>79.599999999999994</v>
      </c>
      <c r="AW164" s="135">
        <v>16</v>
      </c>
      <c r="AX164" s="135">
        <v>238</v>
      </c>
      <c r="AY164" s="86"/>
      <c r="AZ164" s="64">
        <v>0</v>
      </c>
      <c r="BA164" s="320">
        <v>11148.6</v>
      </c>
      <c r="BB164" s="320">
        <v>9.1307119371938423</v>
      </c>
      <c r="BC164" s="471">
        <v>0</v>
      </c>
      <c r="BD164" s="483">
        <f>(BB164/BA164)*100</f>
        <v>8.1900076576375894E-2</v>
      </c>
      <c r="BE164" s="320">
        <v>0.55933333333333335</v>
      </c>
      <c r="BF164" s="471">
        <v>0</v>
      </c>
      <c r="BG164" s="320">
        <v>0.74933333333333341</v>
      </c>
    </row>
    <row r="165" spans="1:59" ht="15.75" customHeight="1">
      <c r="A165" s="76">
        <v>125</v>
      </c>
      <c r="B165" s="163" t="s">
        <v>1004</v>
      </c>
      <c r="C165" s="46">
        <v>1</v>
      </c>
      <c r="D165" s="485">
        <v>68</v>
      </c>
      <c r="E165" s="485">
        <v>1</v>
      </c>
      <c r="F165" s="485">
        <v>2</v>
      </c>
      <c r="G165" s="485">
        <v>2</v>
      </c>
      <c r="H165" s="46">
        <v>37.6</v>
      </c>
      <c r="I165" s="79">
        <v>94</v>
      </c>
      <c r="J165" s="80">
        <v>0</v>
      </c>
      <c r="K165" s="80">
        <v>1</v>
      </c>
      <c r="L165" s="80">
        <v>0</v>
      </c>
      <c r="M165" s="80">
        <v>0</v>
      </c>
      <c r="N165" s="80">
        <v>0</v>
      </c>
      <c r="O165" s="80">
        <v>0</v>
      </c>
      <c r="P165" s="80">
        <v>0</v>
      </c>
      <c r="Q165" s="80">
        <v>0</v>
      </c>
      <c r="R165" s="80">
        <v>0</v>
      </c>
      <c r="S165" s="80">
        <v>0</v>
      </c>
      <c r="T165" s="80">
        <v>0</v>
      </c>
      <c r="U165" s="80">
        <v>0</v>
      </c>
      <c r="V165" s="80">
        <v>0</v>
      </c>
      <c r="W165" s="80">
        <v>1</v>
      </c>
      <c r="X165" s="80">
        <v>0</v>
      </c>
      <c r="Y165" s="80">
        <v>1</v>
      </c>
      <c r="Z165" s="80">
        <v>0</v>
      </c>
      <c r="AA165" s="80">
        <v>0</v>
      </c>
      <c r="AB165" s="81"/>
      <c r="AC165" s="82"/>
      <c r="AD165" s="83"/>
      <c r="AE165" s="150">
        <v>44079</v>
      </c>
      <c r="AF165" s="58">
        <v>0</v>
      </c>
      <c r="AG165" s="58">
        <v>0</v>
      </c>
      <c r="AH165" s="58">
        <v>0</v>
      </c>
      <c r="AI165" s="84">
        <v>1</v>
      </c>
      <c r="AJ165" s="84">
        <v>1</v>
      </c>
      <c r="AK165" s="60">
        <v>44084</v>
      </c>
      <c r="AL165" s="58">
        <f t="shared" si="15"/>
        <v>5</v>
      </c>
      <c r="AM165" s="84">
        <v>1</v>
      </c>
      <c r="AN165" s="123">
        <v>1</v>
      </c>
      <c r="AO165" s="61"/>
      <c r="AP165" s="133">
        <v>0.9</v>
      </c>
      <c r="AQ165" s="129"/>
      <c r="AR165" s="129"/>
      <c r="AS165" s="128"/>
      <c r="AT165" s="135">
        <v>12.2</v>
      </c>
      <c r="AU165" s="135">
        <v>14.66</v>
      </c>
      <c r="AV165" s="135">
        <v>94.8</v>
      </c>
      <c r="AW165" s="135">
        <v>3.5</v>
      </c>
      <c r="AX165" s="98">
        <v>314</v>
      </c>
      <c r="AY165" s="86"/>
      <c r="AZ165" s="64">
        <v>1</v>
      </c>
      <c r="BA165" s="320"/>
      <c r="BB165" s="320"/>
      <c r="BC165" s="471"/>
      <c r="BD165" s="483"/>
      <c r="BE165" s="320">
        <v>1.042</v>
      </c>
      <c r="BF165" s="471">
        <v>1</v>
      </c>
      <c r="BG165" s="320">
        <v>1.1879999999999999</v>
      </c>
    </row>
    <row r="166" spans="1:59" ht="15.75" customHeight="1">
      <c r="A166" s="76">
        <v>126</v>
      </c>
      <c r="B166" s="163" t="s">
        <v>1011</v>
      </c>
      <c r="C166" s="46">
        <v>2</v>
      </c>
      <c r="D166" s="485">
        <v>68</v>
      </c>
      <c r="E166" s="485">
        <v>1</v>
      </c>
      <c r="F166" s="485">
        <v>2</v>
      </c>
      <c r="G166" s="485">
        <v>2</v>
      </c>
      <c r="H166" s="46">
        <v>35.9</v>
      </c>
      <c r="I166" s="79">
        <v>95</v>
      </c>
      <c r="J166" s="80">
        <v>0</v>
      </c>
      <c r="K166" s="98">
        <v>0</v>
      </c>
      <c r="L166" s="80">
        <v>0</v>
      </c>
      <c r="M166" s="80">
        <v>0</v>
      </c>
      <c r="N166" s="80">
        <v>0</v>
      </c>
      <c r="O166" s="80">
        <v>0</v>
      </c>
      <c r="P166" s="80">
        <v>0</v>
      </c>
      <c r="Q166" s="80">
        <v>0</v>
      </c>
      <c r="R166" s="80">
        <v>0</v>
      </c>
      <c r="S166" s="80">
        <v>0</v>
      </c>
      <c r="T166" s="80">
        <v>0</v>
      </c>
      <c r="U166" s="80">
        <v>0</v>
      </c>
      <c r="V166" s="80">
        <v>0</v>
      </c>
      <c r="W166" s="80">
        <v>1</v>
      </c>
      <c r="X166" s="80">
        <v>0</v>
      </c>
      <c r="Y166" s="80">
        <v>1</v>
      </c>
      <c r="Z166" s="80">
        <v>0</v>
      </c>
      <c r="AA166" s="80">
        <v>0</v>
      </c>
      <c r="AB166" s="81">
        <v>67.400000000000006</v>
      </c>
      <c r="AC166" s="82">
        <v>1.53</v>
      </c>
      <c r="AD166" s="83">
        <f>AB166/AC166^2</f>
        <v>28.792344824640097</v>
      </c>
      <c r="AE166" s="150">
        <v>44082</v>
      </c>
      <c r="AF166" s="58">
        <v>1</v>
      </c>
      <c r="AG166" s="58">
        <v>0</v>
      </c>
      <c r="AH166" s="58">
        <v>2</v>
      </c>
      <c r="AI166" s="84">
        <v>0</v>
      </c>
      <c r="AJ166" s="84">
        <v>1</v>
      </c>
      <c r="AK166" s="60">
        <v>44089</v>
      </c>
      <c r="AL166" s="58">
        <f t="shared" si="15"/>
        <v>7</v>
      </c>
      <c r="AM166" s="84">
        <v>0</v>
      </c>
      <c r="AN166" s="123">
        <v>1</v>
      </c>
      <c r="AO166" s="61"/>
      <c r="AP166" s="133">
        <v>0.91</v>
      </c>
      <c r="AQ166" s="143"/>
      <c r="AR166" s="143"/>
      <c r="AS166" s="144"/>
      <c r="AT166" s="135">
        <v>10.9</v>
      </c>
      <c r="AU166" s="135">
        <v>3.42</v>
      </c>
      <c r="AV166" s="135">
        <v>52.4</v>
      </c>
      <c r="AW166" s="135">
        <v>37.700000000000003</v>
      </c>
      <c r="AX166" s="135">
        <v>190</v>
      </c>
      <c r="AY166" s="86"/>
      <c r="AZ166" s="64">
        <v>0</v>
      </c>
      <c r="BA166" s="320">
        <v>12984.7</v>
      </c>
      <c r="BB166" s="320">
        <v>3.6347263722320111</v>
      </c>
      <c r="BC166" s="471">
        <v>1</v>
      </c>
      <c r="BD166" s="483">
        <f>(BB166/BA166)*100</f>
        <v>2.7992378508798897E-2</v>
      </c>
      <c r="BE166" s="320"/>
      <c r="BF166" s="471"/>
      <c r="BG166" s="320"/>
    </row>
    <row r="167" spans="1:59" ht="15.75" customHeight="1">
      <c r="A167" s="76">
        <v>170</v>
      </c>
      <c r="B167" s="168" t="s">
        <v>1310</v>
      </c>
      <c r="C167" s="46">
        <v>1</v>
      </c>
      <c r="D167" s="485">
        <v>68</v>
      </c>
      <c r="E167" s="485">
        <v>1</v>
      </c>
      <c r="F167" s="485">
        <v>2</v>
      </c>
      <c r="G167" s="485">
        <v>2</v>
      </c>
      <c r="H167" s="46">
        <v>36</v>
      </c>
      <c r="I167" s="79">
        <v>92</v>
      </c>
      <c r="J167" s="80">
        <v>1</v>
      </c>
      <c r="K167" s="80">
        <v>1</v>
      </c>
      <c r="L167" s="80">
        <v>0</v>
      </c>
      <c r="M167" s="80">
        <v>0</v>
      </c>
      <c r="N167" s="80">
        <v>0</v>
      </c>
      <c r="O167" s="80">
        <v>0</v>
      </c>
      <c r="P167" s="80">
        <v>0</v>
      </c>
      <c r="Q167" s="80">
        <v>0</v>
      </c>
      <c r="R167" s="80">
        <v>0</v>
      </c>
      <c r="S167" s="80">
        <v>1</v>
      </c>
      <c r="T167" s="80">
        <v>0</v>
      </c>
      <c r="U167" s="80">
        <v>0</v>
      </c>
      <c r="V167" s="80">
        <v>1</v>
      </c>
      <c r="W167" s="80">
        <v>1</v>
      </c>
      <c r="X167" s="80">
        <v>0</v>
      </c>
      <c r="Y167" s="80">
        <v>1</v>
      </c>
      <c r="Z167" s="80">
        <v>0</v>
      </c>
      <c r="AA167" s="80">
        <v>0</v>
      </c>
      <c r="AB167" s="81">
        <v>102</v>
      </c>
      <c r="AC167" s="82">
        <v>1.7</v>
      </c>
      <c r="AD167" s="83">
        <f>AB167/AC167^2</f>
        <v>35.294117647058826</v>
      </c>
      <c r="AE167" s="150">
        <v>44159</v>
      </c>
      <c r="AF167" s="58">
        <v>0</v>
      </c>
      <c r="AG167" s="58">
        <v>0</v>
      </c>
      <c r="AH167" s="58">
        <v>0</v>
      </c>
      <c r="AI167" s="84">
        <v>0</v>
      </c>
      <c r="AJ167" s="84">
        <v>0</v>
      </c>
      <c r="AK167" s="60">
        <v>44174</v>
      </c>
      <c r="AL167" s="58">
        <f t="shared" si="15"/>
        <v>15</v>
      </c>
      <c r="AM167" s="84">
        <v>0</v>
      </c>
      <c r="AN167" s="123">
        <v>1</v>
      </c>
      <c r="AO167" s="61"/>
      <c r="AP167" s="133">
        <v>1.1399999999999999</v>
      </c>
      <c r="AQ167" s="133">
        <v>2142</v>
      </c>
      <c r="AR167" s="133">
        <v>69.5</v>
      </c>
      <c r="AS167" s="139">
        <v>0.51300000000000001</v>
      </c>
      <c r="AT167" s="135">
        <v>13.1</v>
      </c>
      <c r="AU167" s="135">
        <v>4.83</v>
      </c>
      <c r="AV167" s="135">
        <v>63.2</v>
      </c>
      <c r="AW167" s="135">
        <v>26.7</v>
      </c>
      <c r="AX167" s="135">
        <v>102</v>
      </c>
      <c r="AY167" s="86"/>
      <c r="AZ167" s="64">
        <v>0</v>
      </c>
      <c r="BA167" s="320">
        <v>9062.4</v>
      </c>
      <c r="BB167" s="320">
        <v>6.3789976683266785</v>
      </c>
      <c r="BC167" s="471">
        <v>0</v>
      </c>
      <c r="BD167" s="483">
        <f>(BB167/BA167)*100</f>
        <v>7.0389716502545441E-2</v>
      </c>
      <c r="BE167" s="320">
        <v>0.83999999999999986</v>
      </c>
      <c r="BF167" s="471">
        <v>0</v>
      </c>
      <c r="BG167" s="320">
        <v>1.1193333333333333</v>
      </c>
    </row>
    <row r="168" spans="1:59" ht="15.75" customHeight="1">
      <c r="A168" s="76">
        <v>11</v>
      </c>
      <c r="B168" s="159" t="s">
        <v>179</v>
      </c>
      <c r="C168" s="46">
        <v>1</v>
      </c>
      <c r="D168" s="485">
        <v>69</v>
      </c>
      <c r="E168" s="485">
        <v>1</v>
      </c>
      <c r="F168" s="485">
        <v>2</v>
      </c>
      <c r="G168" s="485">
        <v>2</v>
      </c>
      <c r="H168" s="46">
        <v>36</v>
      </c>
      <c r="I168" s="79">
        <v>98</v>
      </c>
      <c r="J168" s="80">
        <v>0</v>
      </c>
      <c r="K168" s="80">
        <v>1</v>
      </c>
      <c r="L168" s="80">
        <v>1</v>
      </c>
      <c r="M168" s="80">
        <v>0</v>
      </c>
      <c r="N168" s="80">
        <v>1</v>
      </c>
      <c r="O168" s="80">
        <v>0</v>
      </c>
      <c r="P168" s="80">
        <v>0</v>
      </c>
      <c r="Q168" s="80">
        <v>0</v>
      </c>
      <c r="R168" s="80">
        <v>0</v>
      </c>
      <c r="S168" s="80">
        <v>0</v>
      </c>
      <c r="T168" s="80">
        <v>0</v>
      </c>
      <c r="U168" s="80">
        <v>0</v>
      </c>
      <c r="V168" s="80">
        <v>0</v>
      </c>
      <c r="W168" s="80">
        <v>1</v>
      </c>
      <c r="X168" s="80">
        <v>0</v>
      </c>
      <c r="Y168" s="80">
        <v>1</v>
      </c>
      <c r="Z168" s="80">
        <v>0</v>
      </c>
      <c r="AA168" s="80">
        <v>1</v>
      </c>
      <c r="AB168" s="81">
        <v>78</v>
      </c>
      <c r="AC168" s="82">
        <v>1.63</v>
      </c>
      <c r="AD168" s="83">
        <f>AB168/AC168^2</f>
        <v>29.357521924046825</v>
      </c>
      <c r="AE168" s="56">
        <v>44010</v>
      </c>
      <c r="AF168" s="58">
        <v>0</v>
      </c>
      <c r="AG168" s="58">
        <v>0</v>
      </c>
      <c r="AH168" s="58">
        <v>0</v>
      </c>
      <c r="AI168" s="84">
        <v>0</v>
      </c>
      <c r="AJ168" s="84">
        <v>0</v>
      </c>
      <c r="AK168" s="60">
        <v>44019</v>
      </c>
      <c r="AL168" s="58">
        <f t="shared" si="15"/>
        <v>9</v>
      </c>
      <c r="AM168" s="84">
        <v>0</v>
      </c>
      <c r="AN168" s="123">
        <v>1</v>
      </c>
      <c r="AO168" s="61"/>
      <c r="AP168" s="135">
        <v>1.05</v>
      </c>
      <c r="AQ168" s="135">
        <v>1289</v>
      </c>
      <c r="AR168" s="135">
        <v>99.2</v>
      </c>
      <c r="AS168" s="144"/>
      <c r="AT168" s="135">
        <v>8.6</v>
      </c>
      <c r="AU168" s="135">
        <v>9.02</v>
      </c>
      <c r="AV168" s="135">
        <v>84.5</v>
      </c>
      <c r="AW168" s="135">
        <v>9.4</v>
      </c>
      <c r="AX168" s="135">
        <v>163</v>
      </c>
      <c r="AY168" s="86"/>
      <c r="AZ168" s="90">
        <v>0</v>
      </c>
      <c r="BA168" s="320">
        <v>10933.7</v>
      </c>
      <c r="BB168" s="316">
        <v>8.7467134092901144</v>
      </c>
      <c r="BC168" s="475">
        <v>0</v>
      </c>
      <c r="BD168" s="483">
        <f>(BB168/BA168)*100</f>
        <v>7.9997744672801643E-2</v>
      </c>
      <c r="BE168" s="320"/>
      <c r="BF168" s="471"/>
      <c r="BG168" s="320"/>
    </row>
    <row r="169" spans="1:59" ht="15.75" customHeight="1">
      <c r="A169" s="76">
        <v>204</v>
      </c>
      <c r="B169" s="168" t="s">
        <v>1532</v>
      </c>
      <c r="C169" s="46">
        <v>2</v>
      </c>
      <c r="D169" s="485">
        <v>69</v>
      </c>
      <c r="E169" s="485">
        <v>1</v>
      </c>
      <c r="F169" s="485">
        <v>2</v>
      </c>
      <c r="G169" s="485">
        <v>2</v>
      </c>
      <c r="H169" s="46">
        <v>36.5</v>
      </c>
      <c r="I169" s="79">
        <v>99</v>
      </c>
      <c r="J169" s="80">
        <v>0</v>
      </c>
      <c r="K169" s="80">
        <v>1</v>
      </c>
      <c r="L169" s="80">
        <v>0</v>
      </c>
      <c r="M169" s="80">
        <v>0</v>
      </c>
      <c r="N169" s="80">
        <v>0</v>
      </c>
      <c r="O169" s="80">
        <v>0</v>
      </c>
      <c r="P169" s="80">
        <v>0</v>
      </c>
      <c r="Q169" s="80">
        <v>0</v>
      </c>
      <c r="R169" s="80">
        <v>0</v>
      </c>
      <c r="S169" s="80">
        <v>0</v>
      </c>
      <c r="T169" s="80">
        <v>0</v>
      </c>
      <c r="U169" s="80">
        <v>0</v>
      </c>
      <c r="V169" s="80">
        <v>0</v>
      </c>
      <c r="W169" s="80">
        <v>1</v>
      </c>
      <c r="X169" s="80">
        <v>0</v>
      </c>
      <c r="Y169" s="80">
        <v>1</v>
      </c>
      <c r="Z169" s="80">
        <v>0</v>
      </c>
      <c r="AA169" s="80">
        <v>0</v>
      </c>
      <c r="AB169" s="81">
        <v>66</v>
      </c>
      <c r="AC169" s="82">
        <v>1.48</v>
      </c>
      <c r="AD169" s="83">
        <f>AB169/AC169^2</f>
        <v>30.131482834185537</v>
      </c>
      <c r="AE169" s="150">
        <v>44186</v>
      </c>
      <c r="AF169" s="58">
        <v>0</v>
      </c>
      <c r="AG169" s="58">
        <v>0</v>
      </c>
      <c r="AH169" s="58">
        <v>0</v>
      </c>
      <c r="AI169" s="84">
        <v>0</v>
      </c>
      <c r="AJ169" s="84">
        <v>0</v>
      </c>
      <c r="AK169" s="60">
        <v>44191</v>
      </c>
      <c r="AL169" s="58">
        <f t="shared" si="15"/>
        <v>5</v>
      </c>
      <c r="AM169" s="84">
        <v>0</v>
      </c>
      <c r="AN169" s="123">
        <v>1</v>
      </c>
      <c r="AO169" s="61"/>
      <c r="AP169" s="133">
        <v>0.72</v>
      </c>
      <c r="AQ169" s="133">
        <v>900</v>
      </c>
      <c r="AR169" s="133">
        <v>20.5</v>
      </c>
      <c r="AS169" s="144"/>
      <c r="AT169" s="135">
        <v>12.8</v>
      </c>
      <c r="AU169" s="135">
        <v>9.33</v>
      </c>
      <c r="AV169" s="135">
        <v>80.400000000000006</v>
      </c>
      <c r="AW169" s="135">
        <v>14.5</v>
      </c>
      <c r="AX169" s="135">
        <v>274</v>
      </c>
      <c r="AY169" s="86"/>
      <c r="AZ169" s="64">
        <v>0</v>
      </c>
      <c r="BA169" s="320">
        <v>2040.4</v>
      </c>
      <c r="BB169" s="320">
        <v>4.3779298007321614</v>
      </c>
      <c r="BC169" s="471">
        <v>0</v>
      </c>
      <c r="BD169" s="483">
        <f>(BB169/BA169)*100</f>
        <v>0.21456233095138999</v>
      </c>
      <c r="BE169" s="320">
        <v>0.77733333333333343</v>
      </c>
      <c r="BF169" s="471">
        <v>0</v>
      </c>
      <c r="BG169" s="320">
        <v>0.89600000000000002</v>
      </c>
    </row>
    <row r="170" spans="1:59" ht="15.75" customHeight="1">
      <c r="A170" s="94">
        <v>8</v>
      </c>
      <c r="B170" s="153" t="s">
        <v>158</v>
      </c>
      <c r="C170" s="51">
        <v>1</v>
      </c>
      <c r="D170" s="485">
        <v>70</v>
      </c>
      <c r="E170" s="485">
        <v>1</v>
      </c>
      <c r="F170" s="485">
        <v>2</v>
      </c>
      <c r="G170" s="485">
        <v>2</v>
      </c>
      <c r="H170" s="51">
        <v>36.4</v>
      </c>
      <c r="I170" s="97">
        <v>93</v>
      </c>
      <c r="J170" s="98">
        <v>1</v>
      </c>
      <c r="K170" s="98">
        <v>0</v>
      </c>
      <c r="L170" s="98">
        <v>0</v>
      </c>
      <c r="M170" s="98">
        <v>0</v>
      </c>
      <c r="N170" s="98">
        <v>0</v>
      </c>
      <c r="O170" s="98">
        <v>0</v>
      </c>
      <c r="P170" s="98">
        <v>0</v>
      </c>
      <c r="Q170" s="98">
        <v>0</v>
      </c>
      <c r="R170" s="98">
        <v>0</v>
      </c>
      <c r="S170" s="98">
        <v>0</v>
      </c>
      <c r="T170" s="98">
        <v>0</v>
      </c>
      <c r="U170" s="98">
        <v>0</v>
      </c>
      <c r="V170" s="98">
        <v>1</v>
      </c>
      <c r="W170" s="98">
        <v>1</v>
      </c>
      <c r="X170" s="98">
        <v>1</v>
      </c>
      <c r="Y170" s="98">
        <v>1</v>
      </c>
      <c r="Z170" s="98">
        <v>0</v>
      </c>
      <c r="AA170" s="98">
        <v>0</v>
      </c>
      <c r="AB170" s="81"/>
      <c r="AC170" s="82"/>
      <c r="AD170" s="83"/>
      <c r="AE170" s="99">
        <v>44010</v>
      </c>
      <c r="AF170" s="51">
        <v>0</v>
      </c>
      <c r="AG170" s="51">
        <v>0</v>
      </c>
      <c r="AH170" s="51">
        <v>0</v>
      </c>
      <c r="AI170" s="98">
        <v>0</v>
      </c>
      <c r="AJ170" s="98">
        <v>0</v>
      </c>
      <c r="AK170" s="66">
        <v>44018</v>
      </c>
      <c r="AL170" s="51">
        <f t="shared" si="15"/>
        <v>8</v>
      </c>
      <c r="AM170" s="98">
        <v>1</v>
      </c>
      <c r="AN170" s="153">
        <v>1</v>
      </c>
      <c r="AO170" s="98"/>
      <c r="AP170" s="98">
        <v>2.39</v>
      </c>
      <c r="AQ170" s="98">
        <v>4012</v>
      </c>
      <c r="AR170" s="98">
        <v>29.2</v>
      </c>
      <c r="AS170" s="128">
        <v>0.02</v>
      </c>
      <c r="AT170" s="98">
        <v>8.9</v>
      </c>
      <c r="AU170" s="98">
        <v>10.39</v>
      </c>
      <c r="AV170" s="98">
        <v>75</v>
      </c>
      <c r="AW170" s="98">
        <v>13</v>
      </c>
      <c r="AX170" s="98">
        <v>379</v>
      </c>
      <c r="AY170" s="544"/>
      <c r="AZ170" s="51">
        <v>1</v>
      </c>
      <c r="BA170" s="320"/>
      <c r="BB170" s="316"/>
      <c r="BC170" s="475"/>
      <c r="BD170" s="483"/>
      <c r="BE170" s="320">
        <v>0.80733333333333335</v>
      </c>
      <c r="BF170" s="471">
        <v>0</v>
      </c>
      <c r="BG170" s="320">
        <v>0.92666666666666675</v>
      </c>
    </row>
    <row r="171" spans="1:59" ht="15.75" customHeight="1">
      <c r="A171" s="76">
        <v>37</v>
      </c>
      <c r="B171" s="159" t="s">
        <v>366</v>
      </c>
      <c r="C171" s="46">
        <v>1</v>
      </c>
      <c r="D171" s="485">
        <v>70</v>
      </c>
      <c r="E171" s="485">
        <v>1</v>
      </c>
      <c r="F171" s="485">
        <v>2</v>
      </c>
      <c r="G171" s="485">
        <v>2</v>
      </c>
      <c r="H171" s="46">
        <v>35</v>
      </c>
      <c r="I171" s="79">
        <v>93</v>
      </c>
      <c r="J171" s="80">
        <v>0</v>
      </c>
      <c r="K171" s="80">
        <v>1</v>
      </c>
      <c r="L171" s="80">
        <v>0</v>
      </c>
      <c r="M171" s="80">
        <v>0</v>
      </c>
      <c r="N171" s="80">
        <v>1</v>
      </c>
      <c r="O171" s="80">
        <v>0</v>
      </c>
      <c r="P171" s="80">
        <v>0</v>
      </c>
      <c r="Q171" s="80">
        <v>0</v>
      </c>
      <c r="R171" s="80">
        <v>0</v>
      </c>
      <c r="S171" s="80">
        <v>0</v>
      </c>
      <c r="T171" s="80">
        <v>0</v>
      </c>
      <c r="U171" s="80">
        <v>0</v>
      </c>
      <c r="V171" s="80">
        <v>0</v>
      </c>
      <c r="W171" s="80">
        <v>1</v>
      </c>
      <c r="X171" s="80">
        <v>0</v>
      </c>
      <c r="Y171" s="80">
        <v>0</v>
      </c>
      <c r="Z171" s="80">
        <v>0</v>
      </c>
      <c r="AA171" s="80">
        <v>0</v>
      </c>
      <c r="AB171" s="81">
        <v>84</v>
      </c>
      <c r="AC171" s="82">
        <v>1.75</v>
      </c>
      <c r="AD171" s="83">
        <f t="shared" ref="AD171:AD182" si="16">AB171/AC171^2</f>
        <v>27.428571428571427</v>
      </c>
      <c r="AE171" s="56">
        <v>44017</v>
      </c>
      <c r="AF171" s="58">
        <v>1</v>
      </c>
      <c r="AG171" s="58">
        <v>0</v>
      </c>
      <c r="AH171" s="58">
        <v>2</v>
      </c>
      <c r="AI171" s="84">
        <v>0</v>
      </c>
      <c r="AJ171" s="84">
        <v>1</v>
      </c>
      <c r="AK171" s="60">
        <v>44034</v>
      </c>
      <c r="AL171" s="58">
        <f t="shared" si="15"/>
        <v>17</v>
      </c>
      <c r="AM171" s="84">
        <v>0</v>
      </c>
      <c r="AN171" s="123">
        <v>1</v>
      </c>
      <c r="AO171" s="61"/>
      <c r="AP171" s="129">
        <v>1.06</v>
      </c>
      <c r="AQ171" s="129">
        <v>622</v>
      </c>
      <c r="AR171" s="133">
        <v>51.9</v>
      </c>
      <c r="AS171" s="128"/>
      <c r="AT171" s="135">
        <v>10.9</v>
      </c>
      <c r="AU171" s="135">
        <v>8.16</v>
      </c>
      <c r="AV171" s="135">
        <v>80.7</v>
      </c>
      <c r="AW171" s="135">
        <v>15.7</v>
      </c>
      <c r="AX171" s="135">
        <v>158</v>
      </c>
      <c r="AY171" s="86"/>
      <c r="AZ171" s="64">
        <v>0</v>
      </c>
      <c r="BA171" s="320">
        <v>20054.599999999999</v>
      </c>
      <c r="BB171" s="316">
        <v>1.3574170119209732</v>
      </c>
      <c r="BC171" s="475">
        <v>1</v>
      </c>
      <c r="BD171" s="483">
        <f t="shared" ref="BD171:BD180" si="17">(BB171/BA171)*100</f>
        <v>6.76860676314149E-3</v>
      </c>
      <c r="BE171" s="320">
        <v>0.77633333333333343</v>
      </c>
      <c r="BF171" s="471">
        <v>0</v>
      </c>
      <c r="BG171" s="320">
        <v>1.0136666666666665</v>
      </c>
    </row>
    <row r="172" spans="1:59" ht="15.75" customHeight="1">
      <c r="A172" s="76">
        <v>68</v>
      </c>
      <c r="B172" s="159" t="s">
        <v>604</v>
      </c>
      <c r="C172" s="46">
        <v>2</v>
      </c>
      <c r="D172" s="485">
        <v>70</v>
      </c>
      <c r="E172" s="485">
        <v>1</v>
      </c>
      <c r="F172" s="485">
        <v>2</v>
      </c>
      <c r="G172" s="485">
        <v>2</v>
      </c>
      <c r="H172" s="46">
        <v>35.700000000000003</v>
      </c>
      <c r="I172" s="79">
        <v>98</v>
      </c>
      <c r="J172" s="80">
        <v>0</v>
      </c>
      <c r="K172" s="80">
        <v>0</v>
      </c>
      <c r="L172" s="80">
        <v>0</v>
      </c>
      <c r="M172" s="80">
        <v>0</v>
      </c>
      <c r="N172" s="80">
        <v>0</v>
      </c>
      <c r="O172" s="80">
        <v>0</v>
      </c>
      <c r="P172" s="80">
        <v>0</v>
      </c>
      <c r="Q172" s="80">
        <v>0</v>
      </c>
      <c r="R172" s="80">
        <v>0</v>
      </c>
      <c r="S172" s="80">
        <v>0</v>
      </c>
      <c r="T172" s="80">
        <v>0</v>
      </c>
      <c r="U172" s="80">
        <v>0</v>
      </c>
      <c r="V172" s="80">
        <v>0</v>
      </c>
      <c r="W172" s="80">
        <v>1</v>
      </c>
      <c r="X172" s="80">
        <v>1</v>
      </c>
      <c r="Y172" s="80">
        <v>1</v>
      </c>
      <c r="Z172" s="80">
        <v>0</v>
      </c>
      <c r="AA172" s="80">
        <v>0</v>
      </c>
      <c r="AB172" s="81">
        <v>48</v>
      </c>
      <c r="AC172" s="82">
        <v>1.45</v>
      </c>
      <c r="AD172" s="83">
        <f t="shared" si="16"/>
        <v>22.829964328180736</v>
      </c>
      <c r="AE172" s="150">
        <v>44031</v>
      </c>
      <c r="AF172" s="58">
        <v>1</v>
      </c>
      <c r="AG172" s="58">
        <v>0</v>
      </c>
      <c r="AH172" s="58">
        <v>7</v>
      </c>
      <c r="AI172" s="84">
        <v>0</v>
      </c>
      <c r="AJ172" s="84">
        <v>1</v>
      </c>
      <c r="AK172" s="60">
        <v>44061</v>
      </c>
      <c r="AL172" s="58">
        <f t="shared" si="15"/>
        <v>30</v>
      </c>
      <c r="AM172" s="84">
        <v>0</v>
      </c>
      <c r="AN172" s="123">
        <v>1</v>
      </c>
      <c r="AO172" s="61"/>
      <c r="AP172" s="133">
        <v>0.34</v>
      </c>
      <c r="AQ172" s="133">
        <v>1900</v>
      </c>
      <c r="AR172" s="133">
        <v>23.7</v>
      </c>
      <c r="AS172" s="139">
        <v>2.7E-2</v>
      </c>
      <c r="AT172" s="135">
        <v>12.9</v>
      </c>
      <c r="AU172" s="135">
        <v>10.34</v>
      </c>
      <c r="AV172" s="135">
        <v>93.7</v>
      </c>
      <c r="AW172" s="135">
        <v>2.7</v>
      </c>
      <c r="AX172" s="135">
        <v>309</v>
      </c>
      <c r="AY172" s="86"/>
      <c r="AZ172" s="64">
        <v>0</v>
      </c>
      <c r="BA172" s="320">
        <v>1327.8</v>
      </c>
      <c r="BB172" s="316">
        <v>10.194100000000001</v>
      </c>
      <c r="BC172" s="475">
        <v>0</v>
      </c>
      <c r="BD172" s="483">
        <f t="shared" si="17"/>
        <v>0.76774363608977259</v>
      </c>
      <c r="BE172" s="320"/>
      <c r="BF172" s="471"/>
      <c r="BG172" s="320"/>
    </row>
    <row r="173" spans="1:59" ht="15.75" customHeight="1">
      <c r="A173" s="76">
        <v>89</v>
      </c>
      <c r="B173" s="159" t="s">
        <v>742</v>
      </c>
      <c r="C173" s="46">
        <v>1</v>
      </c>
      <c r="D173" s="485">
        <v>70</v>
      </c>
      <c r="E173" s="485">
        <v>1</v>
      </c>
      <c r="F173" s="485">
        <v>2</v>
      </c>
      <c r="G173" s="485">
        <v>2</v>
      </c>
      <c r="H173" s="46">
        <v>36.200000000000003</v>
      </c>
      <c r="I173" s="79">
        <v>98</v>
      </c>
      <c r="J173" s="80">
        <v>0</v>
      </c>
      <c r="K173" s="80">
        <v>1</v>
      </c>
      <c r="L173" s="80">
        <v>0</v>
      </c>
      <c r="M173" s="80">
        <v>0</v>
      </c>
      <c r="N173" s="80">
        <v>0</v>
      </c>
      <c r="O173" s="80">
        <v>0</v>
      </c>
      <c r="P173" s="80">
        <v>0</v>
      </c>
      <c r="Q173" s="80">
        <v>0</v>
      </c>
      <c r="R173" s="80">
        <v>0</v>
      </c>
      <c r="S173" s="80">
        <v>0</v>
      </c>
      <c r="T173" s="80">
        <v>0</v>
      </c>
      <c r="U173" s="80">
        <v>0</v>
      </c>
      <c r="V173" s="80">
        <v>0</v>
      </c>
      <c r="W173" s="80">
        <v>1</v>
      </c>
      <c r="X173" s="80">
        <v>0</v>
      </c>
      <c r="Y173" s="80">
        <v>1</v>
      </c>
      <c r="Z173" s="80">
        <v>0</v>
      </c>
      <c r="AA173" s="80">
        <v>0</v>
      </c>
      <c r="AB173" s="81">
        <v>172</v>
      </c>
      <c r="AC173" s="82">
        <v>1.7</v>
      </c>
      <c r="AD173" s="83">
        <f t="shared" si="16"/>
        <v>59.515570934256061</v>
      </c>
      <c r="AE173" s="150">
        <v>44046</v>
      </c>
      <c r="AF173" s="58">
        <v>1</v>
      </c>
      <c r="AG173" s="58">
        <v>1</v>
      </c>
      <c r="AH173" s="58">
        <v>7</v>
      </c>
      <c r="AI173" s="84">
        <v>0</v>
      </c>
      <c r="AJ173" s="84">
        <v>1</v>
      </c>
      <c r="AK173" s="60">
        <v>44063</v>
      </c>
      <c r="AL173" s="58">
        <f t="shared" si="15"/>
        <v>17</v>
      </c>
      <c r="AM173" s="84">
        <v>1</v>
      </c>
      <c r="AN173" s="123">
        <v>1</v>
      </c>
      <c r="AO173" s="61"/>
      <c r="AP173" s="133">
        <v>0.69</v>
      </c>
      <c r="AQ173" s="133">
        <v>23819</v>
      </c>
      <c r="AR173" s="133">
        <v>31.1</v>
      </c>
      <c r="AS173" s="139">
        <v>4.2999999999999997E-2</v>
      </c>
      <c r="AT173" s="135">
        <v>15.8</v>
      </c>
      <c r="AU173" s="135">
        <v>16.45</v>
      </c>
      <c r="AV173" s="135">
        <v>82.3</v>
      </c>
      <c r="AW173" s="135">
        <v>10.4</v>
      </c>
      <c r="AX173" s="135">
        <v>234</v>
      </c>
      <c r="AY173" s="86"/>
      <c r="AZ173" s="90">
        <v>1</v>
      </c>
      <c r="BA173" s="320">
        <v>8314.9</v>
      </c>
      <c r="BB173" s="320">
        <v>4.8176517490392445</v>
      </c>
      <c r="BC173" s="471">
        <v>0</v>
      </c>
      <c r="BD173" s="483">
        <f t="shared" si="17"/>
        <v>5.793998423359565E-2</v>
      </c>
      <c r="BE173" s="320">
        <v>0.86499999999999988</v>
      </c>
      <c r="BF173" s="471">
        <v>0</v>
      </c>
      <c r="BG173" s="320">
        <v>1.0620000000000001</v>
      </c>
    </row>
    <row r="174" spans="1:59" ht="15.75" customHeight="1">
      <c r="A174" s="76">
        <v>93</v>
      </c>
      <c r="B174" s="159" t="s">
        <v>777</v>
      </c>
      <c r="C174" s="46">
        <v>2</v>
      </c>
      <c r="D174" s="485">
        <v>70</v>
      </c>
      <c r="E174" s="485">
        <v>1</v>
      </c>
      <c r="F174" s="485">
        <v>2</v>
      </c>
      <c r="G174" s="485">
        <v>2</v>
      </c>
      <c r="H174" s="46">
        <v>36</v>
      </c>
      <c r="I174" s="79">
        <v>91</v>
      </c>
      <c r="J174" s="80">
        <v>1</v>
      </c>
      <c r="K174" s="80">
        <v>1</v>
      </c>
      <c r="L174" s="80">
        <v>1</v>
      </c>
      <c r="M174" s="80">
        <v>0</v>
      </c>
      <c r="N174" s="80">
        <v>0</v>
      </c>
      <c r="O174" s="80">
        <v>0</v>
      </c>
      <c r="P174" s="80">
        <v>0</v>
      </c>
      <c r="Q174" s="80">
        <v>0</v>
      </c>
      <c r="R174" s="80">
        <v>0</v>
      </c>
      <c r="S174" s="80">
        <v>0</v>
      </c>
      <c r="T174" s="80">
        <v>0</v>
      </c>
      <c r="U174" s="80">
        <v>0</v>
      </c>
      <c r="V174" s="80">
        <v>1</v>
      </c>
      <c r="W174" s="80">
        <v>1</v>
      </c>
      <c r="X174" s="80">
        <v>0</v>
      </c>
      <c r="Y174" s="80">
        <v>1</v>
      </c>
      <c r="Z174" s="80">
        <v>0</v>
      </c>
      <c r="AA174" s="80">
        <v>0</v>
      </c>
      <c r="AB174" s="81">
        <v>97.9</v>
      </c>
      <c r="AC174" s="82">
        <v>1.59</v>
      </c>
      <c r="AD174" s="83">
        <f t="shared" si="16"/>
        <v>38.724733989952931</v>
      </c>
      <c r="AE174" s="150">
        <v>44044</v>
      </c>
      <c r="AF174" s="58">
        <v>0</v>
      </c>
      <c r="AG174" s="58">
        <v>0</v>
      </c>
      <c r="AH174" s="58">
        <v>0</v>
      </c>
      <c r="AI174" s="84">
        <v>0</v>
      </c>
      <c r="AJ174" s="84">
        <v>0</v>
      </c>
      <c r="AK174" s="60">
        <v>44055</v>
      </c>
      <c r="AL174" s="58">
        <f t="shared" si="15"/>
        <v>11</v>
      </c>
      <c r="AM174" s="84">
        <v>0</v>
      </c>
      <c r="AN174" s="123">
        <v>1</v>
      </c>
      <c r="AO174" s="61" t="s">
        <v>779</v>
      </c>
      <c r="AP174" s="133">
        <v>0.74</v>
      </c>
      <c r="AQ174" s="133">
        <v>533</v>
      </c>
      <c r="AR174" s="133">
        <v>199.1</v>
      </c>
      <c r="AS174" s="139">
        <v>0.01</v>
      </c>
      <c r="AT174" s="135">
        <v>14.7</v>
      </c>
      <c r="AU174" s="135">
        <v>7.76</v>
      </c>
      <c r="AV174" s="135">
        <v>65.599999999999994</v>
      </c>
      <c r="AW174" s="135">
        <v>30.2</v>
      </c>
      <c r="AX174" s="135">
        <v>100</v>
      </c>
      <c r="AY174" s="86"/>
      <c r="AZ174" s="64">
        <v>0</v>
      </c>
      <c r="BA174" s="320">
        <v>4624.7</v>
      </c>
      <c r="BB174" s="320">
        <v>6.154840930552818</v>
      </c>
      <c r="BC174" s="471">
        <v>0</v>
      </c>
      <c r="BD174" s="483">
        <f t="shared" si="17"/>
        <v>0.1330862743648846</v>
      </c>
      <c r="BE174" s="320">
        <v>0.86733333333333329</v>
      </c>
      <c r="BF174" s="471">
        <v>1</v>
      </c>
      <c r="BG174" s="320">
        <v>1.0333333333333332</v>
      </c>
    </row>
    <row r="175" spans="1:59" ht="15.75" customHeight="1">
      <c r="A175" s="76">
        <v>196</v>
      </c>
      <c r="B175" s="168" t="s">
        <v>1476</v>
      </c>
      <c r="C175" s="46">
        <v>1</v>
      </c>
      <c r="D175" s="485">
        <v>70</v>
      </c>
      <c r="E175" s="485">
        <v>1</v>
      </c>
      <c r="F175" s="485">
        <v>2</v>
      </c>
      <c r="G175" s="485">
        <v>2</v>
      </c>
      <c r="H175" s="46">
        <v>34.5</v>
      </c>
      <c r="I175" s="79">
        <v>88</v>
      </c>
      <c r="J175" s="80">
        <v>0</v>
      </c>
      <c r="K175" s="80">
        <v>0</v>
      </c>
      <c r="L175" s="80">
        <v>0</v>
      </c>
      <c r="M175" s="80">
        <v>0</v>
      </c>
      <c r="N175" s="80">
        <v>1</v>
      </c>
      <c r="O175" s="80">
        <v>0</v>
      </c>
      <c r="P175" s="80">
        <v>0</v>
      </c>
      <c r="Q175" s="80">
        <v>0</v>
      </c>
      <c r="R175" s="80">
        <v>0</v>
      </c>
      <c r="S175" s="80">
        <v>0</v>
      </c>
      <c r="T175" s="80">
        <v>0</v>
      </c>
      <c r="U175" s="80">
        <v>0</v>
      </c>
      <c r="V175" s="80">
        <v>0</v>
      </c>
      <c r="W175" s="80">
        <v>0</v>
      </c>
      <c r="X175" s="80">
        <v>0</v>
      </c>
      <c r="Y175" s="80">
        <v>0</v>
      </c>
      <c r="Z175" s="80">
        <v>0</v>
      </c>
      <c r="AA175" s="80">
        <v>0</v>
      </c>
      <c r="AB175" s="81">
        <v>52</v>
      </c>
      <c r="AC175" s="82">
        <v>1.67</v>
      </c>
      <c r="AD175" s="83">
        <f t="shared" si="16"/>
        <v>18.645344042454013</v>
      </c>
      <c r="AE175" s="150">
        <v>44180</v>
      </c>
      <c r="AF175" s="58">
        <v>0</v>
      </c>
      <c r="AG175" s="58">
        <v>0</v>
      </c>
      <c r="AH175" s="58">
        <v>0</v>
      </c>
      <c r="AI175" s="84">
        <v>1</v>
      </c>
      <c r="AJ175" s="84">
        <v>1</v>
      </c>
      <c r="AK175" s="60">
        <v>44196</v>
      </c>
      <c r="AL175" s="58">
        <f t="shared" si="15"/>
        <v>16</v>
      </c>
      <c r="AM175" s="84">
        <v>1</v>
      </c>
      <c r="AN175" s="123">
        <v>1</v>
      </c>
      <c r="AO175" s="61"/>
      <c r="AP175" s="133">
        <v>1.32</v>
      </c>
      <c r="AQ175" s="129"/>
      <c r="AR175" s="133">
        <v>239.8</v>
      </c>
      <c r="AS175" s="144"/>
      <c r="AT175" s="135">
        <v>8.9</v>
      </c>
      <c r="AU175" s="135">
        <v>13.32</v>
      </c>
      <c r="AV175" s="135">
        <v>89.9</v>
      </c>
      <c r="AW175" s="135">
        <v>4.8</v>
      </c>
      <c r="AX175" s="135">
        <v>319</v>
      </c>
      <c r="AY175" s="86"/>
      <c r="AZ175" s="90">
        <v>1</v>
      </c>
      <c r="BA175" s="320">
        <v>182002.6</v>
      </c>
      <c r="BB175" s="320">
        <v>8.8678735053320406</v>
      </c>
      <c r="BC175" s="471">
        <v>0</v>
      </c>
      <c r="BD175" s="483">
        <f t="shared" si="17"/>
        <v>4.8723883644145967E-3</v>
      </c>
      <c r="BE175" s="320">
        <v>0.69833333333333325</v>
      </c>
      <c r="BF175" s="471">
        <v>0</v>
      </c>
      <c r="BG175" s="320">
        <v>0.87766666666666671</v>
      </c>
    </row>
    <row r="176" spans="1:59" ht="15.75" customHeight="1">
      <c r="A176" s="76">
        <v>34</v>
      </c>
      <c r="B176" s="159" t="s">
        <v>334</v>
      </c>
      <c r="C176" s="46">
        <v>1</v>
      </c>
      <c r="D176" s="485">
        <v>71</v>
      </c>
      <c r="E176" s="485">
        <v>1</v>
      </c>
      <c r="F176" s="485">
        <v>2</v>
      </c>
      <c r="G176" s="485">
        <v>2</v>
      </c>
      <c r="H176" s="46">
        <v>35.299999999999997</v>
      </c>
      <c r="I176" s="79">
        <v>95</v>
      </c>
      <c r="J176" s="80">
        <v>0</v>
      </c>
      <c r="K176" s="80">
        <v>0</v>
      </c>
      <c r="L176" s="80">
        <v>0</v>
      </c>
      <c r="M176" s="80">
        <v>0</v>
      </c>
      <c r="N176" s="80">
        <v>1</v>
      </c>
      <c r="O176" s="80">
        <v>0</v>
      </c>
      <c r="P176" s="80">
        <v>0</v>
      </c>
      <c r="Q176" s="80">
        <v>0</v>
      </c>
      <c r="R176" s="80">
        <v>0</v>
      </c>
      <c r="S176" s="80">
        <v>0</v>
      </c>
      <c r="T176" s="80">
        <v>1</v>
      </c>
      <c r="U176" s="80">
        <v>0</v>
      </c>
      <c r="V176" s="80">
        <v>0</v>
      </c>
      <c r="W176" s="80">
        <v>0</v>
      </c>
      <c r="X176" s="80">
        <v>0</v>
      </c>
      <c r="Y176" s="80">
        <v>0</v>
      </c>
      <c r="Z176" s="80">
        <v>0</v>
      </c>
      <c r="AA176" s="176">
        <v>0</v>
      </c>
      <c r="AB176" s="81">
        <v>61.8</v>
      </c>
      <c r="AC176" s="82">
        <v>1.69</v>
      </c>
      <c r="AD176" s="83">
        <f t="shared" si="16"/>
        <v>21.637897832708941</v>
      </c>
      <c r="AE176" s="512">
        <v>44014</v>
      </c>
      <c r="AF176" s="58">
        <v>0</v>
      </c>
      <c r="AG176" s="58">
        <v>0</v>
      </c>
      <c r="AH176" s="58">
        <v>0</v>
      </c>
      <c r="AI176" s="84">
        <v>0</v>
      </c>
      <c r="AJ176" s="84">
        <v>0</v>
      </c>
      <c r="AK176" s="60">
        <v>44026</v>
      </c>
      <c r="AL176" s="58">
        <f t="shared" si="15"/>
        <v>12</v>
      </c>
      <c r="AM176" s="84">
        <v>0</v>
      </c>
      <c r="AN176" s="123">
        <v>1</v>
      </c>
      <c r="AO176" s="61"/>
      <c r="AP176" s="133" t="s">
        <v>336</v>
      </c>
      <c r="AQ176" s="133">
        <v>255</v>
      </c>
      <c r="AR176" s="133">
        <v>197.5</v>
      </c>
      <c r="AS176" s="139">
        <v>1.7000000000000001E-2</v>
      </c>
      <c r="AT176" s="98" t="s">
        <v>337</v>
      </c>
      <c r="AU176" s="98" t="s">
        <v>338</v>
      </c>
      <c r="AV176" s="98" t="s">
        <v>339</v>
      </c>
      <c r="AW176" s="98" t="s">
        <v>340</v>
      </c>
      <c r="AX176" s="98">
        <v>198</v>
      </c>
      <c r="AY176" s="86"/>
      <c r="AZ176" s="64">
        <v>0</v>
      </c>
      <c r="BA176" s="320">
        <v>9686.4</v>
      </c>
      <c r="BB176" s="316">
        <v>9.5306422048785642</v>
      </c>
      <c r="BC176" s="475">
        <v>0</v>
      </c>
      <c r="BD176" s="483">
        <f t="shared" si="17"/>
        <v>9.8391995012373681E-2</v>
      </c>
      <c r="BE176" s="320">
        <v>0.91933333333333334</v>
      </c>
      <c r="BF176" s="471">
        <v>1</v>
      </c>
      <c r="BG176" s="320">
        <v>1.0796666666666668</v>
      </c>
    </row>
    <row r="177" spans="1:59" ht="15.75" customHeight="1">
      <c r="A177" s="167">
        <v>136</v>
      </c>
      <c r="B177" s="168" t="s">
        <v>1075</v>
      </c>
      <c r="C177" s="46">
        <v>1</v>
      </c>
      <c r="D177" s="485">
        <v>71</v>
      </c>
      <c r="E177" s="485">
        <v>1</v>
      </c>
      <c r="F177" s="485">
        <v>2</v>
      </c>
      <c r="G177" s="485">
        <v>2</v>
      </c>
      <c r="H177" s="46">
        <v>36.6</v>
      </c>
      <c r="I177" s="79">
        <v>96</v>
      </c>
      <c r="J177" s="80">
        <v>0</v>
      </c>
      <c r="K177" s="80">
        <v>0</v>
      </c>
      <c r="L177" s="80">
        <v>0</v>
      </c>
      <c r="M177" s="80">
        <v>0</v>
      </c>
      <c r="N177" s="80">
        <v>0</v>
      </c>
      <c r="O177" s="80">
        <v>0</v>
      </c>
      <c r="P177" s="80">
        <v>0</v>
      </c>
      <c r="Q177" s="80">
        <v>0</v>
      </c>
      <c r="R177" s="80">
        <v>0</v>
      </c>
      <c r="S177" s="80">
        <v>0</v>
      </c>
      <c r="T177" s="80">
        <v>0</v>
      </c>
      <c r="U177" s="80">
        <v>0</v>
      </c>
      <c r="V177" s="80">
        <v>0</v>
      </c>
      <c r="W177" s="80">
        <v>0</v>
      </c>
      <c r="X177" s="80">
        <v>0</v>
      </c>
      <c r="Y177" s="80">
        <v>0</v>
      </c>
      <c r="Z177" s="80">
        <v>0</v>
      </c>
      <c r="AA177" s="176">
        <v>0</v>
      </c>
      <c r="AB177" s="81">
        <v>78</v>
      </c>
      <c r="AC177" s="82">
        <v>1.78</v>
      </c>
      <c r="AD177" s="83">
        <f t="shared" si="16"/>
        <v>24.618103774775911</v>
      </c>
      <c r="AE177" s="180">
        <v>44076</v>
      </c>
      <c r="AF177" s="58">
        <v>0</v>
      </c>
      <c r="AG177" s="58">
        <v>0</v>
      </c>
      <c r="AH177" s="58">
        <v>0</v>
      </c>
      <c r="AI177" s="84">
        <v>0</v>
      </c>
      <c r="AJ177" s="84">
        <v>0</v>
      </c>
      <c r="AK177" s="60">
        <v>44104</v>
      </c>
      <c r="AL177" s="58">
        <f t="shared" si="15"/>
        <v>28</v>
      </c>
      <c r="AM177" s="84">
        <v>0</v>
      </c>
      <c r="AN177" s="123">
        <v>1</v>
      </c>
      <c r="AO177" s="61"/>
      <c r="AP177" s="133">
        <v>0.85</v>
      </c>
      <c r="AQ177" s="133">
        <v>609</v>
      </c>
      <c r="AR177" s="133">
        <v>94</v>
      </c>
      <c r="AS177" s="139">
        <v>3.0000000000000001E-3</v>
      </c>
      <c r="AT177" s="135">
        <v>12.7</v>
      </c>
      <c r="AU177" s="135">
        <v>7.05</v>
      </c>
      <c r="AV177" s="135">
        <v>82.6</v>
      </c>
      <c r="AW177" s="135">
        <v>12.9</v>
      </c>
      <c r="AX177" s="135">
        <v>253</v>
      </c>
      <c r="AY177" s="86"/>
      <c r="AZ177" s="64">
        <v>0</v>
      </c>
      <c r="BA177" s="320">
        <v>5256.9</v>
      </c>
      <c r="BB177" s="320">
        <v>3.1291317761128221</v>
      </c>
      <c r="BC177" s="471">
        <v>1</v>
      </c>
      <c r="BD177" s="483">
        <f t="shared" si="17"/>
        <v>5.9524278112819767E-2</v>
      </c>
      <c r="BE177" s="320">
        <v>0.61666666666666659</v>
      </c>
      <c r="BF177" s="471">
        <v>0</v>
      </c>
      <c r="BG177" s="320">
        <v>0.77500000000000002</v>
      </c>
    </row>
    <row r="178" spans="1:59" ht="15.75" customHeight="1">
      <c r="A178" s="76">
        <v>211</v>
      </c>
      <c r="B178" s="168" t="s">
        <v>1583</v>
      </c>
      <c r="C178" s="46">
        <v>1</v>
      </c>
      <c r="D178" s="485">
        <v>71</v>
      </c>
      <c r="E178" s="485">
        <v>1</v>
      </c>
      <c r="F178" s="485">
        <v>2</v>
      </c>
      <c r="G178" s="485">
        <v>2</v>
      </c>
      <c r="H178" s="46">
        <v>36.5</v>
      </c>
      <c r="I178" s="79">
        <v>94</v>
      </c>
      <c r="J178" s="80">
        <v>0</v>
      </c>
      <c r="K178" s="80">
        <v>0</v>
      </c>
      <c r="L178" s="80">
        <v>0</v>
      </c>
      <c r="M178" s="80">
        <v>0</v>
      </c>
      <c r="N178" s="80">
        <v>0</v>
      </c>
      <c r="O178" s="80">
        <v>0</v>
      </c>
      <c r="P178" s="80">
        <v>0</v>
      </c>
      <c r="Q178" s="80">
        <v>0</v>
      </c>
      <c r="R178" s="80">
        <v>0</v>
      </c>
      <c r="S178" s="80">
        <v>0</v>
      </c>
      <c r="T178" s="80">
        <v>0</v>
      </c>
      <c r="U178" s="80">
        <v>0</v>
      </c>
      <c r="V178" s="80">
        <v>0</v>
      </c>
      <c r="W178" s="80">
        <v>0</v>
      </c>
      <c r="X178" s="80">
        <v>0</v>
      </c>
      <c r="Y178" s="80">
        <v>0</v>
      </c>
      <c r="Z178" s="80">
        <v>0</v>
      </c>
      <c r="AA178" s="176">
        <v>0</v>
      </c>
      <c r="AB178" s="81">
        <v>78</v>
      </c>
      <c r="AC178" s="82">
        <v>1.79</v>
      </c>
      <c r="AD178" s="83">
        <f t="shared" si="16"/>
        <v>24.343809494085704</v>
      </c>
      <c r="AE178" s="180">
        <v>44195</v>
      </c>
      <c r="AF178" s="58">
        <v>0</v>
      </c>
      <c r="AG178" s="58">
        <v>0</v>
      </c>
      <c r="AH178" s="58">
        <v>0</v>
      </c>
      <c r="AI178" s="84">
        <v>0</v>
      </c>
      <c r="AJ178" s="84">
        <v>0</v>
      </c>
      <c r="AK178" s="60">
        <v>44209</v>
      </c>
      <c r="AL178" s="58">
        <f t="shared" si="15"/>
        <v>14</v>
      </c>
      <c r="AM178" s="84">
        <v>0</v>
      </c>
      <c r="AN178" s="123">
        <v>1</v>
      </c>
      <c r="AO178" s="61"/>
      <c r="AP178" s="133">
        <v>0.93</v>
      </c>
      <c r="AQ178" s="133">
        <v>410</v>
      </c>
      <c r="AR178" s="133">
        <v>72.599999999999994</v>
      </c>
      <c r="AS178" s="144"/>
      <c r="AT178" s="135">
        <v>19.100000000000001</v>
      </c>
      <c r="AU178" s="135">
        <v>14.09</v>
      </c>
      <c r="AV178" s="135">
        <v>87</v>
      </c>
      <c r="AW178" s="135">
        <v>1</v>
      </c>
      <c r="AX178" s="135">
        <v>223</v>
      </c>
      <c r="AY178" s="86"/>
      <c r="AZ178" s="64">
        <v>0</v>
      </c>
      <c r="BA178" s="481">
        <v>39.299999999999997</v>
      </c>
      <c r="BB178" s="320">
        <v>-1.6834929225645345</v>
      </c>
      <c r="BC178" s="471">
        <v>1</v>
      </c>
      <c r="BD178" s="483">
        <f t="shared" si="17"/>
        <v>-4.2836970039810041</v>
      </c>
      <c r="BE178" s="320">
        <v>1.0273333333333332</v>
      </c>
      <c r="BF178" s="471">
        <v>1</v>
      </c>
      <c r="BG178" s="320">
        <v>1.2329999999999999</v>
      </c>
    </row>
    <row r="179" spans="1:59" ht="15.75" customHeight="1">
      <c r="A179" s="76">
        <v>222</v>
      </c>
      <c r="B179" s="168" t="s">
        <v>1660</v>
      </c>
      <c r="C179" s="46">
        <v>1</v>
      </c>
      <c r="D179" s="485">
        <v>71</v>
      </c>
      <c r="E179" s="485">
        <v>1</v>
      </c>
      <c r="F179" s="485">
        <v>2</v>
      </c>
      <c r="G179" s="485">
        <v>2</v>
      </c>
      <c r="H179" s="46">
        <v>35.6</v>
      </c>
      <c r="I179" s="79">
        <v>91</v>
      </c>
      <c r="J179" s="80">
        <v>1</v>
      </c>
      <c r="K179" s="80">
        <v>1</v>
      </c>
      <c r="L179" s="80">
        <v>0</v>
      </c>
      <c r="M179" s="98">
        <v>1</v>
      </c>
      <c r="N179" s="80">
        <v>0</v>
      </c>
      <c r="O179" s="80">
        <v>0</v>
      </c>
      <c r="P179" s="80">
        <v>0</v>
      </c>
      <c r="Q179" s="80">
        <v>0</v>
      </c>
      <c r="R179" s="80">
        <v>0</v>
      </c>
      <c r="S179" s="80">
        <v>0</v>
      </c>
      <c r="T179" s="80">
        <v>0</v>
      </c>
      <c r="U179" s="80">
        <v>0</v>
      </c>
      <c r="V179" s="80">
        <v>0</v>
      </c>
      <c r="W179" s="80">
        <v>1</v>
      </c>
      <c r="X179" s="80">
        <v>1</v>
      </c>
      <c r="Y179" s="80">
        <v>1</v>
      </c>
      <c r="Z179" s="80">
        <v>0</v>
      </c>
      <c r="AA179" s="176">
        <v>0</v>
      </c>
      <c r="AB179" s="81">
        <v>83</v>
      </c>
      <c r="AC179" s="82">
        <v>1.72</v>
      </c>
      <c r="AD179" s="83">
        <f t="shared" si="16"/>
        <v>28.055705786911847</v>
      </c>
      <c r="AE179" s="180">
        <v>44202</v>
      </c>
      <c r="AF179" s="58">
        <v>1</v>
      </c>
      <c r="AG179" s="58">
        <v>1</v>
      </c>
      <c r="AH179" s="58">
        <v>6</v>
      </c>
      <c r="AI179" s="84">
        <v>1</v>
      </c>
      <c r="AJ179" s="84">
        <v>1</v>
      </c>
      <c r="AK179" s="60">
        <v>44209</v>
      </c>
      <c r="AL179" s="58">
        <f>DATEDIF(AE179,AK179,"MD")</f>
        <v>7</v>
      </c>
      <c r="AM179" s="84">
        <v>0</v>
      </c>
      <c r="AN179" s="123">
        <v>1</v>
      </c>
      <c r="AO179" s="61"/>
      <c r="AP179" s="133">
        <v>2.94</v>
      </c>
      <c r="AQ179" s="133">
        <v>2015</v>
      </c>
      <c r="AR179" s="133">
        <v>385.2</v>
      </c>
      <c r="AS179" s="128">
        <v>0.11899999999999999</v>
      </c>
      <c r="AT179" s="135">
        <v>9.9</v>
      </c>
      <c r="AU179" s="135">
        <v>8.48</v>
      </c>
      <c r="AV179" s="135">
        <v>91.9</v>
      </c>
      <c r="AW179" s="135">
        <v>5.2</v>
      </c>
      <c r="AX179" s="135">
        <v>217</v>
      </c>
      <c r="AY179" s="86"/>
      <c r="AZ179" s="64">
        <v>0</v>
      </c>
      <c r="BA179" s="320">
        <v>6198.3</v>
      </c>
      <c r="BB179" s="320">
        <v>9.7756467344452549</v>
      </c>
      <c r="BC179" s="471">
        <v>0</v>
      </c>
      <c r="BD179" s="483">
        <f t="shared" si="17"/>
        <v>0.157714965949458</v>
      </c>
      <c r="BE179" s="320">
        <v>0.99266666666666659</v>
      </c>
      <c r="BF179" s="471">
        <v>1</v>
      </c>
      <c r="BG179" s="320">
        <v>1.2156666666666667</v>
      </c>
    </row>
    <row r="180" spans="1:59" ht="15.75" customHeight="1">
      <c r="A180" s="76">
        <v>24</v>
      </c>
      <c r="B180" s="159" t="s">
        <v>262</v>
      </c>
      <c r="C180" s="46">
        <v>2</v>
      </c>
      <c r="D180" s="485">
        <v>72</v>
      </c>
      <c r="E180" s="485">
        <v>1</v>
      </c>
      <c r="F180" s="485">
        <v>2</v>
      </c>
      <c r="G180" s="485">
        <v>2</v>
      </c>
      <c r="H180" s="46">
        <v>36.1</v>
      </c>
      <c r="I180" s="79">
        <v>92</v>
      </c>
      <c r="J180" s="80">
        <v>0</v>
      </c>
      <c r="K180" s="80">
        <v>1</v>
      </c>
      <c r="L180" s="80">
        <v>0</v>
      </c>
      <c r="M180" s="80">
        <v>0</v>
      </c>
      <c r="N180" s="80"/>
      <c r="O180" s="80"/>
      <c r="P180" s="80"/>
      <c r="Q180" s="80"/>
      <c r="R180" s="80"/>
      <c r="S180" s="80"/>
      <c r="T180" s="80"/>
      <c r="U180" s="80">
        <v>0</v>
      </c>
      <c r="V180" s="80">
        <v>0</v>
      </c>
      <c r="W180" s="80">
        <v>1</v>
      </c>
      <c r="X180" s="80">
        <v>0</v>
      </c>
      <c r="Y180" s="80">
        <v>0</v>
      </c>
      <c r="Z180" s="80">
        <v>0</v>
      </c>
      <c r="AA180" s="80">
        <v>0</v>
      </c>
      <c r="AB180" s="81">
        <v>55</v>
      </c>
      <c r="AC180" s="82">
        <v>1.45</v>
      </c>
      <c r="AD180" s="83">
        <f t="shared" si="16"/>
        <v>26.159334126040427</v>
      </c>
      <c r="AE180" s="177">
        <v>44008</v>
      </c>
      <c r="AF180" s="58">
        <v>0</v>
      </c>
      <c r="AG180" s="58">
        <v>0</v>
      </c>
      <c r="AH180" s="58">
        <v>0</v>
      </c>
      <c r="AI180" s="84">
        <v>0</v>
      </c>
      <c r="AJ180" s="84">
        <v>0</v>
      </c>
      <c r="AK180" s="60">
        <v>44025</v>
      </c>
      <c r="AL180" s="58">
        <f>AK180-AE180</f>
        <v>17</v>
      </c>
      <c r="AM180" s="84">
        <v>0</v>
      </c>
      <c r="AN180" s="123">
        <v>1</v>
      </c>
      <c r="AO180" s="61"/>
      <c r="AP180" s="98">
        <v>0.75</v>
      </c>
      <c r="AQ180" s="135">
        <v>351</v>
      </c>
      <c r="AR180" s="98">
        <v>89.2</v>
      </c>
      <c r="AS180" s="139">
        <v>6.0000000000000001E-3</v>
      </c>
      <c r="AT180" s="135">
        <v>14.7</v>
      </c>
      <c r="AU180" s="135">
        <v>7.1</v>
      </c>
      <c r="AV180" s="135">
        <v>85.2</v>
      </c>
      <c r="AW180" s="135">
        <v>10.9</v>
      </c>
      <c r="AX180" s="135">
        <v>138</v>
      </c>
      <c r="AY180" s="86"/>
      <c r="AZ180" s="64">
        <v>0</v>
      </c>
      <c r="BA180" s="320">
        <v>10131.6</v>
      </c>
      <c r="BB180" s="316">
        <v>8.3774409333543538</v>
      </c>
      <c r="BC180" s="475">
        <v>0</v>
      </c>
      <c r="BD180" s="483">
        <f t="shared" si="17"/>
        <v>8.268625817594806E-2</v>
      </c>
      <c r="BE180" s="320">
        <v>0.82</v>
      </c>
      <c r="BF180" s="471">
        <v>0</v>
      </c>
      <c r="BG180" s="320">
        <v>0.99233333333333329</v>
      </c>
    </row>
    <row r="181" spans="1:59" ht="15.75" customHeight="1">
      <c r="A181" s="76">
        <v>229</v>
      </c>
      <c r="B181" s="168" t="s">
        <v>1708</v>
      </c>
      <c r="C181" s="46">
        <v>1</v>
      </c>
      <c r="D181" s="485">
        <v>72</v>
      </c>
      <c r="E181" s="485">
        <v>1</v>
      </c>
      <c r="F181" s="485">
        <v>2</v>
      </c>
      <c r="G181" s="485">
        <v>2</v>
      </c>
      <c r="H181" s="46">
        <v>36.5</v>
      </c>
      <c r="I181" s="79">
        <v>93</v>
      </c>
      <c r="J181" s="80">
        <v>0</v>
      </c>
      <c r="K181" s="80">
        <v>0</v>
      </c>
      <c r="L181" s="80">
        <v>0</v>
      </c>
      <c r="M181" s="80">
        <v>0</v>
      </c>
      <c r="N181" s="80">
        <v>0</v>
      </c>
      <c r="O181" s="80">
        <v>0</v>
      </c>
      <c r="P181" s="80">
        <v>0</v>
      </c>
      <c r="Q181" s="80">
        <v>0</v>
      </c>
      <c r="R181" s="80">
        <v>0</v>
      </c>
      <c r="S181" s="80">
        <v>0</v>
      </c>
      <c r="T181" s="80">
        <v>0</v>
      </c>
      <c r="U181" s="80">
        <v>0</v>
      </c>
      <c r="V181" s="80">
        <v>0</v>
      </c>
      <c r="W181" s="80">
        <v>0</v>
      </c>
      <c r="X181" s="80">
        <v>0</v>
      </c>
      <c r="Y181" s="80">
        <v>1</v>
      </c>
      <c r="Z181" s="80">
        <v>0</v>
      </c>
      <c r="AA181" s="80">
        <v>0</v>
      </c>
      <c r="AB181" s="81">
        <v>65</v>
      </c>
      <c r="AC181" s="82">
        <v>1.64</v>
      </c>
      <c r="AD181" s="83">
        <f t="shared" si="16"/>
        <v>24.167162403331353</v>
      </c>
      <c r="AE181" s="56">
        <v>44278</v>
      </c>
      <c r="AF181" s="58">
        <v>0</v>
      </c>
      <c r="AG181" s="58">
        <v>0</v>
      </c>
      <c r="AH181" s="58">
        <v>0</v>
      </c>
      <c r="AI181" s="84">
        <v>0</v>
      </c>
      <c r="AJ181" s="84">
        <v>0</v>
      </c>
      <c r="AK181" s="60">
        <v>44281</v>
      </c>
      <c r="AL181" s="58">
        <f>DATEDIF(AE181,AK181,"MD")</f>
        <v>3</v>
      </c>
      <c r="AM181" s="84">
        <v>0</v>
      </c>
      <c r="AN181" s="123">
        <v>1</v>
      </c>
      <c r="AO181" s="61"/>
      <c r="AP181" s="133">
        <v>1.21</v>
      </c>
      <c r="AQ181" s="133">
        <v>72149</v>
      </c>
      <c r="AR181" s="133">
        <v>90.7</v>
      </c>
      <c r="AS181" s="139">
        <v>0.28100000000000003</v>
      </c>
      <c r="AT181" s="135">
        <v>12.4</v>
      </c>
      <c r="AU181" s="135">
        <v>14.83</v>
      </c>
      <c r="AV181" s="135">
        <v>92.4</v>
      </c>
      <c r="AW181" s="135">
        <v>3.7</v>
      </c>
      <c r="AX181" s="135">
        <v>192</v>
      </c>
      <c r="AY181" s="86"/>
      <c r="AZ181" s="64">
        <v>0</v>
      </c>
      <c r="BA181" s="320"/>
      <c r="BB181" s="320">
        <v>1.2844600970612117</v>
      </c>
      <c r="BC181" s="471">
        <v>1</v>
      </c>
      <c r="BD181" s="483"/>
      <c r="BE181" s="320">
        <v>0.89266666666666661</v>
      </c>
      <c r="BF181" s="471">
        <v>0</v>
      </c>
      <c r="BG181" s="320">
        <v>0.95633333333333326</v>
      </c>
    </row>
    <row r="182" spans="1:59" ht="15.75" customHeight="1">
      <c r="A182" s="76">
        <v>122</v>
      </c>
      <c r="B182" s="163" t="s">
        <v>981</v>
      </c>
      <c r="C182" s="46">
        <v>1</v>
      </c>
      <c r="D182" s="485">
        <v>73</v>
      </c>
      <c r="E182" s="485">
        <v>1</v>
      </c>
      <c r="F182" s="485">
        <v>2</v>
      </c>
      <c r="G182" s="485">
        <v>2</v>
      </c>
      <c r="H182" s="46">
        <v>37.4</v>
      </c>
      <c r="I182" s="79">
        <v>97</v>
      </c>
      <c r="J182" s="80">
        <v>0</v>
      </c>
      <c r="K182" s="80">
        <v>1</v>
      </c>
      <c r="L182" s="80">
        <v>0</v>
      </c>
      <c r="M182" s="80">
        <v>1</v>
      </c>
      <c r="N182" s="80">
        <v>0</v>
      </c>
      <c r="O182" s="80">
        <v>0</v>
      </c>
      <c r="P182" s="80">
        <v>0</v>
      </c>
      <c r="Q182" s="80">
        <v>0</v>
      </c>
      <c r="R182" s="80">
        <v>0</v>
      </c>
      <c r="S182" s="80">
        <v>0</v>
      </c>
      <c r="T182" s="80">
        <v>0</v>
      </c>
      <c r="U182" s="80">
        <v>0</v>
      </c>
      <c r="V182" s="80">
        <v>0</v>
      </c>
      <c r="W182" s="80">
        <v>1</v>
      </c>
      <c r="X182" s="80">
        <v>0</v>
      </c>
      <c r="Y182" s="80">
        <v>1</v>
      </c>
      <c r="Z182" s="80">
        <v>0</v>
      </c>
      <c r="AA182" s="80">
        <v>0</v>
      </c>
      <c r="AB182" s="81">
        <v>68.5</v>
      </c>
      <c r="AC182" s="82">
        <v>1.6</v>
      </c>
      <c r="AD182" s="83">
        <f t="shared" si="16"/>
        <v>26.757812499999996</v>
      </c>
      <c r="AE182" s="150">
        <v>44075</v>
      </c>
      <c r="AF182" s="58">
        <v>1</v>
      </c>
      <c r="AG182" s="58">
        <v>1</v>
      </c>
      <c r="AH182" s="58">
        <v>2</v>
      </c>
      <c r="AI182" s="84">
        <v>1</v>
      </c>
      <c r="AJ182" s="84">
        <v>1</v>
      </c>
      <c r="AK182" s="60">
        <v>44079</v>
      </c>
      <c r="AL182" s="58">
        <f>AK182-AE182</f>
        <v>4</v>
      </c>
      <c r="AM182" s="84">
        <v>1</v>
      </c>
      <c r="AN182" s="123">
        <v>1</v>
      </c>
      <c r="AO182" s="61"/>
      <c r="AP182" s="133">
        <v>7.41</v>
      </c>
      <c r="AQ182" s="129"/>
      <c r="AR182" s="129"/>
      <c r="AS182" s="139">
        <v>0.17299999999999999</v>
      </c>
      <c r="AT182" s="135">
        <v>9.6</v>
      </c>
      <c r="AU182" s="135">
        <v>6.9</v>
      </c>
      <c r="AV182" s="135">
        <v>88.5</v>
      </c>
      <c r="AW182" s="135">
        <v>5.8</v>
      </c>
      <c r="AX182" s="135">
        <v>158</v>
      </c>
      <c r="AY182" s="86"/>
      <c r="AZ182" s="64">
        <v>1</v>
      </c>
      <c r="BA182" s="320">
        <v>1935.2</v>
      </c>
      <c r="BB182" s="320">
        <v>3.3412971408115144</v>
      </c>
      <c r="BC182" s="471">
        <v>1</v>
      </c>
      <c r="BD182" s="483">
        <f>(BB182/BA182)*100</f>
        <v>0.17265900892990463</v>
      </c>
      <c r="BE182" s="320">
        <v>0.75</v>
      </c>
      <c r="BF182" s="471">
        <v>0</v>
      </c>
      <c r="BG182" s="320">
        <v>0.91833333333333333</v>
      </c>
    </row>
    <row r="183" spans="1:59" ht="15.75" customHeight="1">
      <c r="A183" s="76">
        <v>28</v>
      </c>
      <c r="B183" s="159" t="s">
        <v>291</v>
      </c>
      <c r="C183" s="46">
        <v>2</v>
      </c>
      <c r="D183" s="485">
        <v>74</v>
      </c>
      <c r="E183" s="485">
        <v>1</v>
      </c>
      <c r="F183" s="485">
        <v>2</v>
      </c>
      <c r="G183" s="485">
        <v>2</v>
      </c>
      <c r="H183" s="46">
        <v>36</v>
      </c>
      <c r="I183" s="79">
        <v>86</v>
      </c>
      <c r="J183" s="80">
        <v>0</v>
      </c>
      <c r="K183" s="98">
        <v>1</v>
      </c>
      <c r="L183" s="80">
        <v>0</v>
      </c>
      <c r="M183" s="80">
        <v>0</v>
      </c>
      <c r="N183" s="80">
        <v>0</v>
      </c>
      <c r="O183" s="80">
        <v>0</v>
      </c>
      <c r="P183" s="80">
        <v>0</v>
      </c>
      <c r="Q183" s="80">
        <v>0</v>
      </c>
      <c r="R183" s="80">
        <v>0</v>
      </c>
      <c r="S183" s="80">
        <v>0</v>
      </c>
      <c r="T183" s="80">
        <v>1</v>
      </c>
      <c r="U183" s="80">
        <v>0</v>
      </c>
      <c r="V183" s="80">
        <v>0</v>
      </c>
      <c r="W183" s="80">
        <v>1</v>
      </c>
      <c r="X183" s="80">
        <v>1</v>
      </c>
      <c r="Y183" s="80">
        <v>1</v>
      </c>
      <c r="Z183" s="80">
        <v>0</v>
      </c>
      <c r="AA183" s="98">
        <v>0</v>
      </c>
      <c r="AB183" s="81">
        <v>92</v>
      </c>
      <c r="AC183" s="82"/>
      <c r="AD183" s="83"/>
      <c r="AE183" s="56">
        <v>44012</v>
      </c>
      <c r="AF183" s="58">
        <v>0</v>
      </c>
      <c r="AG183" s="58">
        <v>0</v>
      </c>
      <c r="AH183" s="58">
        <v>0</v>
      </c>
      <c r="AI183" s="84">
        <v>0</v>
      </c>
      <c r="AJ183" s="84">
        <v>0</v>
      </c>
      <c r="AK183" s="60">
        <v>44024</v>
      </c>
      <c r="AL183" s="58">
        <f>AK183-AE183</f>
        <v>12</v>
      </c>
      <c r="AM183" s="84">
        <v>0</v>
      </c>
      <c r="AN183" s="123">
        <v>1</v>
      </c>
      <c r="AO183" s="61"/>
      <c r="AP183" s="135">
        <v>0.81</v>
      </c>
      <c r="AQ183" s="532"/>
      <c r="AR183" s="135">
        <v>22.4</v>
      </c>
      <c r="AS183" s="139">
        <v>1.2E-2</v>
      </c>
      <c r="AT183" s="541">
        <v>14.6</v>
      </c>
      <c r="AU183" s="135">
        <v>7.99</v>
      </c>
      <c r="AV183" s="135">
        <v>82</v>
      </c>
      <c r="AW183" s="135">
        <v>10.9</v>
      </c>
      <c r="AX183" s="98">
        <v>295</v>
      </c>
      <c r="AY183" s="86"/>
      <c r="AZ183" s="64">
        <v>0</v>
      </c>
      <c r="BA183" s="320">
        <v>3395.1</v>
      </c>
      <c r="BB183" s="316">
        <v>3.5786069077047471</v>
      </c>
      <c r="BC183" s="475">
        <v>1</v>
      </c>
      <c r="BD183" s="483">
        <f>(BB183/BA183)*100</f>
        <v>0.10540505162453968</v>
      </c>
      <c r="BE183" s="320">
        <v>1.0573333333333332</v>
      </c>
      <c r="BF183" s="471">
        <v>1</v>
      </c>
      <c r="BG183" s="320">
        <v>1.22</v>
      </c>
    </row>
    <row r="184" spans="1:59" ht="15.75" customHeight="1">
      <c r="A184" s="76">
        <v>32</v>
      </c>
      <c r="B184" s="159" t="s">
        <v>322</v>
      </c>
      <c r="C184" s="46">
        <v>2</v>
      </c>
      <c r="D184" s="485">
        <v>74</v>
      </c>
      <c r="E184" s="485">
        <v>1</v>
      </c>
      <c r="F184" s="485">
        <v>2</v>
      </c>
      <c r="G184" s="485">
        <v>2</v>
      </c>
      <c r="H184" s="46">
        <v>35.4</v>
      </c>
      <c r="I184" s="79">
        <v>97</v>
      </c>
      <c r="J184" s="80">
        <v>0</v>
      </c>
      <c r="K184" s="80">
        <v>0</v>
      </c>
      <c r="L184" s="80">
        <v>0</v>
      </c>
      <c r="M184" s="80">
        <v>0</v>
      </c>
      <c r="N184" s="80">
        <v>0</v>
      </c>
      <c r="O184" s="80">
        <v>0</v>
      </c>
      <c r="P184" s="80">
        <v>0</v>
      </c>
      <c r="Q184" s="80">
        <v>0</v>
      </c>
      <c r="R184" s="80">
        <v>0</v>
      </c>
      <c r="S184" s="80">
        <v>0</v>
      </c>
      <c r="T184" s="80">
        <v>0</v>
      </c>
      <c r="U184" s="80">
        <v>0</v>
      </c>
      <c r="V184" s="80">
        <v>0</v>
      </c>
      <c r="W184" s="80">
        <v>1</v>
      </c>
      <c r="X184" s="80">
        <v>0</v>
      </c>
      <c r="Y184" s="80">
        <v>1</v>
      </c>
      <c r="Z184" s="80">
        <v>0</v>
      </c>
      <c r="AA184" s="98">
        <v>0</v>
      </c>
      <c r="AB184" s="81">
        <v>41</v>
      </c>
      <c r="AC184" s="82">
        <v>1.42</v>
      </c>
      <c r="AD184" s="83">
        <f>AB184/AC184^2</f>
        <v>20.333267208887126</v>
      </c>
      <c r="AE184" s="56">
        <v>44019</v>
      </c>
      <c r="AF184" s="58">
        <v>1</v>
      </c>
      <c r="AG184" s="58">
        <v>0</v>
      </c>
      <c r="AH184" s="58">
        <v>2</v>
      </c>
      <c r="AI184" s="84">
        <v>0</v>
      </c>
      <c r="AJ184" s="84">
        <v>1</v>
      </c>
      <c r="AK184" s="60" t="s">
        <v>324</v>
      </c>
      <c r="AL184" s="58">
        <f>AK184-AE184</f>
        <v>6</v>
      </c>
      <c r="AM184" s="84">
        <v>0</v>
      </c>
      <c r="AN184" s="123">
        <v>1</v>
      </c>
      <c r="AO184" s="61"/>
      <c r="AP184" s="129">
        <v>1.24</v>
      </c>
      <c r="AQ184" s="98">
        <v>695</v>
      </c>
      <c r="AR184" s="98">
        <v>65.099999999999994</v>
      </c>
      <c r="AS184" s="128">
        <v>2.5000000000000001E-2</v>
      </c>
      <c r="AT184" s="98">
        <v>16.5</v>
      </c>
      <c r="AU184" s="98">
        <v>6.6</v>
      </c>
      <c r="AV184" s="98">
        <v>87</v>
      </c>
      <c r="AW184" s="98">
        <v>4</v>
      </c>
      <c r="AX184" s="98">
        <v>186</v>
      </c>
      <c r="AY184" s="86"/>
      <c r="AZ184" s="64">
        <v>0</v>
      </c>
      <c r="BA184" s="320"/>
      <c r="BB184" s="316"/>
      <c r="BC184" s="475"/>
      <c r="BD184" s="483"/>
      <c r="BE184" s="320"/>
      <c r="BF184" s="471"/>
      <c r="BG184" s="320"/>
    </row>
    <row r="185" spans="1:59" ht="15.75" customHeight="1">
      <c r="A185" s="76">
        <v>220</v>
      </c>
      <c r="B185" s="168" t="s">
        <v>1646</v>
      </c>
      <c r="C185" s="46">
        <v>2</v>
      </c>
      <c r="D185" s="485">
        <v>76</v>
      </c>
      <c r="E185" s="485">
        <v>1</v>
      </c>
      <c r="F185" s="485">
        <v>2</v>
      </c>
      <c r="G185" s="485">
        <v>2</v>
      </c>
      <c r="H185" s="46">
        <v>37.799999999999997</v>
      </c>
      <c r="I185" s="79">
        <v>98</v>
      </c>
      <c r="J185" s="80">
        <v>0</v>
      </c>
      <c r="K185" s="80">
        <v>0</v>
      </c>
      <c r="L185" s="80">
        <v>1</v>
      </c>
      <c r="M185" s="80">
        <v>1</v>
      </c>
      <c r="N185" s="80">
        <v>0</v>
      </c>
      <c r="O185" s="80">
        <v>0</v>
      </c>
      <c r="P185" s="80">
        <v>0</v>
      </c>
      <c r="Q185" s="80">
        <v>0</v>
      </c>
      <c r="R185" s="80">
        <v>0</v>
      </c>
      <c r="S185" s="80">
        <v>0</v>
      </c>
      <c r="T185" s="80">
        <v>0</v>
      </c>
      <c r="U185" s="80">
        <v>0</v>
      </c>
      <c r="V185" s="80">
        <v>0</v>
      </c>
      <c r="W185" s="80">
        <v>1</v>
      </c>
      <c r="X185" s="80">
        <v>0</v>
      </c>
      <c r="Y185" s="80">
        <v>0</v>
      </c>
      <c r="Z185" s="80">
        <v>0</v>
      </c>
      <c r="AA185" s="80">
        <v>0</v>
      </c>
      <c r="AB185" s="81">
        <v>48</v>
      </c>
      <c r="AC185" s="82">
        <v>1.46</v>
      </c>
      <c r="AD185" s="83">
        <f>AB185/AC185^2</f>
        <v>22.518296115593923</v>
      </c>
      <c r="AE185" s="150">
        <v>44201</v>
      </c>
      <c r="AF185" s="58">
        <v>0</v>
      </c>
      <c r="AG185" s="58">
        <v>0</v>
      </c>
      <c r="AH185" s="58">
        <v>0</v>
      </c>
      <c r="AI185" s="84">
        <v>0</v>
      </c>
      <c r="AJ185" s="84">
        <v>0</v>
      </c>
      <c r="AK185" s="60">
        <v>44217</v>
      </c>
      <c r="AL185" s="58">
        <f>DATEDIF(AE185,AK185,"MD")</f>
        <v>16</v>
      </c>
      <c r="AM185" s="84">
        <v>0</v>
      </c>
      <c r="AN185" s="123">
        <v>1</v>
      </c>
      <c r="AO185" s="61"/>
      <c r="AP185" s="133">
        <v>4.34</v>
      </c>
      <c r="AQ185" s="133">
        <v>7264</v>
      </c>
      <c r="AR185" s="133">
        <v>93</v>
      </c>
      <c r="AS185" s="144"/>
      <c r="AT185" s="135">
        <v>11.9</v>
      </c>
      <c r="AU185" s="135">
        <v>10.29</v>
      </c>
      <c r="AV185" s="135">
        <v>77.8</v>
      </c>
      <c r="AW185" s="135">
        <v>11.4</v>
      </c>
      <c r="AX185" s="135">
        <v>311</v>
      </c>
      <c r="AY185" s="86"/>
      <c r="AZ185" s="64">
        <v>0</v>
      </c>
      <c r="BA185" s="320">
        <v>13121.7</v>
      </c>
      <c r="BB185" s="320">
        <v>6.7676477107138728</v>
      </c>
      <c r="BC185" s="471">
        <v>0</v>
      </c>
      <c r="BD185" s="483">
        <f t="shared" ref="BD185:BD190" si="18">(BB185/BA185)*100</f>
        <v>5.1575997856328618E-2</v>
      </c>
      <c r="BE185" s="320">
        <v>0.80866666666666676</v>
      </c>
      <c r="BF185" s="471">
        <v>0</v>
      </c>
      <c r="BG185" s="320">
        <v>0.95833333333333337</v>
      </c>
    </row>
    <row r="186" spans="1:59" ht="15.75" customHeight="1">
      <c r="A186" s="76">
        <v>223</v>
      </c>
      <c r="B186" s="168" t="s">
        <v>1667</v>
      </c>
      <c r="C186" s="46">
        <v>2</v>
      </c>
      <c r="D186" s="485">
        <v>76</v>
      </c>
      <c r="E186" s="485">
        <v>1</v>
      </c>
      <c r="F186" s="485">
        <v>2</v>
      </c>
      <c r="G186" s="485">
        <v>2</v>
      </c>
      <c r="H186" s="46">
        <v>36.5</v>
      </c>
      <c r="I186" s="79">
        <v>96</v>
      </c>
      <c r="J186" s="98">
        <v>1</v>
      </c>
      <c r="K186" s="80">
        <v>1</v>
      </c>
      <c r="L186" s="80">
        <v>0</v>
      </c>
      <c r="M186" s="80">
        <v>0</v>
      </c>
      <c r="N186" s="80">
        <v>0</v>
      </c>
      <c r="O186" s="80">
        <v>0</v>
      </c>
      <c r="P186" s="80">
        <v>0</v>
      </c>
      <c r="Q186" s="80">
        <v>0</v>
      </c>
      <c r="R186" s="80">
        <v>0</v>
      </c>
      <c r="S186" s="80">
        <v>0</v>
      </c>
      <c r="T186" s="80">
        <v>0</v>
      </c>
      <c r="U186" s="80">
        <v>0</v>
      </c>
      <c r="V186" s="80">
        <v>1</v>
      </c>
      <c r="W186" s="80">
        <v>1</v>
      </c>
      <c r="X186" s="80">
        <v>1</v>
      </c>
      <c r="Y186" s="80">
        <v>1</v>
      </c>
      <c r="Z186" s="80">
        <v>0</v>
      </c>
      <c r="AA186" s="80">
        <v>0</v>
      </c>
      <c r="AB186" s="81"/>
      <c r="AC186" s="82"/>
      <c r="AD186" s="83"/>
      <c r="AE186" s="150">
        <v>44202</v>
      </c>
      <c r="AF186" s="58">
        <v>1</v>
      </c>
      <c r="AG186" s="58">
        <v>1</v>
      </c>
      <c r="AH186" s="58">
        <v>2</v>
      </c>
      <c r="AI186" s="84">
        <v>1</v>
      </c>
      <c r="AJ186" s="84">
        <v>1</v>
      </c>
      <c r="AK186" s="60">
        <v>44210</v>
      </c>
      <c r="AL186" s="58">
        <f>DATEDIF(AE186,AK186,"MD")</f>
        <v>8</v>
      </c>
      <c r="AM186" s="84">
        <v>0</v>
      </c>
      <c r="AN186" s="123">
        <v>1</v>
      </c>
      <c r="AO186" s="61"/>
      <c r="AP186" s="133">
        <v>1.72</v>
      </c>
      <c r="AQ186" s="133">
        <v>831</v>
      </c>
      <c r="AR186" s="133">
        <v>69.099999999999994</v>
      </c>
      <c r="AS186" s="144"/>
      <c r="AT186" s="135">
        <v>12.1</v>
      </c>
      <c r="AU186" s="135">
        <v>4.6900000000000004</v>
      </c>
      <c r="AV186" s="135">
        <v>71.099999999999994</v>
      </c>
      <c r="AW186" s="135">
        <v>23.2</v>
      </c>
      <c r="AX186" s="135">
        <v>197</v>
      </c>
      <c r="AY186" s="86"/>
      <c r="AZ186" s="64">
        <v>0</v>
      </c>
      <c r="BA186" s="320">
        <v>12041.1</v>
      </c>
      <c r="BB186" s="320">
        <v>9.3944670148964882</v>
      </c>
      <c r="BC186" s="471">
        <v>0</v>
      </c>
      <c r="BD186" s="483">
        <f t="shared" si="18"/>
        <v>7.8020006601527164E-2</v>
      </c>
      <c r="BE186" s="320">
        <v>0.97233333333333327</v>
      </c>
      <c r="BF186" s="471">
        <v>1</v>
      </c>
      <c r="BG186" s="320">
        <v>1.0903333333333334</v>
      </c>
    </row>
    <row r="187" spans="1:59" ht="15.75" customHeight="1">
      <c r="A187" s="90">
        <v>46</v>
      </c>
      <c r="B187" s="46" t="s">
        <v>438</v>
      </c>
      <c r="C187" s="46">
        <v>1</v>
      </c>
      <c r="D187" s="44">
        <v>77</v>
      </c>
      <c r="E187" s="485">
        <v>1</v>
      </c>
      <c r="F187" s="485">
        <v>2</v>
      </c>
      <c r="G187" s="485">
        <v>2</v>
      </c>
      <c r="H187" s="46">
        <v>38.6</v>
      </c>
      <c r="I187" s="46">
        <v>92</v>
      </c>
      <c r="J187" s="49">
        <v>0</v>
      </c>
      <c r="K187" s="49">
        <v>0</v>
      </c>
      <c r="L187" s="49">
        <v>0</v>
      </c>
      <c r="M187" s="49">
        <v>1</v>
      </c>
      <c r="N187" s="49">
        <v>1</v>
      </c>
      <c r="O187" s="49">
        <v>0</v>
      </c>
      <c r="P187" s="49">
        <v>0</v>
      </c>
      <c r="Q187" s="49">
        <v>0</v>
      </c>
      <c r="R187" s="49">
        <v>0</v>
      </c>
      <c r="S187" s="49">
        <v>0</v>
      </c>
      <c r="T187" s="49">
        <v>0</v>
      </c>
      <c r="U187" s="49">
        <v>0</v>
      </c>
      <c r="V187" s="49">
        <v>0</v>
      </c>
      <c r="W187" s="49">
        <v>1</v>
      </c>
      <c r="X187" s="49">
        <v>0</v>
      </c>
      <c r="Y187" s="49">
        <v>1</v>
      </c>
      <c r="Z187" s="49">
        <v>0</v>
      </c>
      <c r="AA187" s="49">
        <v>0</v>
      </c>
      <c r="AB187" s="117">
        <v>84</v>
      </c>
      <c r="AC187" s="117">
        <v>1.77</v>
      </c>
      <c r="AD187" s="179">
        <f>AB187/AC187^2</f>
        <v>26.812218711098343</v>
      </c>
      <c r="AE187" s="180">
        <v>44023</v>
      </c>
      <c r="AF187" s="58">
        <v>1</v>
      </c>
      <c r="AG187" s="58">
        <v>1</v>
      </c>
      <c r="AH187" s="58">
        <v>41</v>
      </c>
      <c r="AI187" s="58">
        <v>1</v>
      </c>
      <c r="AJ187" s="58">
        <v>1</v>
      </c>
      <c r="AK187" s="180">
        <v>44064</v>
      </c>
      <c r="AL187" s="58">
        <f>AK187-AE187</f>
        <v>41</v>
      </c>
      <c r="AM187" s="58">
        <v>0</v>
      </c>
      <c r="AN187" s="64">
        <v>1</v>
      </c>
      <c r="AO187" s="64"/>
      <c r="AP187" s="181">
        <v>1.85</v>
      </c>
      <c r="AQ187" s="181">
        <v>878</v>
      </c>
      <c r="AR187" s="88">
        <v>56.6</v>
      </c>
      <c r="AS187" s="67">
        <v>5.3999999999999999E-2</v>
      </c>
      <c r="AT187" s="46">
        <v>14.8</v>
      </c>
      <c r="AU187" s="46">
        <v>4.4800000000000004</v>
      </c>
      <c r="AV187" s="46">
        <v>76.8</v>
      </c>
      <c r="AW187" s="46">
        <v>12.7</v>
      </c>
      <c r="AX187" s="46">
        <v>134</v>
      </c>
      <c r="AY187" s="115"/>
      <c r="AZ187" s="155">
        <v>0</v>
      </c>
      <c r="BA187" s="320">
        <v>4977.6000000000004</v>
      </c>
      <c r="BB187" s="316">
        <v>2.3633973306514662</v>
      </c>
      <c r="BC187" s="475">
        <v>1</v>
      </c>
      <c r="BD187" s="483">
        <f t="shared" si="18"/>
        <v>4.7480659969693549E-2</v>
      </c>
      <c r="BE187" s="320"/>
      <c r="BF187" s="471"/>
      <c r="BG187" s="320"/>
    </row>
    <row r="188" spans="1:59" ht="15.75" customHeight="1">
      <c r="A188" s="90">
        <v>111</v>
      </c>
      <c r="B188" s="46" t="s">
        <v>897</v>
      </c>
      <c r="C188" s="46">
        <v>1</v>
      </c>
      <c r="D188" s="44">
        <v>77</v>
      </c>
      <c r="E188" s="485">
        <v>1</v>
      </c>
      <c r="F188" s="485">
        <v>2</v>
      </c>
      <c r="G188" s="485">
        <v>2</v>
      </c>
      <c r="H188" s="46">
        <v>36.299999999999997</v>
      </c>
      <c r="I188" s="46">
        <v>95</v>
      </c>
      <c r="J188" s="49">
        <v>0</v>
      </c>
      <c r="K188" s="49">
        <v>1</v>
      </c>
      <c r="L188" s="49">
        <v>0</v>
      </c>
      <c r="M188" s="49">
        <v>0</v>
      </c>
      <c r="N188" s="49">
        <v>0</v>
      </c>
      <c r="O188" s="49">
        <v>0</v>
      </c>
      <c r="P188" s="49">
        <v>0</v>
      </c>
      <c r="Q188" s="49">
        <v>0</v>
      </c>
      <c r="R188" s="49">
        <v>0</v>
      </c>
      <c r="S188" s="49">
        <v>0</v>
      </c>
      <c r="T188" s="49">
        <v>0</v>
      </c>
      <c r="U188" s="49">
        <v>0</v>
      </c>
      <c r="V188" s="49">
        <v>0</v>
      </c>
      <c r="W188" s="49">
        <v>1</v>
      </c>
      <c r="X188" s="49">
        <v>0</v>
      </c>
      <c r="Y188" s="49">
        <v>1</v>
      </c>
      <c r="Z188" s="49">
        <v>0</v>
      </c>
      <c r="AA188" s="49">
        <v>0</v>
      </c>
      <c r="AB188" s="117">
        <v>75</v>
      </c>
      <c r="AC188" s="117">
        <v>1.72</v>
      </c>
      <c r="AD188" s="179">
        <f>AB188/AC188^2</f>
        <v>25.351541373715524</v>
      </c>
      <c r="AE188" s="180">
        <v>44059</v>
      </c>
      <c r="AF188" s="58">
        <v>0</v>
      </c>
      <c r="AG188" s="58">
        <v>0</v>
      </c>
      <c r="AH188" s="58">
        <v>0</v>
      </c>
      <c r="AI188" s="58">
        <v>0</v>
      </c>
      <c r="AJ188" s="58">
        <v>0</v>
      </c>
      <c r="AK188" s="180">
        <v>44064</v>
      </c>
      <c r="AL188" s="58">
        <f>AK188-AE188</f>
        <v>5</v>
      </c>
      <c r="AM188" s="58">
        <v>0</v>
      </c>
      <c r="AN188" s="64">
        <v>1</v>
      </c>
      <c r="AO188" s="64"/>
      <c r="AP188" s="181">
        <v>0.96</v>
      </c>
      <c r="AQ188" s="181">
        <v>496</v>
      </c>
      <c r="AR188" s="182"/>
      <c r="AS188" s="67">
        <v>0.187</v>
      </c>
      <c r="AT188" s="46">
        <v>14.5</v>
      </c>
      <c r="AU188" s="46">
        <v>16.12</v>
      </c>
      <c r="AV188" s="46">
        <v>75</v>
      </c>
      <c r="AW188" s="46">
        <v>8</v>
      </c>
      <c r="AX188" s="46">
        <v>391</v>
      </c>
      <c r="AY188" s="115"/>
      <c r="AZ188" s="64">
        <v>0</v>
      </c>
      <c r="BA188" s="320">
        <v>2577.3000000000002</v>
      </c>
      <c r="BB188" s="320">
        <v>2.6158839745224696</v>
      </c>
      <c r="BC188" s="471">
        <v>1</v>
      </c>
      <c r="BD188" s="483">
        <f t="shared" si="18"/>
        <v>0.10149706958920068</v>
      </c>
      <c r="BE188" s="320">
        <v>1.0226666666666666</v>
      </c>
      <c r="BF188" s="471">
        <v>1</v>
      </c>
      <c r="BG188" s="320">
        <v>1.1376666666666668</v>
      </c>
    </row>
    <row r="189" spans="1:59" ht="15.75" customHeight="1">
      <c r="A189" s="90">
        <v>127</v>
      </c>
      <c r="B189" s="493" t="s">
        <v>1012</v>
      </c>
      <c r="C189" s="46">
        <v>2</v>
      </c>
      <c r="D189" s="44">
        <v>77</v>
      </c>
      <c r="E189" s="485">
        <v>1</v>
      </c>
      <c r="F189" s="485">
        <v>2</v>
      </c>
      <c r="G189" s="485">
        <v>2</v>
      </c>
      <c r="H189" s="46">
        <v>36.4</v>
      </c>
      <c r="I189" s="46">
        <v>93</v>
      </c>
      <c r="J189" s="49">
        <v>0</v>
      </c>
      <c r="K189" s="49">
        <v>0</v>
      </c>
      <c r="L189" s="49">
        <v>0</v>
      </c>
      <c r="M189" s="49">
        <v>0</v>
      </c>
      <c r="N189" s="49">
        <v>0</v>
      </c>
      <c r="O189" s="49">
        <v>0</v>
      </c>
      <c r="P189" s="49">
        <v>0</v>
      </c>
      <c r="Q189" s="49">
        <v>0</v>
      </c>
      <c r="R189" s="49">
        <v>0</v>
      </c>
      <c r="S189" s="49">
        <v>0</v>
      </c>
      <c r="T189" s="49">
        <v>0</v>
      </c>
      <c r="U189" s="49">
        <v>0</v>
      </c>
      <c r="V189" s="49">
        <v>0</v>
      </c>
      <c r="W189" s="49">
        <v>1</v>
      </c>
      <c r="X189" s="49">
        <v>0</v>
      </c>
      <c r="Y189" s="49">
        <v>1</v>
      </c>
      <c r="Z189" s="49">
        <v>0</v>
      </c>
      <c r="AA189" s="49">
        <v>0</v>
      </c>
      <c r="AB189" s="117"/>
      <c r="AC189" s="117"/>
      <c r="AD189" s="179"/>
      <c r="AE189" s="180">
        <v>44082</v>
      </c>
      <c r="AF189" s="58">
        <v>0</v>
      </c>
      <c r="AG189" s="58">
        <v>0</v>
      </c>
      <c r="AH189" s="58">
        <v>0</v>
      </c>
      <c r="AI189" s="58">
        <v>1</v>
      </c>
      <c r="AJ189" s="58">
        <v>1</v>
      </c>
      <c r="AK189" s="180">
        <v>44085</v>
      </c>
      <c r="AL189" s="58">
        <f>AK189-AE189</f>
        <v>3</v>
      </c>
      <c r="AM189" s="58">
        <v>1</v>
      </c>
      <c r="AN189" s="64">
        <v>1</v>
      </c>
      <c r="AO189" s="64"/>
      <c r="AP189" s="181">
        <v>0.8</v>
      </c>
      <c r="AQ189" s="181">
        <v>1408</v>
      </c>
      <c r="AR189" s="181">
        <v>2.5</v>
      </c>
      <c r="AS189" s="67">
        <v>0.01</v>
      </c>
      <c r="AT189" s="46">
        <v>11.9</v>
      </c>
      <c r="AU189" s="46">
        <v>6.88</v>
      </c>
      <c r="AV189" s="46">
        <v>81.7</v>
      </c>
      <c r="AW189" s="46">
        <v>15.1</v>
      </c>
      <c r="AX189" s="46">
        <v>220</v>
      </c>
      <c r="AY189" s="115"/>
      <c r="AZ189" s="64">
        <v>1</v>
      </c>
      <c r="BA189" s="320">
        <v>27599.1</v>
      </c>
      <c r="BB189" s="320">
        <v>10.447545038435603</v>
      </c>
      <c r="BC189" s="471">
        <v>0</v>
      </c>
      <c r="BD189" s="483">
        <f t="shared" si="18"/>
        <v>3.7854658443339108E-2</v>
      </c>
      <c r="BE189" s="320">
        <v>0.78233333333333333</v>
      </c>
      <c r="BF189" s="471">
        <v>0</v>
      </c>
      <c r="BG189" s="320">
        <v>0.95266666666666666</v>
      </c>
    </row>
    <row r="190" spans="1:59" s="261" customFormat="1" ht="15.75" customHeight="1">
      <c r="A190" s="104">
        <v>157</v>
      </c>
      <c r="B190" s="494" t="s">
        <v>1216</v>
      </c>
      <c r="C190" s="104">
        <v>1</v>
      </c>
      <c r="D190" s="44">
        <v>77</v>
      </c>
      <c r="E190" s="485">
        <v>1</v>
      </c>
      <c r="F190" s="485">
        <v>2</v>
      </c>
      <c r="G190" s="485">
        <v>2</v>
      </c>
      <c r="H190" s="104">
        <v>36</v>
      </c>
      <c r="I190" s="104">
        <v>86</v>
      </c>
      <c r="J190" s="104">
        <v>0</v>
      </c>
      <c r="K190" s="104">
        <v>1</v>
      </c>
      <c r="L190" s="104">
        <v>0</v>
      </c>
      <c r="M190" s="104">
        <v>0</v>
      </c>
      <c r="N190" s="104">
        <v>0</v>
      </c>
      <c r="O190" s="104">
        <v>0</v>
      </c>
      <c r="P190" s="104">
        <v>0</v>
      </c>
      <c r="Q190" s="104">
        <v>0</v>
      </c>
      <c r="R190" s="104">
        <v>0</v>
      </c>
      <c r="S190" s="104">
        <v>0</v>
      </c>
      <c r="T190" s="104">
        <v>0</v>
      </c>
      <c r="U190" s="104">
        <v>0</v>
      </c>
      <c r="V190" s="104">
        <v>0</v>
      </c>
      <c r="W190" s="104">
        <v>1</v>
      </c>
      <c r="X190" s="104">
        <v>0</v>
      </c>
      <c r="Y190" s="104">
        <v>1</v>
      </c>
      <c r="Z190" s="104">
        <v>0</v>
      </c>
      <c r="AA190" s="104">
        <v>0</v>
      </c>
      <c r="AB190" s="117"/>
      <c r="AC190" s="117"/>
      <c r="AD190" s="179"/>
      <c r="AE190" s="105">
        <v>44148</v>
      </c>
      <c r="AF190" s="104">
        <v>0</v>
      </c>
      <c r="AG190" s="104">
        <v>0</v>
      </c>
      <c r="AH190" s="104">
        <v>0</v>
      </c>
      <c r="AI190" s="104">
        <v>0</v>
      </c>
      <c r="AJ190" s="104">
        <v>0</v>
      </c>
      <c r="AK190" s="105">
        <v>44149</v>
      </c>
      <c r="AL190" s="104">
        <f>AK190-AE190</f>
        <v>1</v>
      </c>
      <c r="AM190" s="104">
        <v>0</v>
      </c>
      <c r="AN190" s="104">
        <v>0</v>
      </c>
      <c r="AO190" s="104" t="s">
        <v>1217</v>
      </c>
      <c r="AP190" s="114"/>
      <c r="AQ190" s="114"/>
      <c r="AR190" s="114">
        <v>218.5</v>
      </c>
      <c r="AS190" s="111"/>
      <c r="AT190" s="104">
        <v>11.5</v>
      </c>
      <c r="AU190" s="104">
        <v>14.2</v>
      </c>
      <c r="AV190" s="104">
        <v>89.6</v>
      </c>
      <c r="AW190" s="104">
        <v>5.8</v>
      </c>
      <c r="AX190" s="104">
        <v>276</v>
      </c>
      <c r="AY190" s="104"/>
      <c r="AZ190" s="104">
        <v>0</v>
      </c>
      <c r="BA190" s="320">
        <v>3909.2</v>
      </c>
      <c r="BB190" s="553">
        <v>1.3683810833852683</v>
      </c>
      <c r="BC190" s="555">
        <v>1</v>
      </c>
      <c r="BD190" s="483">
        <f t="shared" si="18"/>
        <v>3.5004120622768559E-2</v>
      </c>
      <c r="BE190" s="337">
        <v>0.67966666666666653</v>
      </c>
      <c r="BF190" s="472">
        <v>0</v>
      </c>
      <c r="BG190" s="337">
        <v>0.76533333333333342</v>
      </c>
    </row>
    <row r="191" spans="1:59" s="261" customFormat="1" ht="15.75" customHeight="1">
      <c r="A191" s="76">
        <v>174</v>
      </c>
      <c r="B191" s="168" t="s">
        <v>1339</v>
      </c>
      <c r="C191" s="46">
        <v>1</v>
      </c>
      <c r="D191" s="485">
        <v>77</v>
      </c>
      <c r="E191" s="485">
        <v>1</v>
      </c>
      <c r="F191" s="485">
        <v>2</v>
      </c>
      <c r="G191" s="485">
        <v>2</v>
      </c>
      <c r="H191" s="46">
        <v>34</v>
      </c>
      <c r="I191" s="79">
        <v>90</v>
      </c>
      <c r="J191" s="49">
        <v>1</v>
      </c>
      <c r="K191" s="49">
        <v>1</v>
      </c>
      <c r="L191" s="49">
        <v>0</v>
      </c>
      <c r="M191" s="49">
        <v>1</v>
      </c>
      <c r="N191" s="49">
        <v>1</v>
      </c>
      <c r="O191" s="49">
        <v>0</v>
      </c>
      <c r="P191" s="49">
        <v>0</v>
      </c>
      <c r="Q191" s="49">
        <v>0</v>
      </c>
      <c r="R191" s="49">
        <v>0</v>
      </c>
      <c r="S191" s="49">
        <v>0</v>
      </c>
      <c r="T191" s="49">
        <v>0</v>
      </c>
      <c r="U191" s="49">
        <v>0</v>
      </c>
      <c r="V191" s="49">
        <v>1</v>
      </c>
      <c r="W191" s="49">
        <v>1</v>
      </c>
      <c r="X191" s="49">
        <v>0</v>
      </c>
      <c r="Y191" s="49">
        <v>1</v>
      </c>
      <c r="Z191" s="49">
        <v>1</v>
      </c>
      <c r="AA191" s="51">
        <v>1</v>
      </c>
      <c r="AB191" s="117">
        <v>82</v>
      </c>
      <c r="AC191" s="117">
        <v>1.81</v>
      </c>
      <c r="AD191" s="179">
        <f>AB191/AC191^2</f>
        <v>25.029760996306585</v>
      </c>
      <c r="AE191" s="180">
        <v>44167</v>
      </c>
      <c r="AF191" s="58">
        <v>1</v>
      </c>
      <c r="AG191" s="58">
        <v>1</v>
      </c>
      <c r="AH191" s="58">
        <v>7</v>
      </c>
      <c r="AI191" s="58">
        <v>1</v>
      </c>
      <c r="AJ191" s="58">
        <v>1</v>
      </c>
      <c r="AK191" s="180">
        <v>44174</v>
      </c>
      <c r="AL191" s="58">
        <f>AK191-AE191</f>
        <v>7</v>
      </c>
      <c r="AM191" s="58">
        <v>0</v>
      </c>
      <c r="AN191" s="64">
        <v>1</v>
      </c>
      <c r="AO191" s="64"/>
      <c r="AP191" s="181">
        <v>1.8</v>
      </c>
      <c r="AQ191" s="181">
        <v>343</v>
      </c>
      <c r="AR191" s="181">
        <v>68.400000000000006</v>
      </c>
      <c r="AS191" s="102"/>
      <c r="AT191" s="46">
        <v>14.1</v>
      </c>
      <c r="AU191" s="46">
        <v>5.54</v>
      </c>
      <c r="AV191" s="46">
        <v>90.8</v>
      </c>
      <c r="AW191" s="46">
        <v>5.4</v>
      </c>
      <c r="AX191" s="46">
        <v>151</v>
      </c>
      <c r="AY191" s="115"/>
      <c r="AZ191" s="64">
        <v>0</v>
      </c>
      <c r="BA191" s="320"/>
      <c r="BB191" s="337"/>
      <c r="BC191" s="472"/>
      <c r="BD191" s="483"/>
      <c r="BE191" s="337">
        <v>1.1386666666666665</v>
      </c>
      <c r="BF191" s="472">
        <v>1</v>
      </c>
      <c r="BG191" s="337">
        <v>1.2963333333333333</v>
      </c>
    </row>
    <row r="192" spans="1:59" s="261" customFormat="1" ht="15.75" customHeight="1">
      <c r="A192" s="76">
        <v>234</v>
      </c>
      <c r="B192" s="168" t="s">
        <v>1742</v>
      </c>
      <c r="C192" s="46">
        <v>2</v>
      </c>
      <c r="D192" s="485">
        <v>77</v>
      </c>
      <c r="E192" s="485">
        <v>1</v>
      </c>
      <c r="F192" s="485">
        <v>2</v>
      </c>
      <c r="G192" s="485">
        <v>2</v>
      </c>
      <c r="H192" s="46">
        <v>35.299999999999997</v>
      </c>
      <c r="I192" s="79">
        <v>92</v>
      </c>
      <c r="J192" s="49">
        <v>0</v>
      </c>
      <c r="K192" s="49">
        <v>1</v>
      </c>
      <c r="L192" s="49">
        <v>0</v>
      </c>
      <c r="M192" s="49">
        <v>0</v>
      </c>
      <c r="N192" s="49">
        <v>0</v>
      </c>
      <c r="O192" s="49">
        <v>0</v>
      </c>
      <c r="P192" s="49">
        <v>0</v>
      </c>
      <c r="Q192" s="49">
        <v>0</v>
      </c>
      <c r="R192" s="49">
        <v>0</v>
      </c>
      <c r="S192" s="49">
        <v>0</v>
      </c>
      <c r="T192" s="49">
        <v>0</v>
      </c>
      <c r="U192" s="49">
        <v>0</v>
      </c>
      <c r="V192" s="49">
        <v>0</v>
      </c>
      <c r="W192" s="49">
        <v>1</v>
      </c>
      <c r="X192" s="49">
        <v>1</v>
      </c>
      <c r="Y192" s="49">
        <v>1</v>
      </c>
      <c r="Z192" s="49">
        <v>0</v>
      </c>
      <c r="AA192" s="49">
        <v>0</v>
      </c>
      <c r="AB192" s="117">
        <v>78</v>
      </c>
      <c r="AC192" s="117">
        <v>1.65</v>
      </c>
      <c r="AD192" s="179">
        <f>AB192/AC192^2</f>
        <v>28.650137741046834</v>
      </c>
      <c r="AE192" s="180">
        <v>44287</v>
      </c>
      <c r="AF192" s="58">
        <v>0</v>
      </c>
      <c r="AG192" s="58">
        <v>0</v>
      </c>
      <c r="AH192" s="58">
        <v>0</v>
      </c>
      <c r="AI192" s="58">
        <v>0</v>
      </c>
      <c r="AJ192" s="58">
        <v>0</v>
      </c>
      <c r="AK192" s="180">
        <v>44299</v>
      </c>
      <c r="AL192" s="58">
        <f>DATEDIF(AE192,AK192,"MD")</f>
        <v>12</v>
      </c>
      <c r="AM192" s="58">
        <v>0</v>
      </c>
      <c r="AN192" s="64">
        <v>1</v>
      </c>
      <c r="AO192" s="64"/>
      <c r="AP192" s="181">
        <v>0.97</v>
      </c>
      <c r="AQ192" s="181">
        <v>986</v>
      </c>
      <c r="AR192" s="181">
        <v>185.4</v>
      </c>
      <c r="AS192" s="67">
        <v>1.2999999999999999E-2</v>
      </c>
      <c r="AT192" s="46">
        <v>11</v>
      </c>
      <c r="AU192" s="46">
        <v>9.61</v>
      </c>
      <c r="AV192" s="46">
        <v>92.9</v>
      </c>
      <c r="AW192" s="46">
        <v>5.9</v>
      </c>
      <c r="AX192" s="46">
        <v>304</v>
      </c>
      <c r="AY192" s="115"/>
      <c r="AZ192" s="64">
        <v>0</v>
      </c>
      <c r="BA192" s="320"/>
      <c r="BB192" s="337"/>
      <c r="BC192" s="472"/>
      <c r="BD192" s="483"/>
      <c r="BE192" s="337">
        <v>0.57066666666666666</v>
      </c>
      <c r="BF192" s="472">
        <v>0</v>
      </c>
      <c r="BG192" s="337">
        <v>0.76066666666666671</v>
      </c>
    </row>
    <row r="193" spans="1:59" s="261" customFormat="1" ht="15.75" customHeight="1">
      <c r="A193" s="76">
        <v>4</v>
      </c>
      <c r="B193" s="159" t="s">
        <v>129</v>
      </c>
      <c r="C193" s="46">
        <v>1</v>
      </c>
      <c r="D193" s="485">
        <v>78</v>
      </c>
      <c r="E193" s="485">
        <v>1</v>
      </c>
      <c r="F193" s="485">
        <v>2</v>
      </c>
      <c r="G193" s="485">
        <v>2</v>
      </c>
      <c r="H193" s="46">
        <v>37.4</v>
      </c>
      <c r="I193" s="79">
        <v>94</v>
      </c>
      <c r="J193" s="49">
        <v>0</v>
      </c>
      <c r="K193" s="51">
        <v>0</v>
      </c>
      <c r="L193" s="49">
        <v>0</v>
      </c>
      <c r="M193" s="51">
        <v>1</v>
      </c>
      <c r="N193" s="51">
        <v>1</v>
      </c>
      <c r="O193" s="49">
        <v>0</v>
      </c>
      <c r="P193" s="49">
        <v>0</v>
      </c>
      <c r="Q193" s="49">
        <v>0</v>
      </c>
      <c r="R193" s="49">
        <v>0</v>
      </c>
      <c r="S193" s="49">
        <v>0</v>
      </c>
      <c r="T193" s="49">
        <v>0</v>
      </c>
      <c r="U193" s="49">
        <v>0</v>
      </c>
      <c r="V193" s="49">
        <v>0</v>
      </c>
      <c r="W193" s="49">
        <v>1</v>
      </c>
      <c r="X193" s="49">
        <v>0</v>
      </c>
      <c r="Y193" s="49">
        <v>1</v>
      </c>
      <c r="Z193" s="49">
        <v>0</v>
      </c>
      <c r="AA193" s="49">
        <v>0</v>
      </c>
      <c r="AB193" s="117">
        <v>87</v>
      </c>
      <c r="AC193" s="117">
        <v>1.76</v>
      </c>
      <c r="AD193" s="179">
        <f>AB193/AC193^2</f>
        <v>28.086260330578511</v>
      </c>
      <c r="AE193" s="177">
        <v>44007</v>
      </c>
      <c r="AF193" s="58">
        <v>1</v>
      </c>
      <c r="AG193" s="58">
        <v>0</v>
      </c>
      <c r="AH193" s="58">
        <v>0</v>
      </c>
      <c r="AI193" s="58">
        <v>0</v>
      </c>
      <c r="AJ193" s="58">
        <v>1</v>
      </c>
      <c r="AK193" s="180">
        <v>44015</v>
      </c>
      <c r="AL193" s="58">
        <f>AK193-AE193</f>
        <v>8</v>
      </c>
      <c r="AM193" s="58">
        <v>1</v>
      </c>
      <c r="AN193" s="64">
        <v>1</v>
      </c>
      <c r="AO193" s="64"/>
      <c r="AP193" s="51">
        <v>2.87</v>
      </c>
      <c r="AQ193" s="51">
        <v>1772</v>
      </c>
      <c r="AR193" s="46">
        <v>70.7</v>
      </c>
      <c r="AS193" s="67">
        <v>5.6000000000000001E-2</v>
      </c>
      <c r="AT193" s="46">
        <v>9.1</v>
      </c>
      <c r="AU193" s="51">
        <v>4.6500000000000004</v>
      </c>
      <c r="AV193" s="51">
        <v>54.9</v>
      </c>
      <c r="AW193" s="51">
        <v>38.9</v>
      </c>
      <c r="AX193" s="46">
        <v>259</v>
      </c>
      <c r="AY193" s="115"/>
      <c r="AZ193" s="90">
        <v>1</v>
      </c>
      <c r="BA193" s="320">
        <v>494.1</v>
      </c>
      <c r="BB193" s="339">
        <v>6.974812387275918</v>
      </c>
      <c r="BC193" s="554">
        <v>0</v>
      </c>
      <c r="BD193" s="483">
        <f>(BB193/BA193)*100</f>
        <v>1.4116195886006715</v>
      </c>
      <c r="BE193" s="337">
        <v>0.72333333333333327</v>
      </c>
      <c r="BF193" s="472">
        <v>0</v>
      </c>
      <c r="BG193" s="337">
        <v>0.84499999999999986</v>
      </c>
    </row>
    <row r="194" spans="1:59" s="261" customFormat="1" ht="15.75" customHeight="1">
      <c r="A194" s="76">
        <v>95</v>
      </c>
      <c r="B194" s="159" t="s">
        <v>797</v>
      </c>
      <c r="C194" s="46">
        <v>2</v>
      </c>
      <c r="D194" s="485">
        <v>78</v>
      </c>
      <c r="E194" s="485">
        <v>1</v>
      </c>
      <c r="F194" s="485">
        <v>2</v>
      </c>
      <c r="G194" s="485">
        <v>2</v>
      </c>
      <c r="H194" s="46">
        <v>36.6</v>
      </c>
      <c r="I194" s="79">
        <v>97</v>
      </c>
      <c r="J194" s="49">
        <v>0</v>
      </c>
      <c r="K194" s="49">
        <v>0</v>
      </c>
      <c r="L194" s="49">
        <v>0</v>
      </c>
      <c r="M194" s="49">
        <v>0</v>
      </c>
      <c r="N194" s="49">
        <v>0</v>
      </c>
      <c r="O194" s="49">
        <v>0</v>
      </c>
      <c r="P194" s="49">
        <v>0</v>
      </c>
      <c r="Q194" s="49">
        <v>0</v>
      </c>
      <c r="R194" s="49">
        <v>0</v>
      </c>
      <c r="S194" s="49">
        <v>0</v>
      </c>
      <c r="T194" s="49">
        <v>0</v>
      </c>
      <c r="U194" s="49">
        <v>0</v>
      </c>
      <c r="V194" s="49">
        <v>0</v>
      </c>
      <c r="W194" s="49">
        <v>0</v>
      </c>
      <c r="X194" s="49">
        <v>1</v>
      </c>
      <c r="Y194" s="49">
        <v>0</v>
      </c>
      <c r="Z194" s="49">
        <v>0</v>
      </c>
      <c r="AA194" s="49">
        <v>0</v>
      </c>
      <c r="AB194" s="117">
        <v>76</v>
      </c>
      <c r="AC194" s="117">
        <v>1.59</v>
      </c>
      <c r="AD194" s="179">
        <f>AB194/AC194^2</f>
        <v>30.062101973814325</v>
      </c>
      <c r="AE194" s="180">
        <v>44046</v>
      </c>
      <c r="AF194" s="58">
        <v>0</v>
      </c>
      <c r="AG194" s="58">
        <v>0</v>
      </c>
      <c r="AH194" s="58">
        <v>0</v>
      </c>
      <c r="AI194" s="58">
        <v>0</v>
      </c>
      <c r="AJ194" s="58">
        <v>0</v>
      </c>
      <c r="AK194" s="180">
        <v>44050</v>
      </c>
      <c r="AL194" s="58">
        <f>AK194-AE194</f>
        <v>4</v>
      </c>
      <c r="AM194" s="58">
        <v>0</v>
      </c>
      <c r="AN194" s="64">
        <v>1</v>
      </c>
      <c r="AO194" s="64"/>
      <c r="AP194" s="181">
        <v>1.02</v>
      </c>
      <c r="AQ194" s="181">
        <v>697</v>
      </c>
      <c r="AR194" s="181">
        <v>89.7</v>
      </c>
      <c r="AS194" s="67">
        <v>1.2E-2</v>
      </c>
      <c r="AT194" s="46">
        <v>11.8</v>
      </c>
      <c r="AU194" s="46">
        <v>2.89</v>
      </c>
      <c r="AV194" s="46">
        <v>54.3</v>
      </c>
      <c r="AW194" s="46">
        <v>34.299999999999997</v>
      </c>
      <c r="AX194" s="46">
        <v>116</v>
      </c>
      <c r="AY194" s="115"/>
      <c r="AZ194" s="64">
        <v>0</v>
      </c>
      <c r="BA194" s="320">
        <v>1362.3</v>
      </c>
      <c r="BB194" s="337">
        <v>2.1614867723305444</v>
      </c>
      <c r="BC194" s="472">
        <v>1</v>
      </c>
      <c r="BD194" s="483">
        <f>(BB194/BA194)*100</f>
        <v>0.15866452120168426</v>
      </c>
      <c r="BE194" s="337"/>
      <c r="BF194" s="472"/>
      <c r="BG194" s="337"/>
    </row>
    <row r="195" spans="1:59" s="261" customFormat="1" ht="15.75" customHeight="1">
      <c r="A195" s="76">
        <v>167</v>
      </c>
      <c r="B195" s="168" t="s">
        <v>1287</v>
      </c>
      <c r="C195" s="46">
        <v>1</v>
      </c>
      <c r="D195" s="485">
        <v>78</v>
      </c>
      <c r="E195" s="485">
        <v>1</v>
      </c>
      <c r="F195" s="485">
        <v>2</v>
      </c>
      <c r="G195" s="485">
        <v>2</v>
      </c>
      <c r="H195" s="46">
        <v>36.5</v>
      </c>
      <c r="I195" s="79">
        <v>93</v>
      </c>
      <c r="J195" s="49">
        <v>0</v>
      </c>
      <c r="K195" s="49">
        <v>1</v>
      </c>
      <c r="L195" s="49">
        <v>0</v>
      </c>
      <c r="M195" s="49">
        <v>0</v>
      </c>
      <c r="N195" s="49">
        <v>0</v>
      </c>
      <c r="O195" s="49">
        <v>0</v>
      </c>
      <c r="P195" s="49">
        <v>0</v>
      </c>
      <c r="Q195" s="49">
        <v>0</v>
      </c>
      <c r="R195" s="49">
        <v>0</v>
      </c>
      <c r="S195" s="49">
        <v>0</v>
      </c>
      <c r="T195" s="49">
        <v>0</v>
      </c>
      <c r="U195" s="49">
        <v>0</v>
      </c>
      <c r="V195" s="49">
        <v>0</v>
      </c>
      <c r="W195" s="49">
        <v>1</v>
      </c>
      <c r="X195" s="49">
        <v>0</v>
      </c>
      <c r="Y195" s="49">
        <v>1</v>
      </c>
      <c r="Z195" s="49">
        <v>0</v>
      </c>
      <c r="AA195" s="49">
        <v>0</v>
      </c>
      <c r="AB195" s="117"/>
      <c r="AC195" s="117"/>
      <c r="AD195" s="179"/>
      <c r="AE195" s="180">
        <v>44157</v>
      </c>
      <c r="AF195" s="58">
        <v>0</v>
      </c>
      <c r="AG195" s="58">
        <v>0</v>
      </c>
      <c r="AH195" s="58">
        <v>0</v>
      </c>
      <c r="AI195" s="58">
        <v>0</v>
      </c>
      <c r="AJ195" s="58">
        <v>0</v>
      </c>
      <c r="AK195" s="180">
        <v>44163</v>
      </c>
      <c r="AL195" s="58">
        <f>AK195-AE195</f>
        <v>6</v>
      </c>
      <c r="AM195" s="58">
        <v>1</v>
      </c>
      <c r="AN195" s="64">
        <v>1</v>
      </c>
      <c r="AO195" s="64"/>
      <c r="AP195" s="181">
        <v>0.92</v>
      </c>
      <c r="AQ195" s="181">
        <v>3696</v>
      </c>
      <c r="AR195" s="181">
        <v>59</v>
      </c>
      <c r="AS195" s="67">
        <v>0.45600000000000002</v>
      </c>
      <c r="AT195" s="46">
        <v>14.2</v>
      </c>
      <c r="AU195" s="46">
        <v>14.66</v>
      </c>
      <c r="AV195" s="46">
        <v>96</v>
      </c>
      <c r="AW195" s="46">
        <v>1.5</v>
      </c>
      <c r="AX195" s="46">
        <v>169</v>
      </c>
      <c r="AY195" s="115"/>
      <c r="AZ195" s="90">
        <v>1</v>
      </c>
      <c r="BA195" s="320"/>
      <c r="BB195" s="337"/>
      <c r="BC195" s="472"/>
      <c r="BD195" s="483"/>
      <c r="BE195" s="337">
        <v>0.65399999999999991</v>
      </c>
      <c r="BF195" s="472">
        <v>0</v>
      </c>
      <c r="BG195" s="337">
        <v>0.86033333333333328</v>
      </c>
    </row>
    <row r="196" spans="1:59" s="309" customFormat="1" ht="15.75" customHeight="1">
      <c r="A196" s="76">
        <v>231</v>
      </c>
      <c r="B196" s="168" t="s">
        <v>1721</v>
      </c>
      <c r="C196" s="46">
        <v>2</v>
      </c>
      <c r="D196" s="485">
        <v>78</v>
      </c>
      <c r="E196" s="485">
        <v>1</v>
      </c>
      <c r="F196" s="485">
        <v>2</v>
      </c>
      <c r="G196" s="485">
        <v>2</v>
      </c>
      <c r="H196" s="46">
        <v>37.4</v>
      </c>
      <c r="I196" s="79">
        <v>91</v>
      </c>
      <c r="J196" s="49">
        <v>0</v>
      </c>
      <c r="K196" s="49">
        <v>1</v>
      </c>
      <c r="L196" s="49">
        <v>0</v>
      </c>
      <c r="M196" s="49">
        <v>0</v>
      </c>
      <c r="N196" s="49">
        <v>0</v>
      </c>
      <c r="O196" s="49">
        <v>0</v>
      </c>
      <c r="P196" s="49">
        <v>0</v>
      </c>
      <c r="Q196" s="49">
        <v>0</v>
      </c>
      <c r="R196" s="49">
        <v>0</v>
      </c>
      <c r="S196" s="49">
        <v>0</v>
      </c>
      <c r="T196" s="49">
        <v>0</v>
      </c>
      <c r="U196" s="49">
        <v>1</v>
      </c>
      <c r="V196" s="49">
        <v>0</v>
      </c>
      <c r="W196" s="49">
        <v>1</v>
      </c>
      <c r="X196" s="49">
        <v>0</v>
      </c>
      <c r="Y196" s="49">
        <v>0</v>
      </c>
      <c r="Z196" s="49">
        <v>0</v>
      </c>
      <c r="AA196" s="49">
        <v>0</v>
      </c>
      <c r="AB196" s="117">
        <v>60</v>
      </c>
      <c r="AC196" s="117">
        <v>1.58</v>
      </c>
      <c r="AD196" s="179">
        <f>AB196/AC196^2</f>
        <v>24.034609838166958</v>
      </c>
      <c r="AE196" s="180">
        <v>44272</v>
      </c>
      <c r="AF196" s="58">
        <v>1</v>
      </c>
      <c r="AG196" s="58">
        <v>1</v>
      </c>
      <c r="AH196" s="58">
        <v>19</v>
      </c>
      <c r="AI196" s="58">
        <v>1</v>
      </c>
      <c r="AJ196" s="58">
        <v>1</v>
      </c>
      <c r="AK196" s="180">
        <v>44291</v>
      </c>
      <c r="AL196" s="58">
        <f>DATEDIF(AE196,AK196,"MD")</f>
        <v>19</v>
      </c>
      <c r="AM196" s="58">
        <v>0</v>
      </c>
      <c r="AN196" s="64">
        <v>1</v>
      </c>
      <c r="AO196" s="64"/>
      <c r="AP196" s="181">
        <v>0.87</v>
      </c>
      <c r="AQ196" s="181">
        <v>1511</v>
      </c>
      <c r="AR196" s="181">
        <v>198.1</v>
      </c>
      <c r="AS196" s="67">
        <v>1.6E-2</v>
      </c>
      <c r="AT196" s="46">
        <v>13.1</v>
      </c>
      <c r="AU196" s="46">
        <v>17.48</v>
      </c>
      <c r="AV196" s="46">
        <v>97</v>
      </c>
      <c r="AW196" s="46">
        <v>1</v>
      </c>
      <c r="AX196" s="46">
        <v>116</v>
      </c>
      <c r="AY196" s="115"/>
      <c r="AZ196" s="64">
        <v>0</v>
      </c>
      <c r="BA196" s="320">
        <v>1984.9</v>
      </c>
      <c r="BB196" s="337">
        <v>8.7642439722593508</v>
      </c>
      <c r="BC196" s="472">
        <v>0</v>
      </c>
      <c r="BD196" s="483">
        <f>(BB196/BA196)*100</f>
        <v>0.44154586993094613</v>
      </c>
      <c r="BE196" s="337">
        <v>0.75</v>
      </c>
      <c r="BF196" s="472">
        <v>0</v>
      </c>
      <c r="BG196" s="337">
        <v>0.77800000000000002</v>
      </c>
    </row>
    <row r="197" spans="1:59" s="261" customFormat="1" ht="15.75" customHeight="1">
      <c r="A197" s="76">
        <v>21</v>
      </c>
      <c r="B197" s="159" t="s">
        <v>236</v>
      </c>
      <c r="C197" s="46">
        <v>1</v>
      </c>
      <c r="D197" s="485">
        <v>79</v>
      </c>
      <c r="E197" s="485">
        <v>1</v>
      </c>
      <c r="F197" s="485">
        <v>2</v>
      </c>
      <c r="G197" s="485">
        <v>2</v>
      </c>
      <c r="H197" s="46">
        <v>38.700000000000003</v>
      </c>
      <c r="I197" s="79">
        <v>93</v>
      </c>
      <c r="J197" s="49">
        <v>0</v>
      </c>
      <c r="K197" s="49">
        <v>1</v>
      </c>
      <c r="L197" s="49">
        <v>0</v>
      </c>
      <c r="M197" s="49">
        <v>0</v>
      </c>
      <c r="N197" s="49">
        <v>0</v>
      </c>
      <c r="O197" s="49">
        <v>0</v>
      </c>
      <c r="P197" s="49">
        <v>0</v>
      </c>
      <c r="Q197" s="49">
        <v>0</v>
      </c>
      <c r="R197" s="49">
        <v>0</v>
      </c>
      <c r="S197" s="49">
        <v>0</v>
      </c>
      <c r="T197" s="49">
        <v>0</v>
      </c>
      <c r="U197" s="49">
        <v>0</v>
      </c>
      <c r="V197" s="49">
        <v>0</v>
      </c>
      <c r="W197" s="49">
        <v>1</v>
      </c>
      <c r="X197" s="49">
        <v>0</v>
      </c>
      <c r="Y197" s="49">
        <v>1</v>
      </c>
      <c r="Z197" s="49">
        <v>0</v>
      </c>
      <c r="AA197" s="49">
        <v>0</v>
      </c>
      <c r="AB197" s="117">
        <v>65</v>
      </c>
      <c r="AC197" s="117">
        <v>1.75</v>
      </c>
      <c r="AD197" s="179">
        <f>AB197/AC197^2</f>
        <v>21.224489795918366</v>
      </c>
      <c r="AE197" s="177">
        <v>44008</v>
      </c>
      <c r="AF197" s="58">
        <v>0</v>
      </c>
      <c r="AG197" s="58">
        <v>0</v>
      </c>
      <c r="AH197" s="58">
        <v>0</v>
      </c>
      <c r="AI197" s="58">
        <v>0</v>
      </c>
      <c r="AJ197" s="58">
        <v>0</v>
      </c>
      <c r="AK197" s="180">
        <v>44019</v>
      </c>
      <c r="AL197" s="58">
        <f t="shared" ref="AL197:AL210" si="19">AK197-AE197</f>
        <v>11</v>
      </c>
      <c r="AM197" s="58">
        <v>0</v>
      </c>
      <c r="AN197" s="64">
        <v>1</v>
      </c>
      <c r="AO197" s="64"/>
      <c r="AP197" s="46">
        <v>1.8</v>
      </c>
      <c r="AQ197" s="117"/>
      <c r="AR197" s="46">
        <v>91.8</v>
      </c>
      <c r="AS197" s="102"/>
      <c r="AT197" s="46">
        <v>11.1</v>
      </c>
      <c r="AU197" s="46">
        <v>6.87</v>
      </c>
      <c r="AV197" s="46">
        <v>82</v>
      </c>
      <c r="AW197" s="46">
        <v>12.5</v>
      </c>
      <c r="AX197" s="46">
        <v>145</v>
      </c>
      <c r="AY197" s="115"/>
      <c r="AZ197" s="64">
        <v>0</v>
      </c>
      <c r="BA197" s="481"/>
      <c r="BB197" s="339">
        <v>7.052433900320219</v>
      </c>
      <c r="BC197" s="554">
        <v>0</v>
      </c>
      <c r="BD197" s="483"/>
      <c r="BE197" s="337">
        <v>0.89866666666666672</v>
      </c>
      <c r="BF197" s="472">
        <v>0</v>
      </c>
      <c r="BG197" s="337">
        <v>0.9913333333333334</v>
      </c>
    </row>
    <row r="198" spans="1:59" s="261" customFormat="1" ht="15.75" customHeight="1">
      <c r="A198" s="76">
        <v>169</v>
      </c>
      <c r="B198" s="168" t="s">
        <v>1303</v>
      </c>
      <c r="C198" s="46">
        <v>2</v>
      </c>
      <c r="D198" s="485">
        <v>80</v>
      </c>
      <c r="E198" s="485">
        <v>1</v>
      </c>
      <c r="F198" s="485">
        <v>2</v>
      </c>
      <c r="G198" s="485">
        <v>2</v>
      </c>
      <c r="H198" s="46">
        <v>36.700000000000003</v>
      </c>
      <c r="I198" s="79">
        <v>93</v>
      </c>
      <c r="J198" s="49">
        <v>0</v>
      </c>
      <c r="K198" s="49">
        <v>1</v>
      </c>
      <c r="L198" s="49">
        <v>0</v>
      </c>
      <c r="M198" s="49">
        <v>0</v>
      </c>
      <c r="N198" s="49">
        <v>0</v>
      </c>
      <c r="O198" s="49">
        <v>0</v>
      </c>
      <c r="P198" s="49">
        <v>0</v>
      </c>
      <c r="Q198" s="49">
        <v>0</v>
      </c>
      <c r="R198" s="49">
        <v>0</v>
      </c>
      <c r="S198" s="49">
        <v>1</v>
      </c>
      <c r="T198" s="49">
        <v>0</v>
      </c>
      <c r="U198" s="49">
        <v>0</v>
      </c>
      <c r="V198" s="49">
        <v>0</v>
      </c>
      <c r="W198" s="49">
        <v>1</v>
      </c>
      <c r="X198" s="49">
        <v>0</v>
      </c>
      <c r="Y198" s="49">
        <v>1</v>
      </c>
      <c r="Z198" s="49">
        <v>0</v>
      </c>
      <c r="AA198" s="49">
        <v>0</v>
      </c>
      <c r="AB198" s="117"/>
      <c r="AC198" s="117"/>
      <c r="AD198" s="179"/>
      <c r="AE198" s="180">
        <v>44157</v>
      </c>
      <c r="AF198" s="58">
        <v>0</v>
      </c>
      <c r="AG198" s="58">
        <v>0</v>
      </c>
      <c r="AH198" s="58">
        <v>0</v>
      </c>
      <c r="AI198" s="58">
        <v>0</v>
      </c>
      <c r="AJ198" s="58">
        <v>0</v>
      </c>
      <c r="AK198" s="180">
        <v>44224</v>
      </c>
      <c r="AL198" s="58">
        <f t="shared" si="19"/>
        <v>67</v>
      </c>
      <c r="AM198" s="58">
        <v>1</v>
      </c>
      <c r="AN198" s="64">
        <v>1</v>
      </c>
      <c r="AO198" s="64"/>
      <c r="AP198" s="181">
        <v>1.25</v>
      </c>
      <c r="AQ198" s="181">
        <v>79856</v>
      </c>
      <c r="AR198" s="181">
        <v>173.3</v>
      </c>
      <c r="AS198" s="67">
        <v>9.9000000000000005E-2</v>
      </c>
      <c r="AT198" s="46">
        <v>14.5</v>
      </c>
      <c r="AU198" s="46">
        <v>7.27</v>
      </c>
      <c r="AV198" s="46">
        <v>72.900000000000006</v>
      </c>
      <c r="AW198" s="46">
        <v>15.4</v>
      </c>
      <c r="AX198" s="46">
        <v>200</v>
      </c>
      <c r="AY198" s="115"/>
      <c r="AZ198" s="64">
        <v>1</v>
      </c>
      <c r="BA198" s="320">
        <v>5541.7</v>
      </c>
      <c r="BB198" s="337">
        <v>7.8730356309320539</v>
      </c>
      <c r="BC198" s="472">
        <v>0</v>
      </c>
      <c r="BD198" s="483">
        <f>(BB198/BA198)*100</f>
        <v>0.14206896134637484</v>
      </c>
      <c r="BE198" s="337">
        <v>0.86066666666666658</v>
      </c>
      <c r="BF198" s="472">
        <v>0</v>
      </c>
      <c r="BG198" s="337">
        <v>0.91766666666666674</v>
      </c>
    </row>
    <row r="199" spans="1:59" s="261" customFormat="1" ht="15.75" customHeight="1">
      <c r="A199" s="76">
        <v>184</v>
      </c>
      <c r="B199" s="168" t="s">
        <v>1411</v>
      </c>
      <c r="C199" s="46">
        <v>2</v>
      </c>
      <c r="D199" s="485">
        <v>80</v>
      </c>
      <c r="E199" s="485">
        <v>1</v>
      </c>
      <c r="F199" s="485">
        <v>2</v>
      </c>
      <c r="G199" s="485">
        <v>2</v>
      </c>
      <c r="H199" s="46">
        <v>37.6</v>
      </c>
      <c r="I199" s="79">
        <v>94</v>
      </c>
      <c r="J199" s="49">
        <v>0</v>
      </c>
      <c r="K199" s="49">
        <v>1</v>
      </c>
      <c r="L199" s="49">
        <v>0</v>
      </c>
      <c r="M199" s="49">
        <v>1</v>
      </c>
      <c r="N199" s="49">
        <v>0</v>
      </c>
      <c r="O199" s="49">
        <v>0</v>
      </c>
      <c r="P199" s="49">
        <v>0</v>
      </c>
      <c r="Q199" s="49">
        <v>0</v>
      </c>
      <c r="R199" s="49">
        <v>0</v>
      </c>
      <c r="S199" s="49">
        <v>0</v>
      </c>
      <c r="T199" s="49">
        <v>1</v>
      </c>
      <c r="U199" s="49">
        <v>0</v>
      </c>
      <c r="V199" s="49">
        <v>0</v>
      </c>
      <c r="W199" s="49">
        <v>1</v>
      </c>
      <c r="X199" s="49">
        <v>1</v>
      </c>
      <c r="Y199" s="49">
        <v>1</v>
      </c>
      <c r="Z199" s="49">
        <v>0</v>
      </c>
      <c r="AA199" s="49">
        <v>1</v>
      </c>
      <c r="AB199" s="117">
        <v>80</v>
      </c>
      <c r="AC199" s="117">
        <v>1.48</v>
      </c>
      <c r="AD199" s="179">
        <f>AB199/AC199^2</f>
        <v>36.523009495982471</v>
      </c>
      <c r="AE199" s="180">
        <v>44170</v>
      </c>
      <c r="AF199" s="58">
        <v>1</v>
      </c>
      <c r="AG199" s="58">
        <v>0</v>
      </c>
      <c r="AH199" s="58">
        <v>2</v>
      </c>
      <c r="AI199" s="58">
        <v>0</v>
      </c>
      <c r="AJ199" s="58">
        <v>1</v>
      </c>
      <c r="AK199" s="180">
        <v>44186</v>
      </c>
      <c r="AL199" s="58">
        <f t="shared" si="19"/>
        <v>16</v>
      </c>
      <c r="AM199" s="58">
        <v>0</v>
      </c>
      <c r="AN199" s="64">
        <v>1</v>
      </c>
      <c r="AO199" s="64"/>
      <c r="AP199" s="181">
        <v>1.44</v>
      </c>
      <c r="AQ199" s="181">
        <v>2531</v>
      </c>
      <c r="AR199" s="181">
        <v>245.1</v>
      </c>
      <c r="AS199" s="102"/>
      <c r="AT199" s="46">
        <v>9.6999999999999993</v>
      </c>
      <c r="AU199" s="46">
        <v>9.9700000000000006</v>
      </c>
      <c r="AV199" s="46">
        <v>75.2</v>
      </c>
      <c r="AW199" s="46">
        <v>11.7</v>
      </c>
      <c r="AX199" s="46">
        <v>247</v>
      </c>
      <c r="AY199" s="115"/>
      <c r="AZ199" s="64">
        <v>0</v>
      </c>
      <c r="BA199" s="320">
        <v>20422.599999999999</v>
      </c>
      <c r="BB199" s="337">
        <v>-2.3855899336378701</v>
      </c>
      <c r="BC199" s="472">
        <v>1</v>
      </c>
      <c r="BD199" s="483">
        <f>(BB199/BA199)*100</f>
        <v>-1.168112744527078E-2</v>
      </c>
      <c r="BE199" s="337">
        <v>0.89233333333333331</v>
      </c>
      <c r="BF199" s="472">
        <v>0</v>
      </c>
      <c r="BG199" s="337">
        <v>1.0466666666666666</v>
      </c>
    </row>
    <row r="200" spans="1:59" s="309" customFormat="1" ht="15.75" customHeight="1">
      <c r="A200" s="76">
        <v>200</v>
      </c>
      <c r="B200" s="168" t="s">
        <v>1504</v>
      </c>
      <c r="C200" s="46">
        <v>2</v>
      </c>
      <c r="D200" s="485">
        <v>80</v>
      </c>
      <c r="E200" s="485">
        <v>1</v>
      </c>
      <c r="F200" s="485">
        <v>2</v>
      </c>
      <c r="G200" s="485">
        <v>2</v>
      </c>
      <c r="H200" s="46">
        <v>35</v>
      </c>
      <c r="I200" s="79">
        <v>100</v>
      </c>
      <c r="J200" s="49">
        <v>1</v>
      </c>
      <c r="K200" s="49">
        <v>1</v>
      </c>
      <c r="L200" s="49">
        <v>0</v>
      </c>
      <c r="M200" s="49">
        <v>0</v>
      </c>
      <c r="N200" s="49">
        <v>0</v>
      </c>
      <c r="O200" s="49">
        <v>0</v>
      </c>
      <c r="P200" s="49">
        <v>0</v>
      </c>
      <c r="Q200" s="49">
        <v>0</v>
      </c>
      <c r="R200" s="49">
        <v>0</v>
      </c>
      <c r="S200" s="49">
        <v>0</v>
      </c>
      <c r="T200" s="49">
        <v>0</v>
      </c>
      <c r="U200" s="49">
        <v>0</v>
      </c>
      <c r="V200" s="49">
        <v>0</v>
      </c>
      <c r="W200" s="49">
        <v>1</v>
      </c>
      <c r="X200" s="49">
        <v>0</v>
      </c>
      <c r="Y200" s="49">
        <v>1</v>
      </c>
      <c r="Z200" s="49">
        <v>0</v>
      </c>
      <c r="AA200" s="49">
        <v>0</v>
      </c>
      <c r="AB200" s="117">
        <v>54</v>
      </c>
      <c r="AC200" s="117">
        <v>1.58</v>
      </c>
      <c r="AD200" s="179">
        <f>AB200/AC200^2</f>
        <v>21.631148854350261</v>
      </c>
      <c r="AE200" s="180">
        <v>44186</v>
      </c>
      <c r="AF200" s="58">
        <v>0</v>
      </c>
      <c r="AG200" s="58">
        <v>0</v>
      </c>
      <c r="AH200" s="58">
        <v>0</v>
      </c>
      <c r="AI200" s="58">
        <v>0</v>
      </c>
      <c r="AJ200" s="58">
        <v>0</v>
      </c>
      <c r="AK200" s="180">
        <v>44208</v>
      </c>
      <c r="AL200" s="58">
        <f t="shared" si="19"/>
        <v>22</v>
      </c>
      <c r="AM200" s="58">
        <v>0</v>
      </c>
      <c r="AN200" s="64">
        <v>1</v>
      </c>
      <c r="AO200" s="64"/>
      <c r="AP200" s="181">
        <v>0.68</v>
      </c>
      <c r="AQ200" s="181">
        <v>5805</v>
      </c>
      <c r="AR200" s="181">
        <v>127.8</v>
      </c>
      <c r="AS200" s="102"/>
      <c r="AT200" s="46">
        <v>6.4</v>
      </c>
      <c r="AU200" s="46">
        <v>3.38</v>
      </c>
      <c r="AV200" s="46">
        <v>76.400000000000006</v>
      </c>
      <c r="AW200" s="46">
        <v>19.5</v>
      </c>
      <c r="AX200" s="46">
        <v>124</v>
      </c>
      <c r="AY200" s="115"/>
      <c r="AZ200" s="64">
        <v>0</v>
      </c>
      <c r="BA200" s="320"/>
      <c r="BB200" s="337"/>
      <c r="BC200" s="472"/>
      <c r="BD200" s="483"/>
      <c r="BE200" s="337">
        <v>0.66733333333333344</v>
      </c>
      <c r="BF200" s="472">
        <v>0</v>
      </c>
      <c r="BG200" s="337">
        <v>0.88766666666666671</v>
      </c>
    </row>
    <row r="201" spans="1:59" s="261" customFormat="1" ht="15.75" customHeight="1">
      <c r="A201" s="76">
        <v>74</v>
      </c>
      <c r="B201" s="159" t="s">
        <v>637</v>
      </c>
      <c r="C201" s="46">
        <v>1</v>
      </c>
      <c r="D201" s="485">
        <v>82</v>
      </c>
      <c r="E201" s="485">
        <v>1</v>
      </c>
      <c r="F201" s="485">
        <v>2</v>
      </c>
      <c r="G201" s="485">
        <v>2</v>
      </c>
      <c r="H201" s="46">
        <v>37</v>
      </c>
      <c r="I201" s="79">
        <v>94</v>
      </c>
      <c r="J201" s="49">
        <v>0</v>
      </c>
      <c r="K201" s="49">
        <v>0</v>
      </c>
      <c r="L201" s="49">
        <v>0</v>
      </c>
      <c r="M201" s="49">
        <v>0</v>
      </c>
      <c r="N201" s="49">
        <v>1</v>
      </c>
      <c r="O201" s="49">
        <v>0</v>
      </c>
      <c r="P201" s="49">
        <v>0</v>
      </c>
      <c r="Q201" s="49">
        <v>0</v>
      </c>
      <c r="R201" s="49">
        <v>0</v>
      </c>
      <c r="S201" s="49">
        <v>0</v>
      </c>
      <c r="T201" s="49">
        <v>0</v>
      </c>
      <c r="U201" s="49">
        <v>0</v>
      </c>
      <c r="V201" s="49">
        <v>0</v>
      </c>
      <c r="W201" s="49">
        <v>1</v>
      </c>
      <c r="X201" s="49">
        <v>0</v>
      </c>
      <c r="Y201" s="49">
        <v>1</v>
      </c>
      <c r="Z201" s="49">
        <v>0</v>
      </c>
      <c r="AA201" s="51">
        <v>1</v>
      </c>
      <c r="AB201" s="117"/>
      <c r="AC201" s="117"/>
      <c r="AD201" s="179"/>
      <c r="AE201" s="180">
        <v>44034</v>
      </c>
      <c r="AF201" s="58">
        <v>0</v>
      </c>
      <c r="AG201" s="58">
        <v>0</v>
      </c>
      <c r="AH201" s="58">
        <v>0</v>
      </c>
      <c r="AI201" s="58">
        <v>0</v>
      </c>
      <c r="AJ201" s="58">
        <v>0</v>
      </c>
      <c r="AK201" s="180">
        <v>44036</v>
      </c>
      <c r="AL201" s="58">
        <f t="shared" si="19"/>
        <v>2</v>
      </c>
      <c r="AM201" s="58">
        <v>0</v>
      </c>
      <c r="AN201" s="64">
        <v>1</v>
      </c>
      <c r="AO201" s="64"/>
      <c r="AP201" s="181">
        <v>1.01</v>
      </c>
      <c r="AQ201" s="181">
        <v>4801</v>
      </c>
      <c r="AR201" s="181">
        <v>72.2</v>
      </c>
      <c r="AS201" s="67">
        <v>2.7E-2</v>
      </c>
      <c r="AT201" s="46">
        <v>11.2</v>
      </c>
      <c r="AU201" s="46">
        <v>5.55</v>
      </c>
      <c r="AV201" s="46">
        <v>92.1</v>
      </c>
      <c r="AW201" s="46">
        <v>3.4</v>
      </c>
      <c r="AX201" s="46">
        <v>88</v>
      </c>
      <c r="AY201" s="115"/>
      <c r="AZ201" s="64">
        <v>0</v>
      </c>
      <c r="BA201" s="320">
        <v>3812.1</v>
      </c>
      <c r="BB201" s="339">
        <v>-2.5485540000000002</v>
      </c>
      <c r="BC201" s="554">
        <v>1</v>
      </c>
      <c r="BD201" s="483">
        <f>(BB201/BA201)*100</f>
        <v>-6.6854332257810664E-2</v>
      </c>
      <c r="BE201" s="337">
        <v>0.87566666666666659</v>
      </c>
      <c r="BF201" s="472">
        <v>0</v>
      </c>
      <c r="BG201" s="337">
        <v>1.0496666666666667</v>
      </c>
    </row>
    <row r="202" spans="1:59" s="261" customFormat="1" ht="15.75" customHeight="1">
      <c r="A202" s="489">
        <v>135</v>
      </c>
      <c r="B202" s="170" t="s">
        <v>1068</v>
      </c>
      <c r="C202" s="46">
        <v>1</v>
      </c>
      <c r="D202" s="485">
        <v>82</v>
      </c>
      <c r="E202" s="485">
        <v>1</v>
      </c>
      <c r="F202" s="485">
        <v>2</v>
      </c>
      <c r="G202" s="485">
        <v>2</v>
      </c>
      <c r="H202" s="46">
        <v>37</v>
      </c>
      <c r="I202" s="79">
        <v>92</v>
      </c>
      <c r="J202" s="49">
        <v>1</v>
      </c>
      <c r="K202" s="49">
        <v>1</v>
      </c>
      <c r="L202" s="49">
        <v>0</v>
      </c>
      <c r="M202" s="49">
        <v>1</v>
      </c>
      <c r="N202" s="49">
        <v>0</v>
      </c>
      <c r="O202" s="49">
        <v>0</v>
      </c>
      <c r="P202" s="49">
        <v>0</v>
      </c>
      <c r="Q202" s="49">
        <v>0</v>
      </c>
      <c r="R202" s="49">
        <v>0</v>
      </c>
      <c r="S202" s="49">
        <v>0</v>
      </c>
      <c r="T202" s="49">
        <v>0</v>
      </c>
      <c r="U202" s="49">
        <v>0</v>
      </c>
      <c r="V202" s="51">
        <v>1</v>
      </c>
      <c r="W202" s="49">
        <v>1</v>
      </c>
      <c r="X202" s="49">
        <v>0</v>
      </c>
      <c r="Y202" s="49">
        <v>1</v>
      </c>
      <c r="Z202" s="49">
        <v>0</v>
      </c>
      <c r="AA202" s="49">
        <v>0</v>
      </c>
      <c r="AB202" s="117"/>
      <c r="AC202" s="117"/>
      <c r="AD202" s="179"/>
      <c r="AE202" s="180">
        <v>44094</v>
      </c>
      <c r="AF202" s="58">
        <v>0</v>
      </c>
      <c r="AG202" s="58">
        <v>0</v>
      </c>
      <c r="AH202" s="58">
        <v>0</v>
      </c>
      <c r="AI202" s="58">
        <v>0</v>
      </c>
      <c r="AJ202" s="58">
        <v>0</v>
      </c>
      <c r="AK202" s="180">
        <v>44096</v>
      </c>
      <c r="AL202" s="58">
        <f t="shared" si="19"/>
        <v>2</v>
      </c>
      <c r="AM202" s="58">
        <v>0</v>
      </c>
      <c r="AN202" s="64">
        <v>1</v>
      </c>
      <c r="AO202" s="64"/>
      <c r="AP202" s="181">
        <v>2.52</v>
      </c>
      <c r="AQ202" s="181">
        <v>929</v>
      </c>
      <c r="AR202" s="181">
        <v>122.5</v>
      </c>
      <c r="AS202" s="67">
        <v>2.7E-2</v>
      </c>
      <c r="AT202" s="46">
        <v>8.8000000000000007</v>
      </c>
      <c r="AU202" s="46">
        <v>6.59</v>
      </c>
      <c r="AV202" s="46">
        <v>11.6</v>
      </c>
      <c r="AW202" s="46">
        <v>38.799999999999997</v>
      </c>
      <c r="AX202" s="46">
        <v>53</v>
      </c>
      <c r="AY202" s="115"/>
      <c r="AZ202" s="64">
        <v>0</v>
      </c>
      <c r="BA202" s="320">
        <v>2731.7</v>
      </c>
      <c r="BB202" s="337">
        <v>0.50066468693575694</v>
      </c>
      <c r="BC202" s="472">
        <v>1</v>
      </c>
      <c r="BD202" s="483">
        <f>(BB202/BA202)*100</f>
        <v>1.8327952810914705E-2</v>
      </c>
      <c r="BE202" s="337">
        <v>0.72766666666666657</v>
      </c>
      <c r="BF202" s="472">
        <v>0</v>
      </c>
      <c r="BG202" s="337">
        <v>0.87033333333333329</v>
      </c>
    </row>
    <row r="203" spans="1:59" s="261" customFormat="1" ht="15.75" customHeight="1">
      <c r="A203" s="76">
        <v>53</v>
      </c>
      <c r="B203" s="159" t="s">
        <v>491</v>
      </c>
      <c r="C203" s="46">
        <v>1</v>
      </c>
      <c r="D203" s="485">
        <v>83</v>
      </c>
      <c r="E203" s="485">
        <v>1</v>
      </c>
      <c r="F203" s="485">
        <v>2</v>
      </c>
      <c r="G203" s="485">
        <v>2</v>
      </c>
      <c r="H203" s="46">
        <v>36.9</v>
      </c>
      <c r="I203" s="79">
        <v>92</v>
      </c>
      <c r="J203" s="49">
        <v>1</v>
      </c>
      <c r="K203" s="49">
        <v>0</v>
      </c>
      <c r="L203" s="49">
        <v>0</v>
      </c>
      <c r="M203" s="49">
        <v>0</v>
      </c>
      <c r="N203" s="49">
        <v>0</v>
      </c>
      <c r="O203" s="49">
        <v>0</v>
      </c>
      <c r="P203" s="49">
        <v>0</v>
      </c>
      <c r="Q203" s="49">
        <v>0</v>
      </c>
      <c r="R203" s="49">
        <v>0</v>
      </c>
      <c r="S203" s="49">
        <v>0</v>
      </c>
      <c r="T203" s="49">
        <v>0</v>
      </c>
      <c r="U203" s="49">
        <v>0</v>
      </c>
      <c r="V203" s="49">
        <v>0</v>
      </c>
      <c r="W203" s="49">
        <v>0</v>
      </c>
      <c r="X203" s="49">
        <v>0</v>
      </c>
      <c r="Y203" s="49">
        <v>0</v>
      </c>
      <c r="Z203" s="49">
        <v>0</v>
      </c>
      <c r="AA203" s="49">
        <v>0</v>
      </c>
      <c r="AB203" s="117">
        <v>80</v>
      </c>
      <c r="AC203" s="117"/>
      <c r="AD203" s="179"/>
      <c r="AE203" s="180">
        <v>44024</v>
      </c>
      <c r="AF203" s="58">
        <v>1</v>
      </c>
      <c r="AG203" s="58">
        <v>1</v>
      </c>
      <c r="AH203" s="58">
        <v>15</v>
      </c>
      <c r="AI203" s="58">
        <v>1</v>
      </c>
      <c r="AJ203" s="58">
        <v>1</v>
      </c>
      <c r="AK203" s="180">
        <v>44039</v>
      </c>
      <c r="AL203" s="58">
        <f t="shared" si="19"/>
        <v>15</v>
      </c>
      <c r="AM203" s="58">
        <v>0</v>
      </c>
      <c r="AN203" s="64">
        <v>1</v>
      </c>
      <c r="AO203" s="64"/>
      <c r="AP203" s="46">
        <v>1.21</v>
      </c>
      <c r="AQ203" s="181">
        <v>1808</v>
      </c>
      <c r="AR203" s="181">
        <v>114.5</v>
      </c>
      <c r="AS203" s="67">
        <v>2.1000000000000001E-2</v>
      </c>
      <c r="AT203" s="46">
        <v>16</v>
      </c>
      <c r="AU203" s="46">
        <v>4.12</v>
      </c>
      <c r="AV203" s="46">
        <v>77.400000000000006</v>
      </c>
      <c r="AW203" s="46">
        <v>16.3</v>
      </c>
      <c r="AX203" s="46">
        <v>219</v>
      </c>
      <c r="AY203" s="115"/>
      <c r="AZ203" s="64">
        <v>0</v>
      </c>
      <c r="BA203" s="320">
        <v>8896.1</v>
      </c>
      <c r="BB203" s="339">
        <v>2.7727069197120824</v>
      </c>
      <c r="BC203" s="554">
        <v>1</v>
      </c>
      <c r="BD203" s="483">
        <f>(BB203/BA203)*100</f>
        <v>3.1167668076034244E-2</v>
      </c>
      <c r="BE203" s="337">
        <v>0.73466666666666658</v>
      </c>
      <c r="BF203" s="472">
        <v>0</v>
      </c>
      <c r="BG203" s="337">
        <v>0.8663333333333334</v>
      </c>
    </row>
    <row r="204" spans="1:59" s="261" customFormat="1" ht="15.75" customHeight="1">
      <c r="A204" s="76">
        <v>29</v>
      </c>
      <c r="B204" s="159" t="s">
        <v>299</v>
      </c>
      <c r="C204" s="46">
        <v>2</v>
      </c>
      <c r="D204" s="485">
        <v>84</v>
      </c>
      <c r="E204" s="485">
        <v>1</v>
      </c>
      <c r="F204" s="485">
        <v>2</v>
      </c>
      <c r="G204" s="485">
        <v>2</v>
      </c>
      <c r="H204" s="46">
        <v>36</v>
      </c>
      <c r="I204" s="79">
        <v>95</v>
      </c>
      <c r="J204" s="49">
        <v>0</v>
      </c>
      <c r="K204" s="51">
        <v>1</v>
      </c>
      <c r="L204" s="49">
        <v>0</v>
      </c>
      <c r="M204" s="49">
        <v>0</v>
      </c>
      <c r="N204" s="49">
        <v>0</v>
      </c>
      <c r="O204" s="49">
        <v>0</v>
      </c>
      <c r="P204" s="49">
        <v>0</v>
      </c>
      <c r="Q204" s="49">
        <v>0</v>
      </c>
      <c r="R204" s="49">
        <v>0</v>
      </c>
      <c r="S204" s="49">
        <v>0</v>
      </c>
      <c r="T204" s="49">
        <v>0</v>
      </c>
      <c r="U204" s="49">
        <v>0</v>
      </c>
      <c r="V204" s="49">
        <v>0</v>
      </c>
      <c r="W204" s="49">
        <v>1</v>
      </c>
      <c r="X204" s="49">
        <v>0</v>
      </c>
      <c r="Y204" s="49">
        <v>1</v>
      </c>
      <c r="Z204" s="49">
        <v>0</v>
      </c>
      <c r="AA204" s="49">
        <v>0</v>
      </c>
      <c r="AB204" s="117"/>
      <c r="AC204" s="117"/>
      <c r="AD204" s="179"/>
      <c r="AE204" s="177">
        <v>44012</v>
      </c>
      <c r="AF204" s="58">
        <v>0</v>
      </c>
      <c r="AG204" s="58">
        <v>0</v>
      </c>
      <c r="AH204" s="58">
        <v>0</v>
      </c>
      <c r="AI204" s="58">
        <v>0</v>
      </c>
      <c r="AJ204" s="58">
        <v>0</v>
      </c>
      <c r="AK204" s="180">
        <v>44017</v>
      </c>
      <c r="AL204" s="58">
        <f t="shared" si="19"/>
        <v>5</v>
      </c>
      <c r="AM204" s="58">
        <v>0</v>
      </c>
      <c r="AN204" s="64">
        <v>1</v>
      </c>
      <c r="AO204" s="64"/>
      <c r="AP204" s="46">
        <v>0.68</v>
      </c>
      <c r="AQ204" s="46">
        <v>3598</v>
      </c>
      <c r="AR204" s="46">
        <v>15.9</v>
      </c>
      <c r="AS204" s="93"/>
      <c r="AT204" s="120">
        <v>6.7</v>
      </c>
      <c r="AU204" s="51">
        <v>2.1</v>
      </c>
      <c r="AV204" s="46">
        <v>43</v>
      </c>
      <c r="AW204" s="46">
        <v>31</v>
      </c>
      <c r="AX204" s="68">
        <v>52</v>
      </c>
      <c r="AY204" s="115"/>
      <c r="AZ204" s="64">
        <v>0</v>
      </c>
      <c r="BA204" s="320">
        <v>9721.4</v>
      </c>
      <c r="BB204" s="339">
        <v>4.1117492907445072</v>
      </c>
      <c r="BC204" s="554">
        <v>0</v>
      </c>
      <c r="BD204" s="483">
        <f>(BB204/BA204)*100</f>
        <v>4.2295855440003575E-2</v>
      </c>
      <c r="BE204" s="337">
        <v>0.78933333333333333</v>
      </c>
      <c r="BF204" s="472">
        <v>0</v>
      </c>
      <c r="BG204" s="337">
        <v>0.92033333333333334</v>
      </c>
    </row>
    <row r="205" spans="1:59" s="261" customFormat="1" ht="15.75" customHeight="1">
      <c r="A205" s="76">
        <v>86</v>
      </c>
      <c r="B205" s="159" t="s">
        <v>717</v>
      </c>
      <c r="C205" s="46">
        <v>1</v>
      </c>
      <c r="D205" s="485">
        <v>84</v>
      </c>
      <c r="E205" s="485">
        <v>1</v>
      </c>
      <c r="F205" s="485">
        <v>2</v>
      </c>
      <c r="G205" s="485">
        <v>2</v>
      </c>
      <c r="H205" s="46">
        <v>36.299999999999997</v>
      </c>
      <c r="I205" s="79">
        <v>89</v>
      </c>
      <c r="J205" s="49">
        <v>0</v>
      </c>
      <c r="K205" s="49">
        <v>1</v>
      </c>
      <c r="L205" s="49">
        <v>0</v>
      </c>
      <c r="M205" s="49">
        <v>0</v>
      </c>
      <c r="N205" s="49">
        <v>0</v>
      </c>
      <c r="O205" s="49">
        <v>0</v>
      </c>
      <c r="P205" s="49">
        <v>0</v>
      </c>
      <c r="Q205" s="49">
        <v>0</v>
      </c>
      <c r="R205" s="49">
        <v>0</v>
      </c>
      <c r="S205" s="49">
        <v>0</v>
      </c>
      <c r="T205" s="49">
        <v>0</v>
      </c>
      <c r="U205" s="49">
        <v>0</v>
      </c>
      <c r="V205" s="49">
        <v>0</v>
      </c>
      <c r="W205" s="49">
        <v>1</v>
      </c>
      <c r="X205" s="49">
        <v>0</v>
      </c>
      <c r="Y205" s="49">
        <v>1</v>
      </c>
      <c r="Z205" s="49">
        <v>0</v>
      </c>
      <c r="AA205" s="49">
        <v>0</v>
      </c>
      <c r="AB205" s="117">
        <v>79</v>
      </c>
      <c r="AC205" s="117">
        <v>1.76</v>
      </c>
      <c r="AD205" s="179">
        <f>AB205/AC205^2</f>
        <v>25.50361570247934</v>
      </c>
      <c r="AE205" s="180">
        <v>44042</v>
      </c>
      <c r="AF205" s="58">
        <v>0</v>
      </c>
      <c r="AG205" s="58">
        <v>0</v>
      </c>
      <c r="AH205" s="58">
        <v>0</v>
      </c>
      <c r="AI205" s="58">
        <v>1</v>
      </c>
      <c r="AJ205" s="58">
        <v>1</v>
      </c>
      <c r="AK205" s="180">
        <v>44056</v>
      </c>
      <c r="AL205" s="58">
        <f t="shared" si="19"/>
        <v>14</v>
      </c>
      <c r="AM205" s="58">
        <v>1</v>
      </c>
      <c r="AN205" s="64">
        <v>1</v>
      </c>
      <c r="AO205" s="64"/>
      <c r="AP205" s="181">
        <v>0.67</v>
      </c>
      <c r="AQ205" s="181">
        <v>1052</v>
      </c>
      <c r="AR205" s="181">
        <v>70.2</v>
      </c>
      <c r="AS205" s="102"/>
      <c r="AT205" s="46">
        <v>13.7</v>
      </c>
      <c r="AU205" s="46">
        <v>10.55</v>
      </c>
      <c r="AV205" s="46">
        <v>65.599999999999994</v>
      </c>
      <c r="AW205" s="46">
        <v>19.100000000000001</v>
      </c>
      <c r="AX205" s="46">
        <v>344</v>
      </c>
      <c r="AY205" s="115"/>
      <c r="AZ205" s="90">
        <v>1</v>
      </c>
      <c r="BA205" s="320"/>
      <c r="BB205" s="338"/>
      <c r="BC205" s="472"/>
      <c r="BD205" s="483"/>
      <c r="BE205" s="337">
        <v>1.1639999999999999</v>
      </c>
      <c r="BF205" s="472">
        <v>1</v>
      </c>
      <c r="BG205" s="337">
        <v>1.4343333333333332</v>
      </c>
    </row>
    <row r="206" spans="1:59" s="261" customFormat="1" ht="15.75" customHeight="1">
      <c r="A206" s="76">
        <v>209</v>
      </c>
      <c r="B206" s="168" t="s">
        <v>1569</v>
      </c>
      <c r="C206" s="46">
        <v>1</v>
      </c>
      <c r="D206" s="485">
        <v>84</v>
      </c>
      <c r="E206" s="485">
        <v>1</v>
      </c>
      <c r="F206" s="485">
        <v>2</v>
      </c>
      <c r="G206" s="485">
        <v>2</v>
      </c>
      <c r="H206" s="46">
        <v>37.799999999999997</v>
      </c>
      <c r="I206" s="79">
        <v>99</v>
      </c>
      <c r="J206" s="49">
        <v>0</v>
      </c>
      <c r="K206" s="51">
        <v>1</v>
      </c>
      <c r="L206" s="49">
        <v>0</v>
      </c>
      <c r="M206" s="49">
        <v>0</v>
      </c>
      <c r="N206" s="49">
        <v>0</v>
      </c>
      <c r="O206" s="49">
        <v>0</v>
      </c>
      <c r="P206" s="49">
        <v>0</v>
      </c>
      <c r="Q206" s="49">
        <v>0</v>
      </c>
      <c r="R206" s="49">
        <v>0</v>
      </c>
      <c r="S206" s="49">
        <v>0</v>
      </c>
      <c r="T206" s="49">
        <v>0</v>
      </c>
      <c r="U206" s="49">
        <v>0</v>
      </c>
      <c r="V206" s="49">
        <v>0</v>
      </c>
      <c r="W206" s="49">
        <v>0</v>
      </c>
      <c r="X206" s="49">
        <v>0</v>
      </c>
      <c r="Y206" s="51">
        <v>1</v>
      </c>
      <c r="Z206" s="49">
        <v>0</v>
      </c>
      <c r="AA206" s="49">
        <v>0</v>
      </c>
      <c r="AB206" s="117"/>
      <c r="AC206" s="117"/>
      <c r="AD206" s="179"/>
      <c r="AE206" s="180">
        <v>44192</v>
      </c>
      <c r="AF206" s="58">
        <v>1</v>
      </c>
      <c r="AG206" s="58">
        <v>0</v>
      </c>
      <c r="AH206" s="58">
        <v>18</v>
      </c>
      <c r="AI206" s="58">
        <v>0</v>
      </c>
      <c r="AJ206" s="58">
        <v>1</v>
      </c>
      <c r="AK206" s="180">
        <v>44211</v>
      </c>
      <c r="AL206" s="58">
        <f t="shared" si="19"/>
        <v>19</v>
      </c>
      <c r="AM206" s="58">
        <v>0</v>
      </c>
      <c r="AN206" s="64">
        <v>1</v>
      </c>
      <c r="AO206" s="64"/>
      <c r="AP206" s="181">
        <v>1.18</v>
      </c>
      <c r="AQ206" s="181">
        <v>793</v>
      </c>
      <c r="AR206" s="181">
        <v>471.2</v>
      </c>
      <c r="AS206" s="67">
        <v>3.2000000000000001E-2</v>
      </c>
      <c r="AT206" s="46">
        <v>13.6</v>
      </c>
      <c r="AU206" s="46">
        <v>14.49</v>
      </c>
      <c r="AV206" s="46">
        <v>94.9</v>
      </c>
      <c r="AW206" s="46">
        <v>2.5</v>
      </c>
      <c r="AX206" s="46">
        <v>150</v>
      </c>
      <c r="AY206" s="115"/>
      <c r="AZ206" s="64">
        <v>0</v>
      </c>
      <c r="BA206" s="320">
        <v>831</v>
      </c>
      <c r="BB206" s="337">
        <v>7.6430619995539724</v>
      </c>
      <c r="BC206" s="472">
        <v>0</v>
      </c>
      <c r="BD206" s="483">
        <f>(BB206/BA206)*100</f>
        <v>0.9197427195612482</v>
      </c>
      <c r="BE206" s="337">
        <v>0.78333333333333333</v>
      </c>
      <c r="BF206" s="472">
        <v>0</v>
      </c>
      <c r="BG206" s="337">
        <v>0.99333333333333351</v>
      </c>
    </row>
    <row r="207" spans="1:59" s="261" customFormat="1" ht="15.75" customHeight="1">
      <c r="A207" s="76">
        <v>88</v>
      </c>
      <c r="B207" s="159" t="s">
        <v>734</v>
      </c>
      <c r="C207" s="46">
        <v>1</v>
      </c>
      <c r="D207" s="485">
        <v>85</v>
      </c>
      <c r="E207" s="485">
        <v>1</v>
      </c>
      <c r="F207" s="485">
        <v>2</v>
      </c>
      <c r="G207" s="485">
        <v>2</v>
      </c>
      <c r="H207" s="46">
        <v>35.9</v>
      </c>
      <c r="I207" s="79">
        <v>98</v>
      </c>
      <c r="J207" s="49">
        <v>1</v>
      </c>
      <c r="K207" s="49">
        <v>0</v>
      </c>
      <c r="L207" s="49">
        <v>1</v>
      </c>
      <c r="M207" s="49">
        <v>0</v>
      </c>
      <c r="N207" s="49">
        <v>0</v>
      </c>
      <c r="O207" s="49">
        <v>0</v>
      </c>
      <c r="P207" s="49">
        <v>0</v>
      </c>
      <c r="Q207" s="49">
        <v>0</v>
      </c>
      <c r="R207" s="49">
        <v>0</v>
      </c>
      <c r="S207" s="49">
        <v>0</v>
      </c>
      <c r="T207" s="49">
        <v>0</v>
      </c>
      <c r="U207" s="49">
        <v>0</v>
      </c>
      <c r="V207" s="49">
        <v>0</v>
      </c>
      <c r="W207" s="49">
        <v>1</v>
      </c>
      <c r="X207" s="49">
        <v>0</v>
      </c>
      <c r="Y207" s="49">
        <v>0</v>
      </c>
      <c r="Z207" s="49">
        <v>0</v>
      </c>
      <c r="AA207" s="49">
        <v>0</v>
      </c>
      <c r="AB207" s="117">
        <v>69.58</v>
      </c>
      <c r="AC207" s="117">
        <v>1.62</v>
      </c>
      <c r="AD207" s="179">
        <f>AB207/AC207^2</f>
        <v>26.512726718488029</v>
      </c>
      <c r="AE207" s="180">
        <v>44036</v>
      </c>
      <c r="AF207" s="58">
        <v>1</v>
      </c>
      <c r="AG207" s="58">
        <v>0</v>
      </c>
      <c r="AH207" s="58">
        <v>6</v>
      </c>
      <c r="AI207" s="58">
        <v>0</v>
      </c>
      <c r="AJ207" s="58">
        <v>1</v>
      </c>
      <c r="AK207" s="180">
        <v>44055</v>
      </c>
      <c r="AL207" s="58">
        <f t="shared" si="19"/>
        <v>19</v>
      </c>
      <c r="AM207" s="58">
        <v>0</v>
      </c>
      <c r="AN207" s="64">
        <v>1</v>
      </c>
      <c r="AO207" s="64"/>
      <c r="AP207" s="181">
        <v>1.89</v>
      </c>
      <c r="AQ207" s="181"/>
      <c r="AR207" s="181">
        <v>20.6</v>
      </c>
      <c r="AS207" s="67">
        <v>0.106</v>
      </c>
      <c r="AT207" s="46">
        <v>11.1</v>
      </c>
      <c r="AU207" s="46">
        <v>17.350000000000001</v>
      </c>
      <c r="AV207" s="46">
        <v>90.3</v>
      </c>
      <c r="AW207" s="46">
        <v>4</v>
      </c>
      <c r="AX207" s="46">
        <v>287</v>
      </c>
      <c r="AY207" s="115"/>
      <c r="AZ207" s="64">
        <v>0</v>
      </c>
      <c r="BA207" s="320">
        <v>1404.2</v>
      </c>
      <c r="BB207" s="337">
        <v>1.9575982907838412</v>
      </c>
      <c r="BC207" s="472">
        <v>1</v>
      </c>
      <c r="BD207" s="483">
        <f>(BB207/BA207)*100</f>
        <v>0.13941021868564599</v>
      </c>
      <c r="BE207" s="337">
        <v>1.0093333333333334</v>
      </c>
      <c r="BF207" s="472">
        <v>1</v>
      </c>
      <c r="BG207" s="337">
        <v>1.1879999999999999</v>
      </c>
    </row>
    <row r="208" spans="1:59" s="261" customFormat="1" ht="15.75" customHeight="1">
      <c r="A208" s="76">
        <v>59</v>
      </c>
      <c r="B208" s="46" t="s">
        <v>540</v>
      </c>
      <c r="C208" s="46">
        <v>1</v>
      </c>
      <c r="D208" s="485">
        <v>90</v>
      </c>
      <c r="E208" s="485">
        <v>1</v>
      </c>
      <c r="F208" s="485">
        <v>2</v>
      </c>
      <c r="G208" s="485">
        <v>2</v>
      </c>
      <c r="H208" s="46">
        <v>36.799999999999997</v>
      </c>
      <c r="I208" s="79">
        <v>86</v>
      </c>
      <c r="J208" s="49">
        <v>0</v>
      </c>
      <c r="K208" s="51">
        <v>1</v>
      </c>
      <c r="L208" s="49">
        <v>1</v>
      </c>
      <c r="M208" s="49">
        <v>0</v>
      </c>
      <c r="N208" s="49">
        <v>0</v>
      </c>
      <c r="O208" s="49">
        <v>0</v>
      </c>
      <c r="P208" s="49">
        <v>0</v>
      </c>
      <c r="Q208" s="49">
        <v>0</v>
      </c>
      <c r="R208" s="49">
        <v>0</v>
      </c>
      <c r="S208" s="49">
        <v>0</v>
      </c>
      <c r="T208" s="49">
        <v>0</v>
      </c>
      <c r="U208" s="49">
        <v>0</v>
      </c>
      <c r="V208" s="49">
        <v>0</v>
      </c>
      <c r="W208" s="49">
        <v>1</v>
      </c>
      <c r="X208" s="49">
        <v>0</v>
      </c>
      <c r="Y208" s="49">
        <v>1</v>
      </c>
      <c r="Z208" s="49">
        <v>1</v>
      </c>
      <c r="AA208" s="49">
        <v>0</v>
      </c>
      <c r="AB208" s="117">
        <v>64.2</v>
      </c>
      <c r="AC208" s="117">
        <v>1.68</v>
      </c>
      <c r="AD208" s="179">
        <f>AB208/AC208^2</f>
        <v>22.746598639455787</v>
      </c>
      <c r="AE208" s="180">
        <v>44031</v>
      </c>
      <c r="AF208" s="58">
        <v>0</v>
      </c>
      <c r="AG208" s="58">
        <v>0</v>
      </c>
      <c r="AH208" s="58">
        <v>0</v>
      </c>
      <c r="AI208" s="58">
        <v>1</v>
      </c>
      <c r="AJ208" s="58">
        <v>1</v>
      </c>
      <c r="AK208" s="180">
        <v>44041</v>
      </c>
      <c r="AL208" s="58">
        <f t="shared" si="19"/>
        <v>10</v>
      </c>
      <c r="AM208" s="58">
        <v>0</v>
      </c>
      <c r="AN208" s="64">
        <v>1</v>
      </c>
      <c r="AO208" s="64"/>
      <c r="AP208" s="46">
        <v>1.1499999999999999</v>
      </c>
      <c r="AQ208" s="182"/>
      <c r="AR208" s="181">
        <v>62</v>
      </c>
      <c r="AS208" s="102"/>
      <c r="AT208" s="51">
        <v>9.6999999999999993</v>
      </c>
      <c r="AU208" s="51">
        <v>8.02</v>
      </c>
      <c r="AV208" s="51">
        <v>86</v>
      </c>
      <c r="AW208" s="51">
        <v>6</v>
      </c>
      <c r="AX208" s="51">
        <v>131</v>
      </c>
      <c r="AY208" s="115"/>
      <c r="AZ208" s="90">
        <v>0</v>
      </c>
      <c r="BA208" s="320"/>
      <c r="BB208" s="339"/>
      <c r="BC208" s="554"/>
      <c r="BD208" s="483"/>
      <c r="BE208" s="337">
        <v>0.76966666666666661</v>
      </c>
      <c r="BF208" s="472">
        <v>0</v>
      </c>
      <c r="BG208" s="337">
        <v>1.0623333333333334</v>
      </c>
    </row>
    <row r="209" spans="1:59" s="261" customFormat="1" ht="15.75" customHeight="1">
      <c r="A209" s="76">
        <v>81</v>
      </c>
      <c r="B209" s="46" t="s">
        <v>692</v>
      </c>
      <c r="C209" s="46">
        <v>2</v>
      </c>
      <c r="D209" s="485">
        <v>90</v>
      </c>
      <c r="E209" s="485">
        <v>1</v>
      </c>
      <c r="F209" s="485">
        <v>2</v>
      </c>
      <c r="G209" s="485">
        <v>2</v>
      </c>
      <c r="H209" s="46">
        <v>35.4</v>
      </c>
      <c r="I209" s="79">
        <v>94</v>
      </c>
      <c r="J209" s="49">
        <v>0</v>
      </c>
      <c r="K209" s="49">
        <v>0</v>
      </c>
      <c r="L209" s="49">
        <v>0</v>
      </c>
      <c r="M209" s="49">
        <v>0</v>
      </c>
      <c r="N209" s="49">
        <v>0</v>
      </c>
      <c r="O209" s="49">
        <v>0</v>
      </c>
      <c r="P209" s="49">
        <v>0</v>
      </c>
      <c r="Q209" s="49">
        <v>0</v>
      </c>
      <c r="R209" s="49">
        <v>0</v>
      </c>
      <c r="S209" s="49">
        <v>0</v>
      </c>
      <c r="T209" s="49">
        <v>0</v>
      </c>
      <c r="U209" s="49">
        <v>0</v>
      </c>
      <c r="V209" s="49">
        <v>0</v>
      </c>
      <c r="W209" s="49">
        <v>0</v>
      </c>
      <c r="X209" s="49">
        <v>0</v>
      </c>
      <c r="Y209" s="49">
        <v>0</v>
      </c>
      <c r="Z209" s="49">
        <v>0</v>
      </c>
      <c r="AA209" s="49">
        <v>0</v>
      </c>
      <c r="AB209" s="117"/>
      <c r="AC209" s="117"/>
      <c r="AD209" s="179"/>
      <c r="AE209" s="180">
        <v>44039</v>
      </c>
      <c r="AF209" s="58">
        <v>0</v>
      </c>
      <c r="AG209" s="58">
        <v>0</v>
      </c>
      <c r="AH209" s="58">
        <v>0</v>
      </c>
      <c r="AI209" s="58">
        <v>1</v>
      </c>
      <c r="AJ209" s="58">
        <v>1</v>
      </c>
      <c r="AK209" s="180">
        <v>44043</v>
      </c>
      <c r="AL209" s="58">
        <f t="shared" si="19"/>
        <v>4</v>
      </c>
      <c r="AM209" s="58">
        <v>1</v>
      </c>
      <c r="AN209" s="64">
        <v>1</v>
      </c>
      <c r="AO209" s="64"/>
      <c r="AP209" s="181">
        <v>1.27</v>
      </c>
      <c r="AQ209" s="181">
        <v>6762</v>
      </c>
      <c r="AR209" s="181">
        <v>279.10000000000002</v>
      </c>
      <c r="AS209" s="102"/>
      <c r="AT209" s="46">
        <v>12</v>
      </c>
      <c r="AU209" s="46">
        <v>7.85</v>
      </c>
      <c r="AV209" s="46">
        <v>90.8</v>
      </c>
      <c r="AW209" s="46">
        <v>5.5</v>
      </c>
      <c r="AX209" s="46">
        <v>172</v>
      </c>
      <c r="AY209" s="115"/>
      <c r="AZ209" s="90">
        <v>1</v>
      </c>
      <c r="BA209" s="320">
        <v>2179.1999999999998</v>
      </c>
      <c r="BB209" s="339">
        <v>12.434238434054782</v>
      </c>
      <c r="BC209" s="554">
        <v>0</v>
      </c>
      <c r="BD209" s="483">
        <f>(BB209/BA209)*100</f>
        <v>0.57058729965376209</v>
      </c>
      <c r="BE209" s="337"/>
      <c r="BF209" s="472"/>
      <c r="BG209" s="337"/>
    </row>
    <row r="210" spans="1:59" s="261" customFormat="1" ht="15.75" customHeight="1">
      <c r="A210" s="76">
        <v>102</v>
      </c>
      <c r="B210" s="46" t="s">
        <v>833</v>
      </c>
      <c r="C210" s="46">
        <v>2</v>
      </c>
      <c r="D210" s="485">
        <v>91</v>
      </c>
      <c r="E210" s="485">
        <v>1</v>
      </c>
      <c r="F210" s="485">
        <v>2</v>
      </c>
      <c r="G210" s="485">
        <v>2</v>
      </c>
      <c r="H210" s="46">
        <v>35.700000000000003</v>
      </c>
      <c r="I210" s="79">
        <v>91</v>
      </c>
      <c r="J210" s="49">
        <v>0</v>
      </c>
      <c r="K210" s="49">
        <v>1</v>
      </c>
      <c r="L210" s="49">
        <v>0</v>
      </c>
      <c r="M210" s="49">
        <v>0</v>
      </c>
      <c r="N210" s="49">
        <v>0</v>
      </c>
      <c r="O210" s="49">
        <v>0</v>
      </c>
      <c r="P210" s="49">
        <v>0</v>
      </c>
      <c r="Q210" s="49">
        <v>0</v>
      </c>
      <c r="R210" s="49">
        <v>0</v>
      </c>
      <c r="S210" s="49">
        <v>0</v>
      </c>
      <c r="T210" s="49">
        <v>1</v>
      </c>
      <c r="U210" s="49">
        <v>0</v>
      </c>
      <c r="V210" s="49">
        <v>0</v>
      </c>
      <c r="W210" s="49">
        <v>1</v>
      </c>
      <c r="X210" s="49">
        <v>1</v>
      </c>
      <c r="Y210" s="49">
        <v>1</v>
      </c>
      <c r="Z210" s="49">
        <v>0</v>
      </c>
      <c r="AA210" s="49">
        <v>0</v>
      </c>
      <c r="AB210" s="117">
        <v>86</v>
      </c>
      <c r="AC210" s="117">
        <v>1.52</v>
      </c>
      <c r="AD210" s="179">
        <f>AB210/AC210^2</f>
        <v>37.222991689750693</v>
      </c>
      <c r="AE210" s="180">
        <v>44055</v>
      </c>
      <c r="AF210" s="58">
        <v>1</v>
      </c>
      <c r="AG210" s="51">
        <v>1</v>
      </c>
      <c r="AH210" s="58">
        <v>7</v>
      </c>
      <c r="AI210" s="58">
        <v>1</v>
      </c>
      <c r="AJ210" s="58">
        <v>1</v>
      </c>
      <c r="AK210" s="180">
        <v>44063</v>
      </c>
      <c r="AL210" s="58">
        <f t="shared" si="19"/>
        <v>8</v>
      </c>
      <c r="AM210" s="58">
        <v>0</v>
      </c>
      <c r="AN210" s="64">
        <v>1</v>
      </c>
      <c r="AO210" s="64"/>
      <c r="AP210" s="181">
        <v>1.1000000000000001</v>
      </c>
      <c r="AQ210" s="88">
        <v>906</v>
      </c>
      <c r="AR210" s="181">
        <v>102.9</v>
      </c>
      <c r="AS210" s="67">
        <v>4.7E-2</v>
      </c>
      <c r="AT210" s="46">
        <v>10.8</v>
      </c>
      <c r="AU210" s="51">
        <v>6.86</v>
      </c>
      <c r="AV210" s="46">
        <v>81.099999999999994</v>
      </c>
      <c r="AW210" s="46">
        <v>14.7</v>
      </c>
      <c r="AX210" s="46">
        <v>140</v>
      </c>
      <c r="AY210" s="115"/>
      <c r="AZ210" s="90">
        <v>0</v>
      </c>
      <c r="BA210" s="320">
        <v>6517.6</v>
      </c>
      <c r="BB210" s="337">
        <v>1.0765155585720603</v>
      </c>
      <c r="BC210" s="472">
        <v>1</v>
      </c>
      <c r="BD210" s="483">
        <f>(BB210/BA210)*100</f>
        <v>1.6517054722168592E-2</v>
      </c>
      <c r="BE210" s="337"/>
      <c r="BF210" s="472"/>
      <c r="BG210" s="337"/>
    </row>
    <row r="211" spans="1:59" s="261" customFormat="1" ht="15.75" customHeight="1">
      <c r="A211" s="262">
        <v>259</v>
      </c>
      <c r="B211" s="247" t="s">
        <v>1807</v>
      </c>
      <c r="C211" s="248">
        <v>2</v>
      </c>
      <c r="D211" s="485">
        <v>91</v>
      </c>
      <c r="E211" s="485">
        <v>1</v>
      </c>
      <c r="F211" s="485">
        <v>2</v>
      </c>
      <c r="G211" s="485">
        <v>2</v>
      </c>
      <c r="H211" s="248">
        <v>36</v>
      </c>
      <c r="I211" s="265">
        <v>100</v>
      </c>
      <c r="J211" s="250">
        <v>0</v>
      </c>
      <c r="K211" s="250">
        <v>0</v>
      </c>
      <c r="L211" s="250">
        <v>0</v>
      </c>
      <c r="M211" s="250">
        <v>0</v>
      </c>
      <c r="N211" s="250">
        <v>0</v>
      </c>
      <c r="O211" s="250">
        <v>0</v>
      </c>
      <c r="P211" s="250">
        <v>0</v>
      </c>
      <c r="Q211" s="250">
        <v>0</v>
      </c>
      <c r="R211" s="250">
        <v>0</v>
      </c>
      <c r="S211" s="250">
        <v>0</v>
      </c>
      <c r="T211" s="250">
        <v>0</v>
      </c>
      <c r="U211" s="250">
        <v>0</v>
      </c>
      <c r="V211" s="250">
        <v>0</v>
      </c>
      <c r="W211" s="250">
        <v>1</v>
      </c>
      <c r="X211" s="250">
        <v>0</v>
      </c>
      <c r="Y211" s="250">
        <v>1</v>
      </c>
      <c r="Z211" s="250">
        <v>0</v>
      </c>
      <c r="AA211" s="250">
        <v>0</v>
      </c>
      <c r="AB211" s="255">
        <v>65</v>
      </c>
      <c r="AC211" s="255">
        <v>1.7</v>
      </c>
      <c r="AD211" s="277">
        <v>22.49</v>
      </c>
      <c r="AE211" s="253">
        <v>44327</v>
      </c>
      <c r="AF211" s="254">
        <v>0</v>
      </c>
      <c r="AG211" s="254"/>
      <c r="AH211" s="254">
        <v>0</v>
      </c>
      <c r="AI211" s="254">
        <v>0</v>
      </c>
      <c r="AJ211" s="254">
        <v>0</v>
      </c>
      <c r="AK211" s="253">
        <v>44335</v>
      </c>
      <c r="AL211" s="254">
        <v>8</v>
      </c>
      <c r="AM211" s="254">
        <v>0</v>
      </c>
      <c r="AN211" s="255">
        <v>1</v>
      </c>
      <c r="AO211" s="255">
        <v>1</v>
      </c>
      <c r="AP211" s="257">
        <v>0.87</v>
      </c>
      <c r="AQ211" s="257">
        <v>2536</v>
      </c>
      <c r="AR211" s="257" t="s">
        <v>1808</v>
      </c>
      <c r="AS211" s="258">
        <v>3.6999999999999998E-2</v>
      </c>
      <c r="AT211" s="248">
        <v>8.8000000000000007</v>
      </c>
      <c r="AU211" s="248">
        <v>57.27</v>
      </c>
      <c r="AV211" s="248">
        <v>96</v>
      </c>
      <c r="AW211" s="248">
        <v>2</v>
      </c>
      <c r="AX211" s="248">
        <v>333</v>
      </c>
      <c r="AY211" s="259"/>
      <c r="AZ211" s="255">
        <v>0</v>
      </c>
      <c r="BA211" s="320"/>
      <c r="BB211" s="337"/>
      <c r="BC211" s="472"/>
      <c r="BD211" s="483"/>
      <c r="BE211" s="337"/>
      <c r="BF211" s="472"/>
      <c r="BG211" s="337"/>
    </row>
    <row r="212" spans="1:59" s="261" customFormat="1" ht="15.75" customHeight="1">
      <c r="A212" s="76">
        <v>201</v>
      </c>
      <c r="B212" s="178" t="s">
        <v>1511</v>
      </c>
      <c r="C212" s="46">
        <v>2</v>
      </c>
      <c r="D212" s="485">
        <v>93</v>
      </c>
      <c r="E212" s="485">
        <v>1</v>
      </c>
      <c r="F212" s="485">
        <v>2</v>
      </c>
      <c r="G212" s="485">
        <v>2</v>
      </c>
      <c r="H212" s="46">
        <v>35.6</v>
      </c>
      <c r="I212" s="79">
        <v>93</v>
      </c>
      <c r="J212" s="49">
        <v>0</v>
      </c>
      <c r="K212" s="49">
        <v>0</v>
      </c>
      <c r="L212" s="49">
        <v>0</v>
      </c>
      <c r="M212" s="49">
        <v>0</v>
      </c>
      <c r="N212" s="49">
        <v>0</v>
      </c>
      <c r="O212" s="49">
        <v>0</v>
      </c>
      <c r="P212" s="49">
        <v>0</v>
      </c>
      <c r="Q212" s="49">
        <v>0</v>
      </c>
      <c r="R212" s="49">
        <v>0</v>
      </c>
      <c r="S212" s="49">
        <v>0</v>
      </c>
      <c r="T212" s="49">
        <v>0</v>
      </c>
      <c r="U212" s="49">
        <v>0</v>
      </c>
      <c r="V212" s="49">
        <v>0</v>
      </c>
      <c r="W212" s="49">
        <v>0</v>
      </c>
      <c r="X212" s="49">
        <v>0</v>
      </c>
      <c r="Y212" s="49">
        <v>0</v>
      </c>
      <c r="Z212" s="49">
        <v>0</v>
      </c>
      <c r="AA212" s="49">
        <v>0</v>
      </c>
      <c r="AB212" s="117">
        <v>59.8</v>
      </c>
      <c r="AC212" s="117">
        <v>1.49</v>
      </c>
      <c r="AD212" s="179">
        <f>AB212/AC212^2</f>
        <v>26.93572361605333</v>
      </c>
      <c r="AE212" s="180">
        <v>44183</v>
      </c>
      <c r="AF212" s="58">
        <v>0</v>
      </c>
      <c r="AG212" s="58">
        <v>0</v>
      </c>
      <c r="AH212" s="58">
        <v>0</v>
      </c>
      <c r="AI212" s="58">
        <v>0</v>
      </c>
      <c r="AJ212" s="58">
        <v>0</v>
      </c>
      <c r="AK212" s="180">
        <v>44188</v>
      </c>
      <c r="AL212" s="58">
        <f>AK212-AE212</f>
        <v>5</v>
      </c>
      <c r="AM212" s="58">
        <v>1</v>
      </c>
      <c r="AN212" s="64">
        <v>1</v>
      </c>
      <c r="AO212" s="64"/>
      <c r="AP212" s="88">
        <v>0.83</v>
      </c>
      <c r="AQ212" s="182"/>
      <c r="AR212" s="181">
        <v>9.1999999999999993</v>
      </c>
      <c r="AS212" s="102"/>
      <c r="AT212" s="46">
        <v>14.1</v>
      </c>
      <c r="AU212" s="51">
        <v>9.0399999999999991</v>
      </c>
      <c r="AV212" s="51">
        <v>78.2</v>
      </c>
      <c r="AW212" s="51">
        <v>13.4</v>
      </c>
      <c r="AX212" s="51">
        <v>146</v>
      </c>
      <c r="AY212" s="115"/>
      <c r="AZ212" s="90">
        <v>1</v>
      </c>
      <c r="BA212" s="320"/>
      <c r="BB212" s="337"/>
      <c r="BC212" s="472"/>
      <c r="BD212" s="483"/>
      <c r="BE212" s="337">
        <v>1.454</v>
      </c>
      <c r="BF212" s="472">
        <v>1</v>
      </c>
      <c r="BG212" s="337">
        <v>1.7653333333333334</v>
      </c>
    </row>
    <row r="213" spans="1:59" s="261" customFormat="1" ht="15.75" customHeight="1">
      <c r="A213" s="76">
        <v>52</v>
      </c>
      <c r="B213" s="46" t="s">
        <v>483</v>
      </c>
      <c r="C213" s="46">
        <v>2</v>
      </c>
      <c r="D213" s="485">
        <v>97</v>
      </c>
      <c r="E213" s="485">
        <v>1</v>
      </c>
      <c r="F213" s="485">
        <v>2</v>
      </c>
      <c r="G213" s="485">
        <v>2</v>
      </c>
      <c r="H213" s="46">
        <v>36.6</v>
      </c>
      <c r="I213" s="79">
        <v>75</v>
      </c>
      <c r="J213" s="49">
        <v>0</v>
      </c>
      <c r="K213" s="49">
        <v>0</v>
      </c>
      <c r="L213" s="49">
        <v>0</v>
      </c>
      <c r="M213" s="49">
        <v>0</v>
      </c>
      <c r="N213" s="49"/>
      <c r="O213" s="49"/>
      <c r="P213" s="49"/>
      <c r="Q213" s="49"/>
      <c r="R213" s="49"/>
      <c r="S213" s="49"/>
      <c r="T213" s="49"/>
      <c r="U213" s="49">
        <v>0</v>
      </c>
      <c r="V213" s="49">
        <v>0</v>
      </c>
      <c r="W213" s="49">
        <v>1</v>
      </c>
      <c r="X213" s="49">
        <v>0</v>
      </c>
      <c r="Y213" s="49">
        <v>1</v>
      </c>
      <c r="Z213" s="49">
        <v>0</v>
      </c>
      <c r="AA213" s="49">
        <v>0</v>
      </c>
      <c r="AB213" s="117"/>
      <c r="AC213" s="117"/>
      <c r="AD213" s="179"/>
      <c r="AE213" s="180">
        <v>44024</v>
      </c>
      <c r="AF213" s="58">
        <v>0</v>
      </c>
      <c r="AG213" s="58">
        <v>0</v>
      </c>
      <c r="AH213" s="58">
        <v>0</v>
      </c>
      <c r="AI213" s="58">
        <v>1</v>
      </c>
      <c r="AJ213" s="58">
        <v>1</v>
      </c>
      <c r="AK213" s="180">
        <v>44030</v>
      </c>
      <c r="AL213" s="58">
        <f>AK213-AE213</f>
        <v>6</v>
      </c>
      <c r="AM213" s="58">
        <v>0</v>
      </c>
      <c r="AN213" s="64">
        <v>1</v>
      </c>
      <c r="AO213" s="64"/>
      <c r="AP213" s="181">
        <v>1.7</v>
      </c>
      <c r="AQ213" s="531">
        <v>5107</v>
      </c>
      <c r="AR213" s="181">
        <v>39.1</v>
      </c>
      <c r="AS213" s="67">
        <v>6.4000000000000001E-2</v>
      </c>
      <c r="AT213" s="46">
        <v>9.6999999999999993</v>
      </c>
      <c r="AU213" s="46">
        <v>12.86</v>
      </c>
      <c r="AV213" s="46">
        <v>86.1</v>
      </c>
      <c r="AW213" s="46">
        <v>7</v>
      </c>
      <c r="AX213" s="51">
        <v>127</v>
      </c>
      <c r="AY213" s="115"/>
      <c r="AZ213" s="64">
        <v>0</v>
      </c>
      <c r="BA213" s="337">
        <v>138.6</v>
      </c>
      <c r="BB213" s="339">
        <v>4.273578589501664</v>
      </c>
      <c r="BC213" s="554">
        <v>0</v>
      </c>
      <c r="BD213" s="483">
        <f>(BB213/BA213)*100</f>
        <v>3.0833900357154866</v>
      </c>
      <c r="BE213" s="337">
        <v>1.0813333333333333</v>
      </c>
      <c r="BF213" s="472">
        <v>1</v>
      </c>
      <c r="BG213" s="337">
        <v>1.2946666666666666</v>
      </c>
    </row>
    <row r="214" spans="1:59" ht="15" customHeight="1">
      <c r="BA214" s="478"/>
    </row>
    <row r="215" spans="1:59" ht="15" customHeight="1">
      <c r="BA215" s="478"/>
    </row>
    <row r="216" spans="1:59" ht="15" customHeight="1">
      <c r="BA216" s="478"/>
    </row>
    <row r="217" spans="1:59" ht="15" customHeight="1">
      <c r="BA217" s="478"/>
    </row>
    <row r="218" spans="1:59" ht="15" customHeight="1">
      <c r="BA218" s="478"/>
    </row>
    <row r="219" spans="1:59" ht="15" customHeight="1">
      <c r="BA219" s="478"/>
    </row>
    <row r="220" spans="1:59" ht="15" customHeight="1">
      <c r="BA220" s="478"/>
    </row>
    <row r="221" spans="1:59" ht="15" customHeight="1">
      <c r="BA221" s="478"/>
    </row>
    <row r="222" spans="1:59" ht="15" customHeight="1">
      <c r="BA222" s="478"/>
    </row>
    <row r="223" spans="1:59" ht="15" customHeight="1">
      <c r="BA223" s="478"/>
    </row>
    <row r="224" spans="1:59" ht="15" customHeight="1">
      <c r="BA224" s="478"/>
    </row>
    <row r="225" spans="53:53" ht="15" customHeight="1">
      <c r="BA225" s="478"/>
    </row>
    <row r="226" spans="53:53" ht="15" customHeight="1">
      <c r="BA226" s="478"/>
    </row>
    <row r="227" spans="53:53" ht="15" customHeight="1">
      <c r="BA227" s="478"/>
    </row>
    <row r="228" spans="53:53" ht="15" customHeight="1">
      <c r="BA228" s="478"/>
    </row>
    <row r="229" spans="53:53" ht="15" customHeight="1">
      <c r="BA229" s="478"/>
    </row>
    <row r="230" spans="53:53" ht="15" customHeight="1">
      <c r="BA230" s="478"/>
    </row>
    <row r="231" spans="53:53" ht="15" customHeight="1">
      <c r="BA231" s="478"/>
    </row>
    <row r="232" spans="53:53" ht="15" customHeight="1">
      <c r="BA232" s="478"/>
    </row>
    <row r="233" spans="53:53" ht="15" customHeight="1">
      <c r="BA233" s="478"/>
    </row>
    <row r="234" spans="53:53" ht="15" customHeight="1">
      <c r="BA234" s="478"/>
    </row>
    <row r="235" spans="53:53" ht="15" customHeight="1">
      <c r="BA235" s="478"/>
    </row>
    <row r="236" spans="53:53" ht="15" customHeight="1">
      <c r="BA236" s="478"/>
    </row>
    <row r="237" spans="53:53" ht="15" customHeight="1">
      <c r="BA237" s="478"/>
    </row>
    <row r="238" spans="53:53" ht="15" customHeight="1">
      <c r="BA238" s="478"/>
    </row>
    <row r="239" spans="53:53" ht="15" customHeight="1">
      <c r="BA239" s="478"/>
    </row>
    <row r="240" spans="53:53" ht="15" customHeight="1">
      <c r="BA240" s="478"/>
    </row>
    <row r="241" spans="53:53" ht="15" customHeight="1">
      <c r="BA241" s="478"/>
    </row>
    <row r="242" spans="53:53" ht="15" customHeight="1">
      <c r="BA242" s="478"/>
    </row>
    <row r="243" spans="53:53" ht="15" customHeight="1">
      <c r="BA243" s="478"/>
    </row>
    <row r="244" spans="53:53" ht="15" customHeight="1">
      <c r="BA244" s="478"/>
    </row>
    <row r="245" spans="53:53" ht="15" customHeight="1">
      <c r="BA245" s="478"/>
    </row>
    <row r="246" spans="53:53" ht="15" customHeight="1">
      <c r="BA246" s="478"/>
    </row>
    <row r="247" spans="53:53" ht="15" customHeight="1">
      <c r="BA247" s="478"/>
    </row>
    <row r="248" spans="53:53" ht="15" customHeight="1">
      <c r="BA248" s="478"/>
    </row>
    <row r="249" spans="53:53" ht="15" customHeight="1">
      <c r="BA249" s="478"/>
    </row>
    <row r="250" spans="53:53" ht="15" customHeight="1">
      <c r="BA250" s="478"/>
    </row>
    <row r="251" spans="53:53" ht="15" customHeight="1">
      <c r="BA251" s="478"/>
    </row>
    <row r="252" spans="53:53" ht="15" customHeight="1">
      <c r="BA252" s="478"/>
    </row>
    <row r="253" spans="53:53" ht="15" customHeight="1">
      <c r="BA253" s="478"/>
    </row>
    <row r="254" spans="53:53" ht="15" customHeight="1">
      <c r="BA254" s="478"/>
    </row>
    <row r="255" spans="53:53" ht="15" customHeight="1">
      <c r="BA255" s="478"/>
    </row>
    <row r="256" spans="53:53" ht="15" customHeight="1">
      <c r="BA256" s="478"/>
    </row>
    <row r="257" spans="53:53" ht="15" customHeight="1">
      <c r="BA257" s="478"/>
    </row>
    <row r="258" spans="53:53" ht="15" customHeight="1">
      <c r="BA258" s="478"/>
    </row>
    <row r="259" spans="53:53" ht="15" customHeight="1">
      <c r="BA259" s="478"/>
    </row>
    <row r="260" spans="53:53" ht="15" customHeight="1">
      <c r="BA260" s="478"/>
    </row>
    <row r="261" spans="53:53" ht="15" customHeight="1">
      <c r="BA261" s="478"/>
    </row>
    <row r="262" spans="53:53" ht="15" customHeight="1">
      <c r="BA262" s="478"/>
    </row>
    <row r="263" spans="53:53" ht="15" customHeight="1">
      <c r="BA263" s="478"/>
    </row>
    <row r="264" spans="53:53" ht="15" customHeight="1">
      <c r="BA264" s="478"/>
    </row>
    <row r="265" spans="53:53" ht="15" customHeight="1">
      <c r="BA265" s="478"/>
    </row>
    <row r="266" spans="53:53" ht="15" customHeight="1">
      <c r="BA266" s="478"/>
    </row>
    <row r="267" spans="53:53" ht="15" customHeight="1">
      <c r="BA267" s="478"/>
    </row>
    <row r="268" spans="53:53" ht="15" customHeight="1">
      <c r="BA268" s="478"/>
    </row>
    <row r="269" spans="53:53" ht="15" customHeight="1">
      <c r="BA269" s="478"/>
    </row>
    <row r="270" spans="53:53" ht="15" customHeight="1">
      <c r="BA270" s="478"/>
    </row>
    <row r="271" spans="53:53" ht="15" customHeight="1">
      <c r="BA271" s="478"/>
    </row>
    <row r="272" spans="53:53" ht="15" customHeight="1">
      <c r="BA272" s="478"/>
    </row>
    <row r="273" spans="53:53" ht="15" customHeight="1">
      <c r="BA273" s="478"/>
    </row>
    <row r="274" spans="53:53" ht="15" customHeight="1">
      <c r="BA274" s="478"/>
    </row>
    <row r="275" spans="53:53" ht="15" customHeight="1">
      <c r="BA275" s="478"/>
    </row>
    <row r="276" spans="53:53" ht="15" customHeight="1">
      <c r="BA276" s="478"/>
    </row>
    <row r="277" spans="53:53" ht="15" customHeight="1">
      <c r="BA277" s="478"/>
    </row>
    <row r="278" spans="53:53" ht="15" customHeight="1">
      <c r="BA278" s="478"/>
    </row>
    <row r="279" spans="53:53" ht="15" customHeight="1">
      <c r="BA279" s="478"/>
    </row>
    <row r="280" spans="53:53" ht="15" customHeight="1">
      <c r="BA280" s="478"/>
    </row>
    <row r="281" spans="53:53" ht="15" customHeight="1">
      <c r="BA281" s="478"/>
    </row>
    <row r="282" spans="53:53" ht="15" customHeight="1">
      <c r="BA282" s="478"/>
    </row>
  </sheetData>
  <autoFilter ref="A2:BG2" xr:uid="{7BF77DF4-1B1E-4473-8ADE-CC14D6B8BBEB}">
    <sortState xmlns:xlrd2="http://schemas.microsoft.com/office/spreadsheetml/2017/richdata2" ref="A3:BG213">
      <sortCondition ref="D2"/>
    </sortState>
  </autoFilter>
  <mergeCells count="7">
    <mergeCell ref="B1:I1"/>
    <mergeCell ref="AP1:AX1"/>
    <mergeCell ref="BA1:BG1"/>
    <mergeCell ref="AE1:AM1"/>
    <mergeCell ref="J1:AA1"/>
    <mergeCell ref="AB1:AD1"/>
    <mergeCell ref="AN1:AO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47F5-9818-4E6A-BD56-344603EF528B}">
  <dimension ref="A1:DG218"/>
  <sheetViews>
    <sheetView topLeftCell="Y1" zoomScale="80" zoomScaleNormal="80" workbookViewId="0">
      <selection activeCell="I18" sqref="I18"/>
    </sheetView>
  </sheetViews>
  <sheetFormatPr defaultColWidth="14.42578125" defaultRowHeight="15"/>
  <cols>
    <col min="1" max="1" width="10.28515625" style="394" customWidth="1"/>
    <col min="2" max="2" width="30.5703125" style="351" customWidth="1"/>
    <col min="3" max="3" width="21.140625" style="351" customWidth="1"/>
    <col min="4" max="4" width="23.140625" style="351" customWidth="1"/>
    <col min="5" max="5" width="6.7109375" style="351" customWidth="1"/>
    <col min="6" max="6" width="10.140625" style="351" customWidth="1"/>
    <col min="7" max="7" width="11.5703125" style="351" customWidth="1"/>
    <col min="8" max="8" width="19.28515625" style="351" customWidth="1"/>
    <col min="9" max="9" width="13.140625" style="351" customWidth="1"/>
    <col min="10" max="10" width="8.5703125" style="351" customWidth="1"/>
    <col min="11" max="11" width="22.7109375" style="351" bestFit="1" customWidth="1"/>
    <col min="12" max="12" width="7.85546875" style="351" bestFit="1" customWidth="1"/>
    <col min="13" max="19" width="32.140625" style="351" customWidth="1"/>
    <col min="20" max="20" width="27.28515625" style="351" customWidth="1"/>
    <col min="21" max="22" width="41.42578125" style="351" customWidth="1"/>
    <col min="23" max="23" width="12" style="351" customWidth="1"/>
    <col min="24" max="24" width="20.140625" style="351" customWidth="1"/>
    <col min="25" max="25" width="12.42578125" style="351" customWidth="1"/>
    <col min="26" max="26" width="12.85546875" style="351" customWidth="1"/>
    <col min="27" max="27" width="11.28515625" style="351" customWidth="1"/>
    <col min="28" max="28" width="10.5703125" style="351" customWidth="1"/>
    <col min="29" max="29" width="8.42578125" style="351" customWidth="1"/>
    <col min="30" max="30" width="19.85546875" style="351" customWidth="1"/>
    <col min="31" max="31" width="24.42578125" style="351" customWidth="1"/>
    <col min="32" max="32" width="43.42578125" style="351" customWidth="1"/>
    <col min="33" max="33" width="15" style="351" customWidth="1"/>
    <col min="34" max="34" width="24.5703125" style="351" customWidth="1"/>
    <col min="35" max="35" width="28.7109375" style="351" customWidth="1"/>
    <col min="36" max="36" width="35.42578125" style="351" customWidth="1"/>
    <col min="37" max="37" width="30" style="351" customWidth="1"/>
    <col min="38" max="38" width="32.42578125" style="351" customWidth="1"/>
    <col min="39" max="39" width="14.42578125" style="351"/>
    <col min="40" max="41" width="43.7109375" style="351" customWidth="1"/>
    <col min="42" max="42" width="31.28515625" style="351" customWidth="1"/>
    <col min="43" max="43" width="38.5703125" style="351" customWidth="1"/>
    <col min="44" max="44" width="31.42578125" style="351" customWidth="1"/>
    <col min="45" max="45" width="32" style="351" customWidth="1"/>
    <col min="46" max="46" width="27.140625" style="351" customWidth="1"/>
    <col min="47" max="47" width="28.85546875" style="351" customWidth="1"/>
    <col min="48" max="48" width="36.42578125" style="351" customWidth="1"/>
    <col min="49" max="49" width="11.5703125" style="351" customWidth="1"/>
    <col min="50" max="50" width="15.42578125" style="351" customWidth="1"/>
    <col min="51" max="53" width="24.85546875" style="351" customWidth="1"/>
    <col min="54" max="54" width="9.140625" style="351" customWidth="1"/>
    <col min="55" max="55" width="12.85546875" style="351" customWidth="1"/>
    <col min="56" max="56" width="11.42578125" style="351" customWidth="1"/>
    <col min="57" max="57" width="13.7109375" style="351" customWidth="1"/>
    <col min="58" max="58" width="14.140625" style="351" customWidth="1"/>
    <col min="59" max="59" width="126.5703125" style="351" hidden="1" customWidth="1"/>
    <col min="60" max="60" width="39.42578125" style="351" customWidth="1"/>
    <col min="61" max="61" width="21.42578125" style="351" customWidth="1"/>
    <col min="62" max="62" width="25.140625" style="351" customWidth="1"/>
    <col min="63" max="63" width="55" style="351" customWidth="1"/>
    <col min="64" max="64" width="24.85546875" style="351" customWidth="1"/>
    <col min="65" max="65" width="35.85546875" style="351" customWidth="1"/>
    <col min="66" max="66" width="11.140625" style="351" customWidth="1"/>
    <col min="67" max="67" width="21.28515625" style="351" bestFit="1" customWidth="1"/>
    <col min="68" max="16384" width="14.42578125" style="351"/>
  </cols>
  <sheetData>
    <row r="1" spans="1:111" s="369" customFormat="1" ht="14.25" customHeight="1">
      <c r="A1" s="364"/>
      <c r="B1" s="596" t="s">
        <v>0</v>
      </c>
      <c r="C1" s="588"/>
      <c r="D1" s="588"/>
      <c r="E1" s="597"/>
      <c r="F1" s="598" t="s">
        <v>2130</v>
      </c>
      <c r="G1" s="599"/>
      <c r="H1" s="365" t="s">
        <v>2</v>
      </c>
      <c r="I1" s="366"/>
      <c r="J1" s="366"/>
      <c r="K1" s="366"/>
      <c r="L1" s="366"/>
      <c r="M1" s="366"/>
      <c r="N1" s="366"/>
      <c r="O1" s="366"/>
      <c r="P1" s="366"/>
      <c r="Q1" s="366"/>
      <c r="R1" s="366"/>
      <c r="S1" s="366"/>
      <c r="T1" s="366"/>
      <c r="U1" s="366"/>
      <c r="V1" s="366"/>
      <c r="W1" s="366"/>
      <c r="X1" s="366"/>
      <c r="Y1" s="366"/>
      <c r="Z1" s="366"/>
      <c r="AA1" s="600" t="s">
        <v>3</v>
      </c>
      <c r="AB1" s="588"/>
      <c r="AC1" s="589"/>
      <c r="AD1" s="596" t="s">
        <v>4</v>
      </c>
      <c r="AE1" s="588"/>
      <c r="AF1" s="588"/>
      <c r="AG1" s="588"/>
      <c r="AH1" s="588"/>
      <c r="AI1" s="588"/>
      <c r="AJ1" s="588"/>
      <c r="AK1" s="589"/>
      <c r="AL1" s="601" t="s">
        <v>5</v>
      </c>
      <c r="AM1" s="602"/>
      <c r="AN1" s="602"/>
      <c r="AO1" s="602"/>
      <c r="AP1" s="603"/>
      <c r="AQ1" s="367"/>
      <c r="AR1" s="604" t="s">
        <v>6</v>
      </c>
      <c r="AS1" s="602"/>
      <c r="AT1" s="602"/>
      <c r="AU1" s="602"/>
      <c r="AV1" s="603"/>
      <c r="AW1" s="587" t="s">
        <v>7</v>
      </c>
      <c r="AX1" s="588"/>
      <c r="AY1" s="588"/>
      <c r="AZ1" s="588"/>
      <c r="BA1" s="588"/>
      <c r="BB1" s="588"/>
      <c r="BC1" s="588"/>
      <c r="BD1" s="588"/>
      <c r="BE1" s="588"/>
      <c r="BF1" s="589"/>
      <c r="BG1" s="368"/>
      <c r="BH1" s="590"/>
      <c r="BI1" s="591"/>
      <c r="BJ1" s="591"/>
      <c r="BK1" s="591"/>
      <c r="BL1" s="591"/>
      <c r="BM1" s="591"/>
      <c r="BN1" s="592"/>
      <c r="BO1" s="593" t="s">
        <v>8</v>
      </c>
      <c r="BP1" s="594"/>
      <c r="BQ1" s="594"/>
      <c r="BR1" s="594"/>
      <c r="BS1" s="594"/>
      <c r="BT1" s="594"/>
      <c r="BU1" s="594"/>
      <c r="BV1" s="594"/>
      <c r="BW1" s="594"/>
      <c r="BX1" s="594"/>
      <c r="BY1" s="594"/>
      <c r="BZ1" s="594"/>
      <c r="CA1" s="594"/>
      <c r="CB1" s="594"/>
      <c r="CC1" s="594"/>
      <c r="CD1" s="594"/>
      <c r="CE1" s="594"/>
      <c r="CF1" s="594"/>
      <c r="CG1" s="594"/>
      <c r="CH1" s="594"/>
      <c r="CI1" s="594"/>
      <c r="CJ1" s="594"/>
      <c r="CK1" s="594"/>
      <c r="CL1" s="594"/>
      <c r="CM1" s="594"/>
      <c r="CN1" s="594"/>
      <c r="CO1" s="594"/>
      <c r="CP1" s="594"/>
      <c r="CQ1" s="594"/>
      <c r="CR1" s="594"/>
      <c r="CS1" s="594"/>
      <c r="CT1" s="594"/>
      <c r="CU1" s="595"/>
      <c r="CV1" s="370"/>
      <c r="CW1" s="370"/>
      <c r="CX1" s="370"/>
      <c r="CY1" s="370"/>
      <c r="CZ1" s="370"/>
      <c r="DA1" s="370"/>
      <c r="DB1" s="370"/>
      <c r="DC1" s="370"/>
      <c r="DD1" s="370"/>
      <c r="DE1" s="370"/>
      <c r="DF1" s="370"/>
      <c r="DG1" s="370"/>
    </row>
    <row r="2" spans="1:111" s="394" customFormat="1" ht="18" customHeight="1" thickBot="1">
      <c r="A2" s="371" t="s">
        <v>9</v>
      </c>
      <c r="B2" s="372" t="s">
        <v>10</v>
      </c>
      <c r="C2" s="373" t="s">
        <v>12</v>
      </c>
      <c r="D2" s="374" t="s">
        <v>13</v>
      </c>
      <c r="E2" s="373" t="s">
        <v>14</v>
      </c>
      <c r="F2" s="375" t="s">
        <v>16</v>
      </c>
      <c r="G2" s="376" t="s">
        <v>17</v>
      </c>
      <c r="H2" s="373" t="s">
        <v>18</v>
      </c>
      <c r="I2" s="377" t="s">
        <v>19</v>
      </c>
      <c r="J2" s="377" t="s">
        <v>20</v>
      </c>
      <c r="K2" s="377" t="s">
        <v>21</v>
      </c>
      <c r="L2" s="377" t="s">
        <v>22</v>
      </c>
      <c r="M2" s="377" t="s">
        <v>2131</v>
      </c>
      <c r="N2" s="377" t="s">
        <v>2132</v>
      </c>
      <c r="O2" s="377" t="s">
        <v>2133</v>
      </c>
      <c r="P2" s="377" t="s">
        <v>2134</v>
      </c>
      <c r="Q2" s="377" t="s">
        <v>2135</v>
      </c>
      <c r="R2" s="377" t="s">
        <v>28</v>
      </c>
      <c r="S2" s="377" t="s">
        <v>2136</v>
      </c>
      <c r="T2" s="373" t="s">
        <v>30</v>
      </c>
      <c r="U2" s="373" t="s">
        <v>31</v>
      </c>
      <c r="V2" s="377" t="s">
        <v>32</v>
      </c>
      <c r="W2" s="377" t="s">
        <v>33</v>
      </c>
      <c r="X2" s="377" t="s">
        <v>34</v>
      </c>
      <c r="Y2" s="378" t="s">
        <v>35</v>
      </c>
      <c r="Z2" s="379" t="s">
        <v>36</v>
      </c>
      <c r="AA2" s="378" t="s">
        <v>37</v>
      </c>
      <c r="AB2" s="373" t="s">
        <v>38</v>
      </c>
      <c r="AC2" s="380" t="s">
        <v>39</v>
      </c>
      <c r="AD2" s="381" t="s">
        <v>40</v>
      </c>
      <c r="AE2" s="371" t="s">
        <v>41</v>
      </c>
      <c r="AF2" s="373" t="s">
        <v>42</v>
      </c>
      <c r="AG2" s="362" t="s">
        <v>43</v>
      </c>
      <c r="AH2" s="378" t="s">
        <v>44</v>
      </c>
      <c r="AI2" s="379" t="s">
        <v>45</v>
      </c>
      <c r="AJ2" s="382" t="s">
        <v>46</v>
      </c>
      <c r="AK2" s="362" t="s">
        <v>47</v>
      </c>
      <c r="AL2" s="383" t="s">
        <v>48</v>
      </c>
      <c r="AM2" s="379" t="s">
        <v>49</v>
      </c>
      <c r="AN2" s="384" t="s">
        <v>50</v>
      </c>
      <c r="AO2" s="385" t="s">
        <v>51</v>
      </c>
      <c r="AP2" s="377" t="s">
        <v>52</v>
      </c>
      <c r="AQ2" s="371" t="s">
        <v>53</v>
      </c>
      <c r="AR2" s="385" t="s">
        <v>54</v>
      </c>
      <c r="AS2" s="385" t="s">
        <v>55</v>
      </c>
      <c r="AT2" s="385" t="s">
        <v>56</v>
      </c>
      <c r="AU2" s="385" t="s">
        <v>57</v>
      </c>
      <c r="AV2" s="362" t="s">
        <v>58</v>
      </c>
      <c r="AW2" s="386" t="s">
        <v>59</v>
      </c>
      <c r="AX2" s="387" t="s">
        <v>60</v>
      </c>
      <c r="AY2" s="377" t="s">
        <v>61</v>
      </c>
      <c r="AZ2" s="377" t="s">
        <v>62</v>
      </c>
      <c r="BA2" s="388" t="s">
        <v>63</v>
      </c>
      <c r="BB2" s="389" t="s">
        <v>64</v>
      </c>
      <c r="BC2" s="390" t="s">
        <v>2129</v>
      </c>
      <c r="BD2" s="377" t="s">
        <v>66</v>
      </c>
      <c r="BE2" s="377" t="s">
        <v>67</v>
      </c>
      <c r="BF2" s="391" t="s">
        <v>68</v>
      </c>
      <c r="BG2" s="376" t="s">
        <v>69</v>
      </c>
      <c r="BH2" s="362" t="s">
        <v>70</v>
      </c>
      <c r="BI2" s="362" t="s">
        <v>71</v>
      </c>
      <c r="BJ2" s="362" t="s">
        <v>72</v>
      </c>
      <c r="BK2" s="362" t="s">
        <v>73</v>
      </c>
      <c r="BL2" s="392" t="s">
        <v>74</v>
      </c>
      <c r="BM2" s="362" t="s">
        <v>75</v>
      </c>
      <c r="BN2" s="393" t="s">
        <v>76</v>
      </c>
      <c r="BO2" s="395" t="s">
        <v>77</v>
      </c>
      <c r="BP2" s="395" t="s">
        <v>78</v>
      </c>
      <c r="BQ2" s="395" t="s">
        <v>79</v>
      </c>
      <c r="BR2" s="395" t="s">
        <v>80</v>
      </c>
      <c r="BS2" s="395" t="s">
        <v>81</v>
      </c>
      <c r="BT2" s="395" t="s">
        <v>82</v>
      </c>
      <c r="BU2" s="395" t="s">
        <v>83</v>
      </c>
      <c r="BV2" s="395" t="s">
        <v>84</v>
      </c>
      <c r="BW2" s="395" t="s">
        <v>85</v>
      </c>
      <c r="BX2" s="395" t="s">
        <v>86</v>
      </c>
      <c r="BY2" s="395" t="s">
        <v>87</v>
      </c>
      <c r="BZ2" s="395" t="s">
        <v>88</v>
      </c>
      <c r="CA2" s="395" t="s">
        <v>89</v>
      </c>
      <c r="CB2" s="395" t="s">
        <v>90</v>
      </c>
      <c r="CC2" s="395" t="s">
        <v>91</v>
      </c>
      <c r="CD2" s="395" t="s">
        <v>92</v>
      </c>
      <c r="CE2" s="395" t="s">
        <v>93</v>
      </c>
      <c r="CF2" s="395" t="s">
        <v>94</v>
      </c>
      <c r="CG2" s="396" t="s">
        <v>95</v>
      </c>
      <c r="CH2" s="397"/>
      <c r="CI2" s="398" t="s">
        <v>96</v>
      </c>
      <c r="CJ2" s="395" t="s">
        <v>97</v>
      </c>
      <c r="CK2" s="395" t="s">
        <v>98</v>
      </c>
      <c r="CL2" s="395" t="s">
        <v>99</v>
      </c>
      <c r="CM2" s="395" t="s">
        <v>100</v>
      </c>
      <c r="CN2" s="395" t="s">
        <v>101</v>
      </c>
      <c r="CO2" s="395" t="s">
        <v>102</v>
      </c>
      <c r="CP2" s="395" t="s">
        <v>103</v>
      </c>
      <c r="CQ2" s="395" t="s">
        <v>104</v>
      </c>
      <c r="CR2" s="395" t="s">
        <v>105</v>
      </c>
      <c r="CS2" s="395" t="s">
        <v>106</v>
      </c>
      <c r="CT2" s="395" t="s">
        <v>107</v>
      </c>
      <c r="CU2" s="395" t="s">
        <v>108</v>
      </c>
      <c r="CV2" s="395" t="s">
        <v>109</v>
      </c>
      <c r="CW2" s="395" t="s">
        <v>110</v>
      </c>
      <c r="CX2" s="395" t="s">
        <v>111</v>
      </c>
      <c r="CY2" s="395" t="s">
        <v>112</v>
      </c>
      <c r="CZ2" s="395" t="s">
        <v>113</v>
      </c>
      <c r="DA2" s="395" t="s">
        <v>114</v>
      </c>
      <c r="DB2" s="395" t="s">
        <v>115</v>
      </c>
      <c r="DC2" s="395" t="s">
        <v>116</v>
      </c>
      <c r="DD2" s="399"/>
      <c r="DE2" s="395" t="s">
        <v>80</v>
      </c>
      <c r="DF2" s="395" t="s">
        <v>103</v>
      </c>
      <c r="DG2" s="395" t="s">
        <v>107</v>
      </c>
    </row>
    <row r="3" spans="1:111" ht="15.75">
      <c r="A3" s="400">
        <v>1</v>
      </c>
      <c r="B3" s="401" t="s">
        <v>117</v>
      </c>
      <c r="C3" s="401">
        <v>2</v>
      </c>
      <c r="D3" s="402">
        <v>19615</v>
      </c>
      <c r="E3" s="403">
        <f t="shared" ref="E3:E66" si="0">INT((AD3-D3)/365.25)</f>
        <v>66</v>
      </c>
      <c r="F3" s="354">
        <v>35.700000000000003</v>
      </c>
      <c r="G3" s="405">
        <v>98</v>
      </c>
      <c r="H3" s="401">
        <v>0</v>
      </c>
      <c r="I3" s="354">
        <v>0</v>
      </c>
      <c r="J3" s="354">
        <v>0</v>
      </c>
      <c r="K3" s="354">
        <v>0</v>
      </c>
      <c r="L3" s="401">
        <v>0</v>
      </c>
      <c r="M3" s="401">
        <v>0</v>
      </c>
      <c r="N3" s="401">
        <v>0</v>
      </c>
      <c r="O3" s="401">
        <v>0</v>
      </c>
      <c r="P3" s="401">
        <v>0</v>
      </c>
      <c r="Q3" s="401">
        <v>1</v>
      </c>
      <c r="R3" s="401">
        <v>0</v>
      </c>
      <c r="S3" s="401">
        <v>1</v>
      </c>
      <c r="T3" s="401">
        <v>0</v>
      </c>
      <c r="U3" s="401">
        <v>0</v>
      </c>
      <c r="V3" s="401">
        <v>1</v>
      </c>
      <c r="W3" s="354">
        <v>0</v>
      </c>
      <c r="X3" s="354">
        <v>1</v>
      </c>
      <c r="Y3" s="403">
        <v>0</v>
      </c>
      <c r="Z3" s="354">
        <v>0</v>
      </c>
      <c r="AA3" s="405">
        <v>67.5</v>
      </c>
      <c r="AB3" s="404">
        <v>1.66</v>
      </c>
      <c r="AC3" s="406">
        <f t="shared" ref="AC3:AC33" si="1">AA3/AB3^2</f>
        <v>24.495572652054001</v>
      </c>
      <c r="AD3" s="407">
        <v>44006</v>
      </c>
      <c r="AE3" s="401">
        <v>0</v>
      </c>
      <c r="AF3" s="401">
        <v>0</v>
      </c>
      <c r="AG3" s="354">
        <v>0</v>
      </c>
      <c r="AH3" s="403">
        <v>0</v>
      </c>
      <c r="AI3" s="403">
        <v>0</v>
      </c>
      <c r="AJ3" s="408">
        <v>44009</v>
      </c>
      <c r="AK3" s="354">
        <f t="shared" ref="AK3:AK168" si="2">AJ3-AD3</f>
        <v>3</v>
      </c>
      <c r="AL3" s="409">
        <v>1</v>
      </c>
      <c r="AM3" s="409"/>
      <c r="AN3" s="410"/>
      <c r="AO3" s="352">
        <v>1</v>
      </c>
      <c r="AP3" s="354">
        <v>1</v>
      </c>
      <c r="AQ3" s="404">
        <v>1</v>
      </c>
      <c r="AR3" s="354">
        <v>0</v>
      </c>
      <c r="AS3" s="354">
        <v>0</v>
      </c>
      <c r="AT3" s="354">
        <v>1</v>
      </c>
      <c r="AU3" s="352">
        <v>0</v>
      </c>
      <c r="AV3" s="354"/>
      <c r="AW3" s="408">
        <v>44004</v>
      </c>
      <c r="AX3" s="354">
        <v>0.84</v>
      </c>
      <c r="AY3" s="354">
        <v>1213</v>
      </c>
      <c r="AZ3" s="354">
        <v>24.4</v>
      </c>
      <c r="BA3" s="360">
        <v>4.0000000000000001E-3</v>
      </c>
      <c r="BB3" s="354">
        <v>9.6</v>
      </c>
      <c r="BC3" s="354">
        <v>7180</v>
      </c>
      <c r="BD3" s="354">
        <v>66</v>
      </c>
      <c r="BE3" s="354">
        <v>16</v>
      </c>
      <c r="BF3" s="411">
        <v>395</v>
      </c>
      <c r="BG3" s="412"/>
      <c r="BH3" s="354">
        <v>0</v>
      </c>
      <c r="BI3" s="354">
        <v>0</v>
      </c>
      <c r="BJ3" s="354">
        <v>0</v>
      </c>
      <c r="BK3" s="354">
        <v>0</v>
      </c>
      <c r="BL3" s="356">
        <v>0</v>
      </c>
      <c r="BM3" s="354">
        <v>0</v>
      </c>
      <c r="BN3" s="413"/>
      <c r="BO3" s="409"/>
      <c r="BP3" s="354"/>
      <c r="BQ3" s="354"/>
      <c r="BR3" s="354"/>
      <c r="BS3" s="354"/>
      <c r="BT3" s="354"/>
      <c r="BU3" s="354"/>
      <c r="BV3" s="354"/>
      <c r="BW3" s="354"/>
      <c r="BX3" s="354"/>
      <c r="BY3" s="354"/>
      <c r="BZ3" s="354"/>
      <c r="CA3" s="354"/>
      <c r="CB3" s="354"/>
      <c r="CC3" s="354"/>
      <c r="CD3" s="354"/>
      <c r="CE3" s="354"/>
      <c r="CF3" s="354"/>
      <c r="CG3" s="354"/>
      <c r="CH3" s="354"/>
      <c r="CI3" s="359">
        <v>6.81</v>
      </c>
      <c r="CJ3" s="359">
        <v>6.83</v>
      </c>
      <c r="CK3" s="359">
        <v>6.79</v>
      </c>
      <c r="CL3" s="359">
        <f>AVERAGE(CI3:CK3)</f>
        <v>6.81</v>
      </c>
      <c r="CM3" s="354">
        <v>0.79400000000000004</v>
      </c>
      <c r="CN3" s="359">
        <v>0.82799999999999996</v>
      </c>
      <c r="CO3" s="359">
        <v>0.83499999999999996</v>
      </c>
      <c r="CP3" s="359">
        <f>AVERAGE(CM3:CO3)</f>
        <v>0.81899999999999995</v>
      </c>
      <c r="CQ3" s="359">
        <v>0.96799999999999997</v>
      </c>
      <c r="CR3" s="359">
        <v>1.0289999999999999</v>
      </c>
      <c r="CS3" s="359">
        <v>0.96699999999999997</v>
      </c>
      <c r="CT3" s="359">
        <f>AVERAGE(CQ3:CS3)</f>
        <v>0.98799999999999999</v>
      </c>
      <c r="CU3" s="414">
        <v>3.4722222222222222E-5</v>
      </c>
      <c r="CV3" s="415">
        <v>1.5046296296296297E-4</v>
      </c>
      <c r="CW3" s="415" t="s">
        <v>118</v>
      </c>
      <c r="CX3" s="416"/>
      <c r="CY3" s="416"/>
      <c r="CZ3" s="416"/>
      <c r="DA3" s="416"/>
      <c r="DB3" s="416"/>
      <c r="DC3" s="416"/>
      <c r="DD3" s="361"/>
      <c r="DE3" s="354"/>
      <c r="DF3" s="359">
        <v>0.81899999999999995</v>
      </c>
      <c r="DG3" s="359">
        <v>0.98799999999999999</v>
      </c>
    </row>
    <row r="4" spans="1:111" ht="14.25" customHeight="1">
      <c r="A4" s="363">
        <v>2</v>
      </c>
      <c r="B4" s="354" t="s">
        <v>119</v>
      </c>
      <c r="C4" s="354">
        <v>2</v>
      </c>
      <c r="D4" s="358">
        <v>19649</v>
      </c>
      <c r="E4" s="403">
        <f t="shared" si="0"/>
        <v>66</v>
      </c>
      <c r="F4" s="354">
        <v>35.9</v>
      </c>
      <c r="G4" s="356">
        <v>96</v>
      </c>
      <c r="H4" s="354">
        <v>0</v>
      </c>
      <c r="I4" s="354">
        <v>0</v>
      </c>
      <c r="J4" s="354">
        <v>0</v>
      </c>
      <c r="K4" s="354">
        <v>0</v>
      </c>
      <c r="L4" s="354">
        <v>0</v>
      </c>
      <c r="M4" s="354">
        <v>0</v>
      </c>
      <c r="N4" s="354">
        <v>0</v>
      </c>
      <c r="O4" s="354">
        <v>0</v>
      </c>
      <c r="P4" s="354">
        <v>1</v>
      </c>
      <c r="Q4" s="354">
        <v>0</v>
      </c>
      <c r="R4" s="354">
        <v>0</v>
      </c>
      <c r="S4" s="354">
        <v>1</v>
      </c>
      <c r="T4" s="354">
        <v>0</v>
      </c>
      <c r="U4" s="354">
        <v>0</v>
      </c>
      <c r="V4" s="354">
        <v>1</v>
      </c>
      <c r="W4" s="354">
        <v>0</v>
      </c>
      <c r="X4" s="354">
        <v>0</v>
      </c>
      <c r="Y4" s="409">
        <v>0</v>
      </c>
      <c r="Z4" s="354">
        <v>0</v>
      </c>
      <c r="AA4" s="356">
        <v>68</v>
      </c>
      <c r="AB4" s="352">
        <v>1.53</v>
      </c>
      <c r="AC4" s="417">
        <f t="shared" si="1"/>
        <v>29.048656499636891</v>
      </c>
      <c r="AD4" s="407">
        <v>44005</v>
      </c>
      <c r="AE4" s="354">
        <v>0</v>
      </c>
      <c r="AF4" s="354">
        <v>0</v>
      </c>
      <c r="AG4" s="354">
        <v>0</v>
      </c>
      <c r="AH4" s="409">
        <v>0</v>
      </c>
      <c r="AI4" s="409">
        <v>0</v>
      </c>
      <c r="AJ4" s="408">
        <v>44011</v>
      </c>
      <c r="AK4" s="354">
        <f t="shared" si="2"/>
        <v>6</v>
      </c>
      <c r="AL4" s="409">
        <v>1</v>
      </c>
      <c r="AM4" s="409"/>
      <c r="AN4" s="410"/>
      <c r="AO4" s="352">
        <v>1</v>
      </c>
      <c r="AP4" s="354">
        <v>1</v>
      </c>
      <c r="AQ4" s="352">
        <v>0</v>
      </c>
      <c r="AR4" s="354">
        <v>1</v>
      </c>
      <c r="AS4" s="354">
        <v>1</v>
      </c>
      <c r="AT4" s="354">
        <v>1</v>
      </c>
      <c r="AU4" s="352">
        <v>1</v>
      </c>
      <c r="AV4" s="354"/>
      <c r="AW4" s="408">
        <v>44005</v>
      </c>
      <c r="AX4" s="354">
        <v>0.85</v>
      </c>
      <c r="AY4" s="354">
        <v>1221</v>
      </c>
      <c r="AZ4" s="354">
        <v>103.7</v>
      </c>
      <c r="BA4" s="360">
        <v>1.7000000000000001E-2</v>
      </c>
      <c r="BB4" s="354">
        <v>11.5</v>
      </c>
      <c r="BC4" s="354">
        <v>6.14</v>
      </c>
      <c r="BD4" s="354">
        <v>66.8</v>
      </c>
      <c r="BE4" s="354">
        <v>18.2</v>
      </c>
      <c r="BF4" s="411">
        <v>300</v>
      </c>
      <c r="BG4" s="418"/>
      <c r="BH4" s="354">
        <v>0</v>
      </c>
      <c r="BI4" s="354">
        <v>0</v>
      </c>
      <c r="BJ4" s="354">
        <v>0</v>
      </c>
      <c r="BK4" s="354">
        <v>0</v>
      </c>
      <c r="BL4" s="356">
        <v>0</v>
      </c>
      <c r="BM4" s="354">
        <v>0</v>
      </c>
      <c r="BN4" s="413"/>
      <c r="BO4" s="419">
        <v>4.3716166666666663</v>
      </c>
      <c r="BP4" s="359">
        <v>4.5590000000000002</v>
      </c>
      <c r="BQ4" s="359">
        <v>0.1873833333333339</v>
      </c>
      <c r="BR4" s="359">
        <v>4.2863624059749199</v>
      </c>
      <c r="BS4" s="359">
        <v>153</v>
      </c>
      <c r="BT4" s="359">
        <v>17279</v>
      </c>
      <c r="BU4" s="359">
        <v>16776</v>
      </c>
      <c r="BV4" s="359">
        <v>880.83689966714212</v>
      </c>
      <c r="BW4" s="359">
        <v>2.555056274424726E-4</v>
      </c>
      <c r="BX4" s="359">
        <v>3.2403333333333335</v>
      </c>
      <c r="BY4" s="359">
        <v>10.181166666666664</v>
      </c>
      <c r="BZ4" s="359">
        <v>-6.9408333333333365</v>
      </c>
      <c r="CA4" s="359">
        <v>29.128043208538006</v>
      </c>
      <c r="CB4" s="359">
        <v>91.645623208017525</v>
      </c>
      <c r="CC4" s="359">
        <v>-62.517579999479494</v>
      </c>
      <c r="CD4" s="359">
        <v>59.366795852862516</v>
      </c>
      <c r="CE4" s="359">
        <v>186.39714380115274</v>
      </c>
      <c r="CF4" s="359">
        <v>-127.03034794829023</v>
      </c>
      <c r="CG4" s="359">
        <v>0.40529421091701662</v>
      </c>
      <c r="CH4" s="354"/>
      <c r="CI4" s="359">
        <v>6.96</v>
      </c>
      <c r="CJ4" s="359">
        <v>6.89</v>
      </c>
      <c r="CK4" s="359">
        <v>6.85</v>
      </c>
      <c r="CL4" s="359">
        <f t="shared" ref="CL4:CL59" si="3">AVERAGE(CI4:CK4)</f>
        <v>6.8999999999999995</v>
      </c>
      <c r="CM4" s="354">
        <v>0.78500000000000003</v>
      </c>
      <c r="CN4" s="359">
        <v>0.75600000000000001</v>
      </c>
      <c r="CO4" s="359">
        <v>0.77800000000000002</v>
      </c>
      <c r="CP4" s="359">
        <f t="shared" ref="CP4:CP59" si="4">AVERAGE(CM4:CO4)</f>
        <v>0.77300000000000002</v>
      </c>
      <c r="CQ4" s="359">
        <v>0.90900000000000003</v>
      </c>
      <c r="CR4" s="359">
        <v>0.90800000000000003</v>
      </c>
      <c r="CS4" s="359">
        <v>0.90900000000000003</v>
      </c>
      <c r="CT4" s="359">
        <f t="shared" ref="CT4:CT59" si="5">AVERAGE(CQ4:CS4)</f>
        <v>0.90866666666666662</v>
      </c>
      <c r="CU4" s="414">
        <v>1.0416666666666667E-4</v>
      </c>
      <c r="CV4" s="415">
        <v>2.3148148148148146E-4</v>
      </c>
      <c r="CW4" s="415">
        <v>3.0092592592592595E-4</v>
      </c>
      <c r="CX4" s="416"/>
      <c r="CY4" s="416"/>
      <c r="CZ4" s="416"/>
      <c r="DA4" s="416"/>
      <c r="DB4" s="416"/>
      <c r="DC4" s="416"/>
      <c r="DD4" s="361"/>
      <c r="DE4" s="359">
        <v>4.2863624059749199</v>
      </c>
      <c r="DF4" s="359">
        <v>0.77300000000000002</v>
      </c>
      <c r="DG4" s="359">
        <v>0.90866666666666662</v>
      </c>
    </row>
    <row r="5" spans="1:111" ht="14.25" customHeight="1">
      <c r="A5" s="363">
        <v>3</v>
      </c>
      <c r="B5" s="354" t="s">
        <v>121</v>
      </c>
      <c r="C5" s="354">
        <v>1</v>
      </c>
      <c r="D5" s="358">
        <v>28928</v>
      </c>
      <c r="E5" s="403">
        <f t="shared" si="0"/>
        <v>41</v>
      </c>
      <c r="F5" s="354">
        <v>36</v>
      </c>
      <c r="G5" s="356">
        <v>93</v>
      </c>
      <c r="H5" s="354">
        <v>0</v>
      </c>
      <c r="I5" s="354">
        <v>0</v>
      </c>
      <c r="J5" s="354">
        <v>0</v>
      </c>
      <c r="K5" s="354">
        <v>0</v>
      </c>
      <c r="L5" s="354">
        <v>0</v>
      </c>
      <c r="M5" s="354">
        <v>0</v>
      </c>
      <c r="N5" s="354">
        <v>0</v>
      </c>
      <c r="O5" s="354">
        <v>0</v>
      </c>
      <c r="P5" s="354">
        <v>0</v>
      </c>
      <c r="Q5" s="354">
        <v>0</v>
      </c>
      <c r="R5" s="354">
        <v>0</v>
      </c>
      <c r="S5" s="354">
        <v>0</v>
      </c>
      <c r="T5" s="354">
        <v>0</v>
      </c>
      <c r="U5" s="354">
        <v>0</v>
      </c>
      <c r="V5" s="354">
        <v>0</v>
      </c>
      <c r="W5" s="354">
        <v>1</v>
      </c>
      <c r="X5" s="354">
        <v>0</v>
      </c>
      <c r="Y5" s="409">
        <v>0</v>
      </c>
      <c r="Z5" s="354">
        <v>0</v>
      </c>
      <c r="AA5" s="356">
        <v>170</v>
      </c>
      <c r="AB5" s="352">
        <v>1.89</v>
      </c>
      <c r="AC5" s="417">
        <f t="shared" si="1"/>
        <v>47.591052882058179</v>
      </c>
      <c r="AD5" s="407">
        <v>44006</v>
      </c>
      <c r="AE5" s="354">
        <v>1</v>
      </c>
      <c r="AF5" s="354">
        <v>0</v>
      </c>
      <c r="AG5" s="354">
        <v>10</v>
      </c>
      <c r="AH5" s="409">
        <v>0</v>
      </c>
      <c r="AI5" s="409">
        <v>1</v>
      </c>
      <c r="AJ5" s="408">
        <v>44019</v>
      </c>
      <c r="AK5" s="354">
        <f t="shared" si="2"/>
        <v>13</v>
      </c>
      <c r="AL5" s="409">
        <v>1</v>
      </c>
      <c r="AM5" s="409"/>
      <c r="AN5" s="410"/>
      <c r="AO5" s="352">
        <v>1</v>
      </c>
      <c r="AP5" s="354">
        <v>1</v>
      </c>
      <c r="AQ5" s="352">
        <v>1</v>
      </c>
      <c r="AR5" s="354">
        <v>1</v>
      </c>
      <c r="AS5" s="354">
        <v>1</v>
      </c>
      <c r="AT5" s="354">
        <v>1</v>
      </c>
      <c r="AU5" s="352">
        <v>0</v>
      </c>
      <c r="AV5" s="354">
        <v>1</v>
      </c>
      <c r="AW5" s="408">
        <v>44006</v>
      </c>
      <c r="AX5" s="354">
        <v>0.84</v>
      </c>
      <c r="AY5" s="354">
        <v>377</v>
      </c>
      <c r="AZ5" s="354">
        <v>56.2</v>
      </c>
      <c r="BA5" s="360">
        <v>4.0000000000000001E-3</v>
      </c>
      <c r="BB5" s="354">
        <v>15</v>
      </c>
      <c r="BC5" s="354">
        <v>13.61</v>
      </c>
      <c r="BD5" s="354">
        <v>76</v>
      </c>
      <c r="BE5" s="359">
        <v>11</v>
      </c>
      <c r="BF5" s="354">
        <v>149</v>
      </c>
      <c r="BG5" s="418"/>
      <c r="BH5" s="354">
        <v>0</v>
      </c>
      <c r="BI5" s="354">
        <v>0</v>
      </c>
      <c r="BJ5" s="354">
        <v>0</v>
      </c>
      <c r="BK5" s="354">
        <v>0</v>
      </c>
      <c r="BL5" s="356">
        <v>0</v>
      </c>
      <c r="BM5" s="354">
        <v>0</v>
      </c>
      <c r="BN5" s="413"/>
      <c r="BO5" s="419">
        <v>5.6208983050847428</v>
      </c>
      <c r="BP5" s="359">
        <v>6.02</v>
      </c>
      <c r="BQ5" s="359">
        <v>0.39910169491525682</v>
      </c>
      <c r="BR5" s="359">
        <v>7.1003187258204594</v>
      </c>
      <c r="BS5" s="359">
        <v>106</v>
      </c>
      <c r="BT5" s="359">
        <v>7535</v>
      </c>
      <c r="BU5" s="359">
        <v>5346</v>
      </c>
      <c r="BV5" s="359">
        <v>-5.73417980749538</v>
      </c>
      <c r="BW5" s="359">
        <v>1.3281553920352525E-3</v>
      </c>
      <c r="BX5" s="359">
        <v>-3.5913333333333344</v>
      </c>
      <c r="BY5" s="359">
        <v>2.6913333333333331</v>
      </c>
      <c r="BZ5" s="359">
        <v>-6.2826666666666604</v>
      </c>
      <c r="CA5" s="359">
        <v>-53.224369533325955</v>
      </c>
      <c r="CB5" s="359">
        <v>40.372199350532043</v>
      </c>
      <c r="CC5" s="359">
        <v>-93.596568883857941</v>
      </c>
      <c r="CD5" s="359">
        <v>-51.211048905067969</v>
      </c>
      <c r="CE5" s="359">
        <v>38.447983642392231</v>
      </c>
      <c r="CF5" s="359">
        <v>-89.6590325474602</v>
      </c>
      <c r="CG5" s="359">
        <v>0.69987605061839109</v>
      </c>
      <c r="CH5" s="354"/>
      <c r="CI5" s="359">
        <v>7.76</v>
      </c>
      <c r="CJ5" s="359">
        <v>7.7</v>
      </c>
      <c r="CK5" s="359">
        <v>7.51</v>
      </c>
      <c r="CL5" s="359">
        <f t="shared" si="3"/>
        <v>7.6566666666666663</v>
      </c>
      <c r="CM5" s="354">
        <v>0.52500000000000002</v>
      </c>
      <c r="CN5" s="359">
        <v>0.747</v>
      </c>
      <c r="CO5" s="359">
        <v>0.66</v>
      </c>
      <c r="CP5" s="359">
        <f t="shared" si="4"/>
        <v>0.64400000000000002</v>
      </c>
      <c r="CQ5" s="359">
        <v>0.89800000000000002</v>
      </c>
      <c r="CR5" s="359">
        <v>0.89700000000000002</v>
      </c>
      <c r="CS5" s="359">
        <v>0.82699999999999996</v>
      </c>
      <c r="CT5" s="359">
        <f t="shared" si="5"/>
        <v>0.874</v>
      </c>
      <c r="CU5" s="414">
        <v>4.6296296296296294E-5</v>
      </c>
      <c r="CV5" s="415" t="s">
        <v>123</v>
      </c>
      <c r="CW5" s="415" t="s">
        <v>124</v>
      </c>
      <c r="CX5" s="416"/>
      <c r="CY5" s="416"/>
      <c r="CZ5" s="416" t="s">
        <v>125</v>
      </c>
      <c r="DA5" s="416" t="s">
        <v>126</v>
      </c>
      <c r="DB5" s="416" t="s">
        <v>127</v>
      </c>
      <c r="DC5" s="416" t="s">
        <v>128</v>
      </c>
      <c r="DD5" s="361"/>
      <c r="DE5" s="359">
        <v>7.1003187258204594</v>
      </c>
      <c r="DF5" s="359">
        <v>0.64400000000000002</v>
      </c>
      <c r="DG5" s="359">
        <v>0.874</v>
      </c>
    </row>
    <row r="6" spans="1:111" ht="14.25" customHeight="1">
      <c r="A6" s="363">
        <v>4</v>
      </c>
      <c r="B6" s="354" t="s">
        <v>129</v>
      </c>
      <c r="C6" s="354">
        <v>1</v>
      </c>
      <c r="D6" s="358">
        <v>15410</v>
      </c>
      <c r="E6" s="403">
        <f t="shared" si="0"/>
        <v>78</v>
      </c>
      <c r="F6" s="354">
        <v>37.4</v>
      </c>
      <c r="G6" s="356">
        <v>94</v>
      </c>
      <c r="H6" s="354">
        <v>0</v>
      </c>
      <c r="I6" s="354">
        <v>0</v>
      </c>
      <c r="J6" s="354">
        <v>0</v>
      </c>
      <c r="K6" s="354">
        <v>1</v>
      </c>
      <c r="L6" s="354">
        <v>1</v>
      </c>
      <c r="M6" s="354">
        <v>0</v>
      </c>
      <c r="N6" s="354">
        <v>0</v>
      </c>
      <c r="O6" s="354">
        <v>0</v>
      </c>
      <c r="P6" s="354">
        <v>0</v>
      </c>
      <c r="Q6" s="354">
        <v>0</v>
      </c>
      <c r="R6" s="354">
        <v>0</v>
      </c>
      <c r="S6" s="354">
        <v>0</v>
      </c>
      <c r="T6" s="354">
        <v>0</v>
      </c>
      <c r="U6" s="354">
        <v>0</v>
      </c>
      <c r="V6" s="354">
        <v>1</v>
      </c>
      <c r="W6" s="354">
        <v>0</v>
      </c>
      <c r="X6" s="354">
        <v>1</v>
      </c>
      <c r="Y6" s="409">
        <v>0</v>
      </c>
      <c r="Z6" s="354">
        <v>0</v>
      </c>
      <c r="AA6" s="356">
        <v>87</v>
      </c>
      <c r="AB6" s="352">
        <v>1.76</v>
      </c>
      <c r="AC6" s="417">
        <f t="shared" si="1"/>
        <v>28.086260330578511</v>
      </c>
      <c r="AD6" s="407">
        <v>44007</v>
      </c>
      <c r="AE6" s="354">
        <v>1</v>
      </c>
      <c r="AF6" s="354">
        <v>0</v>
      </c>
      <c r="AG6" s="354">
        <v>0</v>
      </c>
      <c r="AH6" s="409">
        <v>0</v>
      </c>
      <c r="AI6" s="409">
        <v>1</v>
      </c>
      <c r="AJ6" s="408">
        <v>44015</v>
      </c>
      <c r="AK6" s="354">
        <f t="shared" si="2"/>
        <v>8</v>
      </c>
      <c r="AL6" s="409">
        <v>1</v>
      </c>
      <c r="AM6" s="409"/>
      <c r="AN6" s="410"/>
      <c r="AO6" s="352">
        <v>1</v>
      </c>
      <c r="AP6" s="354">
        <v>1</v>
      </c>
      <c r="AQ6" s="352">
        <v>1</v>
      </c>
      <c r="AR6" s="354">
        <v>1</v>
      </c>
      <c r="AS6" s="354">
        <v>1</v>
      </c>
      <c r="AT6" s="354">
        <v>1</v>
      </c>
      <c r="AU6" s="352">
        <v>0</v>
      </c>
      <c r="AV6" s="354"/>
      <c r="AW6" s="408">
        <v>44007</v>
      </c>
      <c r="AX6" s="354">
        <v>2.87</v>
      </c>
      <c r="AY6" s="354">
        <v>1772</v>
      </c>
      <c r="AZ6" s="354">
        <v>70.7</v>
      </c>
      <c r="BA6" s="360">
        <v>5.6000000000000001E-2</v>
      </c>
      <c r="BB6" s="354">
        <v>9.1</v>
      </c>
      <c r="BC6" s="354">
        <v>4.6500000000000004</v>
      </c>
      <c r="BD6" s="354">
        <v>54.9</v>
      </c>
      <c r="BE6" s="354">
        <v>38.9</v>
      </c>
      <c r="BF6" s="354">
        <v>259</v>
      </c>
      <c r="BG6" s="418"/>
      <c r="BH6" s="354">
        <v>1</v>
      </c>
      <c r="BI6" s="354">
        <v>1</v>
      </c>
      <c r="BJ6" s="354">
        <v>0</v>
      </c>
      <c r="BK6" s="354">
        <v>0</v>
      </c>
      <c r="BL6" s="356">
        <v>0</v>
      </c>
      <c r="BM6" s="354">
        <v>0</v>
      </c>
      <c r="BN6" s="413" t="s">
        <v>131</v>
      </c>
      <c r="BO6" s="419">
        <v>6.2771785714285704</v>
      </c>
      <c r="BP6" s="359">
        <v>6.7149999999999999</v>
      </c>
      <c r="BQ6" s="359">
        <v>0.43782142857142947</v>
      </c>
      <c r="BR6" s="359">
        <v>6.974812387275918</v>
      </c>
      <c r="BS6" s="359">
        <v>177</v>
      </c>
      <c r="BT6" s="359">
        <v>8066</v>
      </c>
      <c r="BU6" s="359">
        <v>7919</v>
      </c>
      <c r="BV6" s="359">
        <v>100.14047135945063</v>
      </c>
      <c r="BW6" s="359">
        <v>8.8076933795629728E-4</v>
      </c>
      <c r="BX6" s="359">
        <v>-3.4253333333333331</v>
      </c>
      <c r="BY6" s="359">
        <v>4.9461666666666657</v>
      </c>
      <c r="BZ6" s="359">
        <v>-8.3715000000000028</v>
      </c>
      <c r="CA6" s="359">
        <v>-63.2769408409806</v>
      </c>
      <c r="CB6" s="359">
        <v>92.166337643006784</v>
      </c>
      <c r="CC6" s="359">
        <v>-155.44327848398743</v>
      </c>
      <c r="CD6" s="359">
        <v>-43.775521186362745</v>
      </c>
      <c r="CE6" s="359">
        <v>62.819050958297218</v>
      </c>
      <c r="CF6" s="359">
        <v>-106.59457214465999</v>
      </c>
      <c r="CG6" s="359">
        <v>0.62919716957991978</v>
      </c>
      <c r="CH6" s="354"/>
      <c r="CI6" s="359">
        <v>8.23</v>
      </c>
      <c r="CJ6" s="359">
        <v>8.2100000000000009</v>
      </c>
      <c r="CK6" s="359">
        <v>8.25</v>
      </c>
      <c r="CL6" s="359">
        <f t="shared" si="3"/>
        <v>8.23</v>
      </c>
      <c r="CM6" s="354">
        <v>0.70299999999999996</v>
      </c>
      <c r="CN6" s="359">
        <v>0.71099999999999997</v>
      </c>
      <c r="CO6" s="359">
        <v>0.75600000000000001</v>
      </c>
      <c r="CP6" s="359">
        <f t="shared" si="4"/>
        <v>0.72333333333333327</v>
      </c>
      <c r="CQ6" s="359">
        <v>0.84499999999999997</v>
      </c>
      <c r="CR6" s="359">
        <v>0.83</v>
      </c>
      <c r="CS6" s="359">
        <v>0.86</v>
      </c>
      <c r="CT6" s="359">
        <f t="shared" si="5"/>
        <v>0.84499999999999986</v>
      </c>
      <c r="CU6" s="414">
        <v>4.6296296296296294E-5</v>
      </c>
      <c r="CV6" s="415" t="s">
        <v>132</v>
      </c>
      <c r="CW6" s="415" t="s">
        <v>133</v>
      </c>
      <c r="CX6" s="416" t="s">
        <v>134</v>
      </c>
      <c r="CY6" s="416" t="s">
        <v>135</v>
      </c>
      <c r="CZ6" s="416" t="s">
        <v>136</v>
      </c>
      <c r="DA6" s="416" t="s">
        <v>137</v>
      </c>
      <c r="DB6" s="416" t="s">
        <v>138</v>
      </c>
      <c r="DC6" s="416" t="s">
        <v>139</v>
      </c>
      <c r="DD6" s="361"/>
      <c r="DE6" s="359">
        <v>6.974812387275918</v>
      </c>
      <c r="DF6" s="359">
        <v>0.72333333333333327</v>
      </c>
      <c r="DG6" s="359">
        <v>0.84499999999999986</v>
      </c>
    </row>
    <row r="7" spans="1:111" ht="14.25" customHeight="1">
      <c r="A7" s="363">
        <v>5</v>
      </c>
      <c r="B7" s="354" t="s">
        <v>140</v>
      </c>
      <c r="C7" s="354">
        <v>2</v>
      </c>
      <c r="D7" s="358">
        <v>30888</v>
      </c>
      <c r="E7" s="403">
        <f t="shared" si="0"/>
        <v>35</v>
      </c>
      <c r="F7" s="354">
        <v>37.200000000000003</v>
      </c>
      <c r="G7" s="356">
        <v>94</v>
      </c>
      <c r="H7" s="354">
        <v>0</v>
      </c>
      <c r="I7" s="354">
        <v>0</v>
      </c>
      <c r="J7" s="354">
        <v>0</v>
      </c>
      <c r="K7" s="354">
        <v>0</v>
      </c>
      <c r="L7" s="354">
        <v>0</v>
      </c>
      <c r="M7" s="354">
        <v>0</v>
      </c>
      <c r="N7" s="354">
        <v>0</v>
      </c>
      <c r="O7" s="354">
        <v>0</v>
      </c>
      <c r="P7" s="354">
        <v>0</v>
      </c>
      <c r="Q7" s="354">
        <v>0</v>
      </c>
      <c r="R7" s="354">
        <v>0</v>
      </c>
      <c r="S7" s="354">
        <v>0</v>
      </c>
      <c r="T7" s="354">
        <v>0</v>
      </c>
      <c r="U7" s="354">
        <v>0</v>
      </c>
      <c r="V7" s="354">
        <v>0</v>
      </c>
      <c r="W7" s="354">
        <v>1</v>
      </c>
      <c r="X7" s="354">
        <v>0</v>
      </c>
      <c r="Y7" s="409">
        <v>0</v>
      </c>
      <c r="Z7" s="354">
        <v>0</v>
      </c>
      <c r="AA7" s="356">
        <v>123</v>
      </c>
      <c r="AB7" s="352">
        <v>1.72</v>
      </c>
      <c r="AC7" s="417">
        <f t="shared" si="1"/>
        <v>41.576527852893463</v>
      </c>
      <c r="AD7" s="407">
        <v>44010</v>
      </c>
      <c r="AE7" s="354">
        <v>0</v>
      </c>
      <c r="AF7" s="354">
        <v>0</v>
      </c>
      <c r="AG7" s="354">
        <v>0</v>
      </c>
      <c r="AH7" s="409">
        <v>0</v>
      </c>
      <c r="AI7" s="409">
        <v>0</v>
      </c>
      <c r="AJ7" s="408">
        <v>44018</v>
      </c>
      <c r="AK7" s="354">
        <f t="shared" si="2"/>
        <v>8</v>
      </c>
      <c r="AL7" s="409">
        <v>1</v>
      </c>
      <c r="AM7" s="409"/>
      <c r="AN7" s="410"/>
      <c r="AO7" s="352">
        <v>1</v>
      </c>
      <c r="AP7" s="354">
        <v>1</v>
      </c>
      <c r="AQ7" s="352">
        <v>1</v>
      </c>
      <c r="AR7" s="354">
        <v>1</v>
      </c>
      <c r="AS7" s="354">
        <v>1</v>
      </c>
      <c r="AT7" s="354">
        <v>1</v>
      </c>
      <c r="AU7" s="352">
        <v>0</v>
      </c>
      <c r="AV7" s="354"/>
      <c r="AW7" s="408">
        <v>44010</v>
      </c>
      <c r="AX7" s="354">
        <v>0.71</v>
      </c>
      <c r="AY7" s="354">
        <v>444</v>
      </c>
      <c r="AZ7" s="354">
        <v>38.1</v>
      </c>
      <c r="BA7" s="360">
        <v>6.0000000000000001E-3</v>
      </c>
      <c r="BB7" s="354">
        <v>12.7</v>
      </c>
      <c r="BC7" s="354">
        <v>3.49</v>
      </c>
      <c r="BD7" s="354">
        <v>63</v>
      </c>
      <c r="BE7" s="354">
        <v>30</v>
      </c>
      <c r="BF7" s="354">
        <v>162</v>
      </c>
      <c r="BG7" s="418"/>
      <c r="BH7" s="354">
        <v>0</v>
      </c>
      <c r="BI7" s="354">
        <v>0</v>
      </c>
      <c r="BJ7" s="354">
        <v>0</v>
      </c>
      <c r="BK7" s="354">
        <v>0</v>
      </c>
      <c r="BL7" s="356">
        <v>0</v>
      </c>
      <c r="BM7" s="354">
        <v>0</v>
      </c>
      <c r="BN7" s="413"/>
      <c r="BO7" s="419">
        <v>4.1353818181818189</v>
      </c>
      <c r="BP7" s="359">
        <v>4.2859999999999996</v>
      </c>
      <c r="BQ7" s="359">
        <v>0.15061818181818065</v>
      </c>
      <c r="BR7" s="359">
        <v>3.6421831995286507</v>
      </c>
      <c r="BS7" s="359">
        <v>74</v>
      </c>
      <c r="BT7" s="359">
        <v>50709</v>
      </c>
      <c r="BU7" s="359">
        <v>40290</v>
      </c>
      <c r="BV7" s="359">
        <v>1464.7342995169083</v>
      </c>
      <c r="BW7" s="359">
        <v>9.039918589051007E-5</v>
      </c>
      <c r="BX7" s="359">
        <v>2.2153333333333332</v>
      </c>
      <c r="BY7" s="359">
        <v>4.6093333333333328</v>
      </c>
      <c r="BZ7" s="359">
        <v>-2.3939999999999997</v>
      </c>
      <c r="CA7" s="359">
        <v>18.059085128360199</v>
      </c>
      <c r="CB7" s="359">
        <v>37.308827783929686</v>
      </c>
      <c r="CC7" s="359">
        <v>-19.249742655569484</v>
      </c>
      <c r="CD7" s="359">
        <v>42.610954806243534</v>
      </c>
      <c r="CE7" s="359">
        <v>88.983160358354041</v>
      </c>
      <c r="CF7" s="359">
        <v>-46.372205552110493</v>
      </c>
      <c r="CG7" s="359">
        <v>0.34259598975030647</v>
      </c>
      <c r="CH7" s="354"/>
      <c r="CI7" s="359"/>
      <c r="CJ7" s="359"/>
      <c r="CK7" s="359"/>
      <c r="CL7" s="359"/>
      <c r="CM7" s="354"/>
      <c r="CN7" s="359"/>
      <c r="CO7" s="359"/>
      <c r="CP7" s="359"/>
      <c r="CQ7" s="359"/>
      <c r="CR7" s="359"/>
      <c r="CS7" s="359"/>
      <c r="CT7" s="359"/>
      <c r="CU7" s="414"/>
      <c r="CV7" s="415"/>
      <c r="CW7" s="415"/>
      <c r="CX7" s="416"/>
      <c r="CY7" s="416"/>
      <c r="CZ7" s="416"/>
      <c r="DA7" s="416"/>
      <c r="DB7" s="416"/>
      <c r="DC7" s="416"/>
      <c r="DD7" s="361"/>
      <c r="DE7" s="359">
        <v>3.6421831995286507</v>
      </c>
      <c r="DF7" s="359"/>
      <c r="DG7" s="359"/>
    </row>
    <row r="8" spans="1:111" ht="14.25" customHeight="1">
      <c r="A8" s="363">
        <v>6</v>
      </c>
      <c r="B8" s="354" t="s">
        <v>142</v>
      </c>
      <c r="C8" s="354">
        <v>1</v>
      </c>
      <c r="D8" s="358">
        <v>28380</v>
      </c>
      <c r="E8" s="403">
        <f t="shared" si="0"/>
        <v>42</v>
      </c>
      <c r="F8" s="354">
        <v>38</v>
      </c>
      <c r="G8" s="356">
        <v>97</v>
      </c>
      <c r="H8" s="354">
        <v>0</v>
      </c>
      <c r="I8" s="354">
        <v>0</v>
      </c>
      <c r="J8" s="354">
        <v>0</v>
      </c>
      <c r="K8" s="354">
        <v>1</v>
      </c>
      <c r="L8" s="354">
        <v>0</v>
      </c>
      <c r="M8" s="354">
        <v>0</v>
      </c>
      <c r="N8" s="354">
        <v>1</v>
      </c>
      <c r="O8" s="354">
        <v>0</v>
      </c>
      <c r="P8" s="354">
        <v>0</v>
      </c>
      <c r="Q8" s="354">
        <v>0</v>
      </c>
      <c r="R8" s="354">
        <v>0</v>
      </c>
      <c r="S8" s="354">
        <v>0</v>
      </c>
      <c r="T8" s="354">
        <v>0</v>
      </c>
      <c r="U8" s="354">
        <v>0</v>
      </c>
      <c r="V8" s="354">
        <v>1</v>
      </c>
      <c r="W8" s="354">
        <v>0</v>
      </c>
      <c r="X8" s="354">
        <v>1</v>
      </c>
      <c r="Y8" s="409">
        <v>0</v>
      </c>
      <c r="Z8" s="354">
        <v>0</v>
      </c>
      <c r="AA8" s="356">
        <v>64</v>
      </c>
      <c r="AB8" s="352">
        <v>1.77</v>
      </c>
      <c r="AC8" s="417">
        <f t="shared" si="1"/>
        <v>20.428357113217785</v>
      </c>
      <c r="AD8" s="407">
        <v>44010</v>
      </c>
      <c r="AE8" s="354">
        <v>1</v>
      </c>
      <c r="AF8" s="354">
        <v>1</v>
      </c>
      <c r="AG8" s="354">
        <v>19</v>
      </c>
      <c r="AH8" s="409">
        <v>0</v>
      </c>
      <c r="AI8" s="409">
        <v>1</v>
      </c>
      <c r="AJ8" s="408">
        <v>44070</v>
      </c>
      <c r="AK8" s="354">
        <f t="shared" si="2"/>
        <v>60</v>
      </c>
      <c r="AL8" s="409">
        <v>1</v>
      </c>
      <c r="AM8" s="409"/>
      <c r="AN8" s="410"/>
      <c r="AO8" s="352">
        <v>1</v>
      </c>
      <c r="AP8" s="354">
        <v>1</v>
      </c>
      <c r="AQ8" s="352">
        <v>1</v>
      </c>
      <c r="AR8" s="354">
        <v>1</v>
      </c>
      <c r="AS8" s="354">
        <v>1</v>
      </c>
      <c r="AT8" s="354">
        <v>1</v>
      </c>
      <c r="AU8" s="352">
        <v>1</v>
      </c>
      <c r="AV8" s="354"/>
      <c r="AW8" s="408">
        <v>44008</v>
      </c>
      <c r="AX8" s="354">
        <v>11.99</v>
      </c>
      <c r="AY8" s="354">
        <v>1909</v>
      </c>
      <c r="AZ8" s="354">
        <v>175.1</v>
      </c>
      <c r="BA8" s="360">
        <v>4.2000000000000003E-2</v>
      </c>
      <c r="BB8" s="354">
        <v>6.8</v>
      </c>
      <c r="BC8" s="354">
        <v>5</v>
      </c>
      <c r="BD8" s="354">
        <v>82</v>
      </c>
      <c r="BE8" s="354">
        <v>14</v>
      </c>
      <c r="BF8" s="354">
        <v>178</v>
      </c>
      <c r="BG8" s="418"/>
      <c r="BH8" s="354">
        <v>0</v>
      </c>
      <c r="BI8" s="354">
        <v>0</v>
      </c>
      <c r="BJ8" s="354">
        <v>0</v>
      </c>
      <c r="BK8" s="354">
        <v>0</v>
      </c>
      <c r="BL8" s="356">
        <v>0</v>
      </c>
      <c r="BM8" s="354">
        <v>0</v>
      </c>
      <c r="BN8" s="413"/>
      <c r="BO8" s="419">
        <v>5.0995686274509797</v>
      </c>
      <c r="BP8" s="359">
        <v>5.4219999999999997</v>
      </c>
      <c r="BQ8" s="359">
        <v>0.32243137254901999</v>
      </c>
      <c r="BR8" s="359">
        <v>6.3227185690446799</v>
      </c>
      <c r="BS8" s="359">
        <v>179</v>
      </c>
      <c r="BT8" s="359">
        <v>41307</v>
      </c>
      <c r="BU8" s="359">
        <v>41181</v>
      </c>
      <c r="BV8" s="359">
        <v>834.32042520880793</v>
      </c>
      <c r="BW8" s="359">
        <v>1.5353484784353657E-4</v>
      </c>
      <c r="BX8" s="359">
        <v>4.7181666666666677</v>
      </c>
      <c r="BY8" s="359">
        <v>7.6209999999999996</v>
      </c>
      <c r="BZ8" s="359">
        <v>-2.9028333333333332</v>
      </c>
      <c r="CA8" s="359">
        <v>57.700804730307134</v>
      </c>
      <c r="CB8" s="359">
        <v>93.438886658043785</v>
      </c>
      <c r="CC8" s="359">
        <v>-35.73808192773663</v>
      </c>
      <c r="CD8" s="359">
        <v>74.090616404855666</v>
      </c>
      <c r="CE8" s="359">
        <v>119.52213261501835</v>
      </c>
      <c r="CF8" s="359">
        <v>-45.431516210162727</v>
      </c>
      <c r="CG8" s="359">
        <v>0.27541989239844789</v>
      </c>
      <c r="CH8" s="354"/>
      <c r="CI8" s="359">
        <v>7.53</v>
      </c>
      <c r="CJ8" s="359">
        <v>7.83</v>
      </c>
      <c r="CK8" s="359">
        <v>7.77</v>
      </c>
      <c r="CL8" s="359">
        <f t="shared" si="3"/>
        <v>7.71</v>
      </c>
      <c r="CM8" s="354">
        <v>0.60499999999999998</v>
      </c>
      <c r="CN8" s="359">
        <v>0.55300000000000005</v>
      </c>
      <c r="CO8" s="359">
        <v>0.58299999999999996</v>
      </c>
      <c r="CP8" s="359">
        <f t="shared" si="4"/>
        <v>0.58033333333333326</v>
      </c>
      <c r="CQ8" s="359">
        <v>0.68100000000000005</v>
      </c>
      <c r="CR8" s="359">
        <v>0.73199999999999998</v>
      </c>
      <c r="CS8" s="359">
        <v>0.755</v>
      </c>
      <c r="CT8" s="359">
        <f t="shared" si="5"/>
        <v>0.72266666666666668</v>
      </c>
      <c r="CU8" s="414">
        <v>1.5046296296296297E-4</v>
      </c>
      <c r="CV8" s="415">
        <v>4.6296296296296294E-5</v>
      </c>
      <c r="CW8" s="415">
        <v>9.2592592592592588E-5</v>
      </c>
      <c r="CX8" s="416" t="s">
        <v>144</v>
      </c>
      <c r="CY8" s="416" t="s">
        <v>145</v>
      </c>
      <c r="CZ8" s="416" t="s">
        <v>146</v>
      </c>
      <c r="DA8" s="416" t="s">
        <v>147</v>
      </c>
      <c r="DB8" s="416" t="s">
        <v>148</v>
      </c>
      <c r="DC8" s="416" t="s">
        <v>149</v>
      </c>
      <c r="DD8" s="361"/>
      <c r="DE8" s="359">
        <v>6.3227185690446799</v>
      </c>
      <c r="DF8" s="359">
        <v>0.58033333333333326</v>
      </c>
      <c r="DG8" s="359">
        <v>0.72266666666666668</v>
      </c>
    </row>
    <row r="9" spans="1:111" ht="14.25" customHeight="1">
      <c r="A9" s="363">
        <v>8</v>
      </c>
      <c r="B9" s="354" t="s">
        <v>158</v>
      </c>
      <c r="C9" s="354">
        <v>1</v>
      </c>
      <c r="D9" s="358">
        <v>18393</v>
      </c>
      <c r="E9" s="403">
        <f t="shared" si="0"/>
        <v>70</v>
      </c>
      <c r="F9" s="354">
        <v>36.4</v>
      </c>
      <c r="G9" s="356">
        <v>93</v>
      </c>
      <c r="H9" s="354">
        <v>1</v>
      </c>
      <c r="I9" s="354">
        <v>0</v>
      </c>
      <c r="J9" s="354">
        <v>0</v>
      </c>
      <c r="K9" s="354">
        <v>0</v>
      </c>
      <c r="L9" s="354">
        <v>0</v>
      </c>
      <c r="M9" s="354">
        <v>0</v>
      </c>
      <c r="N9" s="354">
        <v>0</v>
      </c>
      <c r="O9" s="354">
        <v>0</v>
      </c>
      <c r="P9" s="354">
        <v>0</v>
      </c>
      <c r="Q9" s="354">
        <v>0</v>
      </c>
      <c r="R9" s="354">
        <v>0</v>
      </c>
      <c r="S9" s="354">
        <v>0</v>
      </c>
      <c r="T9" s="354">
        <v>0</v>
      </c>
      <c r="U9" s="354">
        <v>1</v>
      </c>
      <c r="V9" s="354">
        <v>1</v>
      </c>
      <c r="W9" s="354">
        <v>1</v>
      </c>
      <c r="X9" s="354">
        <v>1</v>
      </c>
      <c r="Y9" s="409">
        <v>0</v>
      </c>
      <c r="Z9" s="354">
        <v>0</v>
      </c>
      <c r="AA9" s="356"/>
      <c r="AB9" s="352"/>
      <c r="AC9" s="417"/>
      <c r="AD9" s="407">
        <v>44010</v>
      </c>
      <c r="AE9" s="354">
        <v>0</v>
      </c>
      <c r="AF9" s="354">
        <v>0</v>
      </c>
      <c r="AG9" s="354">
        <v>0</v>
      </c>
      <c r="AH9" s="409">
        <v>0</v>
      </c>
      <c r="AI9" s="409">
        <v>0</v>
      </c>
      <c r="AJ9" s="408">
        <v>44018</v>
      </c>
      <c r="AK9" s="354">
        <f t="shared" si="2"/>
        <v>8</v>
      </c>
      <c r="AL9" s="409">
        <v>1</v>
      </c>
      <c r="AM9" s="409"/>
      <c r="AN9" s="410" t="s">
        <v>160</v>
      </c>
      <c r="AO9" s="352">
        <v>1</v>
      </c>
      <c r="AP9" s="354">
        <v>1</v>
      </c>
      <c r="AQ9" s="352">
        <v>1</v>
      </c>
      <c r="AR9" s="354">
        <v>1</v>
      </c>
      <c r="AS9" s="354">
        <v>1</v>
      </c>
      <c r="AT9" s="354">
        <v>1</v>
      </c>
      <c r="AU9" s="352">
        <v>0</v>
      </c>
      <c r="AV9" s="354"/>
      <c r="AW9" s="408">
        <v>44010</v>
      </c>
      <c r="AX9" s="354">
        <v>2.39</v>
      </c>
      <c r="AY9" s="354">
        <v>4012</v>
      </c>
      <c r="AZ9" s="354">
        <v>29.2</v>
      </c>
      <c r="BA9" s="360">
        <v>0.02</v>
      </c>
      <c r="BB9" s="354">
        <v>8.9</v>
      </c>
      <c r="BC9" s="354">
        <v>10.39</v>
      </c>
      <c r="BD9" s="354">
        <v>75</v>
      </c>
      <c r="BE9" s="354">
        <v>13</v>
      </c>
      <c r="BF9" s="354">
        <v>379</v>
      </c>
      <c r="BG9" s="356"/>
      <c r="BH9" s="354">
        <v>1</v>
      </c>
      <c r="BI9" s="354">
        <v>0</v>
      </c>
      <c r="BJ9" s="354">
        <v>0</v>
      </c>
      <c r="BK9" s="354">
        <v>1</v>
      </c>
      <c r="BL9" s="356">
        <v>0</v>
      </c>
      <c r="BM9" s="354">
        <v>0</v>
      </c>
      <c r="BN9" s="413" t="s">
        <v>161</v>
      </c>
      <c r="BO9" s="419">
        <v>5.5329545454545457</v>
      </c>
      <c r="BP9" s="359"/>
      <c r="BQ9" s="359"/>
      <c r="BR9" s="359"/>
      <c r="BS9" s="359"/>
      <c r="BT9" s="359"/>
      <c r="BU9" s="359"/>
      <c r="BV9" s="359"/>
      <c r="BW9" s="359"/>
      <c r="BX9" s="359"/>
      <c r="BY9" s="359"/>
      <c r="BZ9" s="359"/>
      <c r="CA9" s="359"/>
      <c r="CB9" s="359"/>
      <c r="CC9" s="359"/>
      <c r="CD9" s="359"/>
      <c r="CE9" s="359"/>
      <c r="CF9" s="359"/>
      <c r="CG9" s="359"/>
      <c r="CH9" s="354"/>
      <c r="CI9" s="359">
        <v>8.5399999999999991</v>
      </c>
      <c r="CJ9" s="359">
        <v>8.61</v>
      </c>
      <c r="CK9" s="359">
        <v>8.65</v>
      </c>
      <c r="CL9" s="359">
        <f t="shared" si="3"/>
        <v>8.6</v>
      </c>
      <c r="CM9" s="354">
        <v>0.85799999999999998</v>
      </c>
      <c r="CN9" s="359">
        <v>0.76100000000000001</v>
      </c>
      <c r="CO9" s="359">
        <v>0.80300000000000005</v>
      </c>
      <c r="CP9" s="359">
        <f t="shared" si="4"/>
        <v>0.80733333333333335</v>
      </c>
      <c r="CQ9" s="359">
        <v>0.97199999999999998</v>
      </c>
      <c r="CR9" s="359">
        <v>0.89900000000000002</v>
      </c>
      <c r="CS9" s="359">
        <v>0.90900000000000003</v>
      </c>
      <c r="CT9" s="359">
        <f t="shared" si="5"/>
        <v>0.92666666666666675</v>
      </c>
      <c r="CU9" s="414">
        <v>1.1574074074074073E-5</v>
      </c>
      <c r="CV9" s="415">
        <v>1.0416666666666667E-4</v>
      </c>
      <c r="CW9" s="415">
        <v>5.7870370370370366E-5</v>
      </c>
      <c r="CX9" s="416" t="s">
        <v>162</v>
      </c>
      <c r="CY9" s="416" t="s">
        <v>163</v>
      </c>
      <c r="CZ9" s="416" t="s">
        <v>164</v>
      </c>
      <c r="DA9" s="416" t="s">
        <v>165</v>
      </c>
      <c r="DB9" s="416" t="s">
        <v>166</v>
      </c>
      <c r="DC9" s="416" t="s">
        <v>167</v>
      </c>
      <c r="DD9" s="361"/>
      <c r="DE9" s="359"/>
      <c r="DF9" s="359">
        <v>0.80733333333333335</v>
      </c>
      <c r="DG9" s="359">
        <v>0.92666666666666675</v>
      </c>
    </row>
    <row r="10" spans="1:111" ht="14.25" customHeight="1">
      <c r="A10" s="363">
        <v>9</v>
      </c>
      <c r="B10" s="354" t="s">
        <v>168</v>
      </c>
      <c r="C10" s="354">
        <v>1</v>
      </c>
      <c r="D10" s="358">
        <v>26328</v>
      </c>
      <c r="E10" s="403">
        <f t="shared" si="0"/>
        <v>48</v>
      </c>
      <c r="F10" s="354">
        <v>36.200000000000003</v>
      </c>
      <c r="G10" s="356">
        <v>94</v>
      </c>
      <c r="H10" s="354">
        <v>0</v>
      </c>
      <c r="I10" s="354">
        <v>0</v>
      </c>
      <c r="J10" s="354">
        <v>0</v>
      </c>
      <c r="K10" s="354">
        <v>0</v>
      </c>
      <c r="L10" s="354">
        <v>0</v>
      </c>
      <c r="M10" s="354">
        <v>0</v>
      </c>
      <c r="N10" s="354">
        <v>0</v>
      </c>
      <c r="O10" s="354">
        <v>0</v>
      </c>
      <c r="P10" s="354">
        <v>0</v>
      </c>
      <c r="Q10" s="354">
        <v>0</v>
      </c>
      <c r="R10" s="354">
        <v>0</v>
      </c>
      <c r="S10" s="354">
        <v>0</v>
      </c>
      <c r="T10" s="354">
        <v>0</v>
      </c>
      <c r="U10" s="354">
        <v>0</v>
      </c>
      <c r="V10" s="354">
        <v>1</v>
      </c>
      <c r="W10" s="354">
        <v>1</v>
      </c>
      <c r="X10" s="354">
        <v>1</v>
      </c>
      <c r="Y10" s="409">
        <v>0</v>
      </c>
      <c r="Z10" s="354">
        <v>0</v>
      </c>
      <c r="AA10" s="356">
        <v>150</v>
      </c>
      <c r="AB10" s="352">
        <v>1.8</v>
      </c>
      <c r="AC10" s="417">
        <f t="shared" si="1"/>
        <v>46.296296296296291</v>
      </c>
      <c r="AD10" s="407">
        <v>44008</v>
      </c>
      <c r="AE10" s="354">
        <v>0</v>
      </c>
      <c r="AF10" s="354">
        <v>0</v>
      </c>
      <c r="AG10" s="354">
        <v>0</v>
      </c>
      <c r="AH10" s="409">
        <v>0</v>
      </c>
      <c r="AI10" s="409">
        <v>0</v>
      </c>
      <c r="AJ10" s="408">
        <v>44016</v>
      </c>
      <c r="AK10" s="354">
        <f t="shared" si="2"/>
        <v>8</v>
      </c>
      <c r="AL10" s="409">
        <v>1</v>
      </c>
      <c r="AM10" s="409"/>
      <c r="AN10" s="410" t="s">
        <v>170</v>
      </c>
      <c r="AO10" s="352">
        <v>1</v>
      </c>
      <c r="AP10" s="354">
        <v>1</v>
      </c>
      <c r="AQ10" s="352">
        <v>1</v>
      </c>
      <c r="AR10" s="354">
        <v>0</v>
      </c>
      <c r="AS10" s="354">
        <v>0</v>
      </c>
      <c r="AT10" s="354">
        <v>0</v>
      </c>
      <c r="AU10" s="352">
        <v>0</v>
      </c>
      <c r="AV10" s="354"/>
      <c r="AW10" s="408">
        <v>44008</v>
      </c>
      <c r="AX10" s="354">
        <v>1.34</v>
      </c>
      <c r="AY10" s="354">
        <v>190</v>
      </c>
      <c r="AZ10" s="354">
        <v>8.9</v>
      </c>
      <c r="BA10" s="360">
        <v>7.0000000000000001E-3</v>
      </c>
      <c r="BB10" s="354">
        <v>15.2</v>
      </c>
      <c r="BC10" s="354">
        <v>6.46</v>
      </c>
      <c r="BD10" s="354">
        <v>59.3</v>
      </c>
      <c r="BE10" s="354">
        <v>30.5</v>
      </c>
      <c r="BF10" s="354">
        <v>218</v>
      </c>
      <c r="BG10" s="418"/>
      <c r="BH10" s="354">
        <v>1</v>
      </c>
      <c r="BI10" s="354">
        <v>0</v>
      </c>
      <c r="BJ10" s="354">
        <v>0</v>
      </c>
      <c r="BK10" s="354">
        <v>0</v>
      </c>
      <c r="BL10" s="356">
        <v>1</v>
      </c>
      <c r="BM10" s="354">
        <v>0</v>
      </c>
      <c r="BN10" s="413" t="s">
        <v>131</v>
      </c>
      <c r="BO10" s="419">
        <v>4.9659166666666668</v>
      </c>
      <c r="BP10" s="359"/>
      <c r="BQ10" s="359"/>
      <c r="BR10" s="359"/>
      <c r="BS10" s="359"/>
      <c r="BT10" s="359"/>
      <c r="BU10" s="359"/>
      <c r="BV10" s="359"/>
      <c r="BW10" s="359"/>
      <c r="BX10" s="359"/>
      <c r="BY10" s="359"/>
      <c r="BZ10" s="359"/>
      <c r="CA10" s="359"/>
      <c r="CB10" s="359"/>
      <c r="CC10" s="359"/>
      <c r="CD10" s="359"/>
      <c r="CE10" s="359"/>
      <c r="CF10" s="359"/>
      <c r="CG10" s="359"/>
      <c r="CH10" s="354"/>
      <c r="CI10" s="359"/>
      <c r="CJ10" s="359"/>
      <c r="CK10" s="359"/>
      <c r="CL10" s="359"/>
      <c r="CM10" s="354"/>
      <c r="CN10" s="359"/>
      <c r="CO10" s="359"/>
      <c r="CP10" s="359"/>
      <c r="CQ10" s="359"/>
      <c r="CR10" s="359"/>
      <c r="CS10" s="359"/>
      <c r="CT10" s="359"/>
      <c r="CU10" s="414"/>
      <c r="CV10" s="415"/>
      <c r="CW10" s="415"/>
      <c r="CX10" s="416"/>
      <c r="CY10" s="416"/>
      <c r="CZ10" s="416"/>
      <c r="DA10" s="416"/>
      <c r="DB10" s="416"/>
      <c r="DC10" s="416"/>
      <c r="DD10" s="361"/>
      <c r="DE10" s="359"/>
      <c r="DF10" s="359"/>
      <c r="DG10" s="359"/>
    </row>
    <row r="11" spans="1:111" ht="14.25" customHeight="1">
      <c r="A11" s="363">
        <v>10</v>
      </c>
      <c r="B11" s="354" t="s">
        <v>171</v>
      </c>
      <c r="C11" s="354">
        <v>2</v>
      </c>
      <c r="D11" s="358">
        <v>22451</v>
      </c>
      <c r="E11" s="403">
        <f t="shared" si="0"/>
        <v>59</v>
      </c>
      <c r="F11" s="354">
        <v>37.4</v>
      </c>
      <c r="G11" s="356">
        <v>93</v>
      </c>
      <c r="H11" s="354">
        <v>0</v>
      </c>
      <c r="I11" s="354">
        <v>0</v>
      </c>
      <c r="J11" s="354">
        <v>0</v>
      </c>
      <c r="K11" s="354">
        <v>0</v>
      </c>
      <c r="L11" s="354">
        <v>1</v>
      </c>
      <c r="M11" s="354">
        <v>0</v>
      </c>
      <c r="N11" s="354">
        <v>0</v>
      </c>
      <c r="O11" s="354">
        <v>0</v>
      </c>
      <c r="P11" s="354">
        <v>0</v>
      </c>
      <c r="Q11" s="354">
        <v>0</v>
      </c>
      <c r="R11" s="354">
        <v>0</v>
      </c>
      <c r="S11" s="354">
        <v>0</v>
      </c>
      <c r="T11" s="354">
        <v>0</v>
      </c>
      <c r="U11" s="354">
        <v>0</v>
      </c>
      <c r="V11" s="354">
        <v>1</v>
      </c>
      <c r="W11" s="354">
        <v>1</v>
      </c>
      <c r="X11" s="354">
        <v>1</v>
      </c>
      <c r="Y11" s="409">
        <v>0</v>
      </c>
      <c r="Z11" s="354">
        <v>0</v>
      </c>
      <c r="AA11" s="356"/>
      <c r="AB11" s="352"/>
      <c r="AC11" s="417"/>
      <c r="AD11" s="407">
        <v>44008</v>
      </c>
      <c r="AE11" s="354">
        <v>0</v>
      </c>
      <c r="AF11" s="354">
        <v>0</v>
      </c>
      <c r="AG11" s="354">
        <v>0</v>
      </c>
      <c r="AH11" s="409">
        <v>0</v>
      </c>
      <c r="AI11" s="409">
        <v>0</v>
      </c>
      <c r="AJ11" s="408">
        <v>44013</v>
      </c>
      <c r="AK11" s="354">
        <f t="shared" si="2"/>
        <v>5</v>
      </c>
      <c r="AL11" s="409">
        <v>1</v>
      </c>
      <c r="AM11" s="409"/>
      <c r="AN11" s="410"/>
      <c r="AO11" s="352">
        <v>1</v>
      </c>
      <c r="AP11" s="354">
        <v>1</v>
      </c>
      <c r="AQ11" s="352">
        <v>1</v>
      </c>
      <c r="AR11" s="354">
        <v>0</v>
      </c>
      <c r="AS11" s="354">
        <v>1</v>
      </c>
      <c r="AT11" s="354">
        <v>1</v>
      </c>
      <c r="AU11" s="352">
        <v>0</v>
      </c>
      <c r="AV11" s="354"/>
      <c r="AW11" s="408">
        <v>44008</v>
      </c>
      <c r="AX11" s="354">
        <v>0.66</v>
      </c>
      <c r="AY11" s="354">
        <v>1534</v>
      </c>
      <c r="AZ11" s="354">
        <v>71.5</v>
      </c>
      <c r="BA11" s="360">
        <v>5.8000000000000003E-2</v>
      </c>
      <c r="BB11" s="354">
        <v>10.4</v>
      </c>
      <c r="BC11" s="354">
        <v>2.62</v>
      </c>
      <c r="BD11" s="354">
        <v>66</v>
      </c>
      <c r="BE11" s="354">
        <v>25.6</v>
      </c>
      <c r="BF11" s="354">
        <v>168</v>
      </c>
      <c r="BG11" s="418"/>
      <c r="BH11" s="354">
        <v>0</v>
      </c>
      <c r="BI11" s="354">
        <v>0</v>
      </c>
      <c r="BJ11" s="354">
        <v>0</v>
      </c>
      <c r="BK11" s="354">
        <v>0</v>
      </c>
      <c r="BL11" s="356">
        <v>0</v>
      </c>
      <c r="BM11" s="354">
        <v>0</v>
      </c>
      <c r="BN11" s="413"/>
      <c r="BO11" s="419">
        <v>3.286280000000001</v>
      </c>
      <c r="BP11" s="359"/>
      <c r="BQ11" s="359"/>
      <c r="BR11" s="359"/>
      <c r="BS11" s="359"/>
      <c r="BT11" s="359"/>
      <c r="BU11" s="359"/>
      <c r="BV11" s="359"/>
      <c r="BW11" s="359"/>
      <c r="BX11" s="359">
        <v>1.1558333333333337</v>
      </c>
      <c r="BY11" s="359">
        <v>3.3624999999999998</v>
      </c>
      <c r="BZ11" s="359">
        <v>-2.2066666666666666</v>
      </c>
      <c r="CA11" s="359">
        <v>6.4658907395260536</v>
      </c>
      <c r="CB11" s="359">
        <v>17.754833770134518</v>
      </c>
      <c r="CC11" s="359">
        <v>-11.288943030608467</v>
      </c>
      <c r="CD11" s="359">
        <v>30.121415210599274</v>
      </c>
      <c r="CE11" s="359">
        <v>83.68471240771197</v>
      </c>
      <c r="CF11" s="359">
        <v>-53.563297197112689</v>
      </c>
      <c r="CG11" s="359">
        <v>0.39026647709745577</v>
      </c>
      <c r="CH11" s="354"/>
      <c r="CI11" s="359">
        <v>7.39</v>
      </c>
      <c r="CJ11" s="359">
        <v>7.43</v>
      </c>
      <c r="CK11" s="359">
        <v>7.32</v>
      </c>
      <c r="CL11" s="359">
        <f t="shared" si="3"/>
        <v>7.38</v>
      </c>
      <c r="CM11" s="354">
        <v>0.86599999999999999</v>
      </c>
      <c r="CN11" s="359">
        <v>0.89900000000000002</v>
      </c>
      <c r="CO11" s="359">
        <v>0.83899999999999997</v>
      </c>
      <c r="CP11" s="359">
        <f t="shared" si="4"/>
        <v>0.86799999999999999</v>
      </c>
      <c r="CQ11" s="359">
        <v>0.98399999999999999</v>
      </c>
      <c r="CR11" s="359">
        <v>0.98</v>
      </c>
      <c r="CS11" s="359">
        <v>0.98199999999999998</v>
      </c>
      <c r="CT11" s="359">
        <f t="shared" si="5"/>
        <v>0.98199999999999987</v>
      </c>
      <c r="CU11" s="414">
        <v>3.4722222222222222E-5</v>
      </c>
      <c r="CV11" s="415">
        <v>1.9675925925925926E-4</v>
      </c>
      <c r="CW11" s="415">
        <v>3.0092592592592595E-4</v>
      </c>
      <c r="CX11" s="416" t="s">
        <v>173</v>
      </c>
      <c r="CY11" s="416" t="s">
        <v>174</v>
      </c>
      <c r="CZ11" s="416" t="s">
        <v>175</v>
      </c>
      <c r="DA11" s="416" t="s">
        <v>176</v>
      </c>
      <c r="DB11" s="416" t="s">
        <v>177</v>
      </c>
      <c r="DC11" s="416" t="s">
        <v>178</v>
      </c>
      <c r="DD11" s="361"/>
      <c r="DE11" s="359"/>
      <c r="DF11" s="359">
        <v>0.86799999999999999</v>
      </c>
      <c r="DG11" s="359">
        <v>0.98199999999999987</v>
      </c>
    </row>
    <row r="12" spans="1:111" ht="14.25" customHeight="1">
      <c r="A12" s="363">
        <v>11</v>
      </c>
      <c r="B12" s="354" t="s">
        <v>179</v>
      </c>
      <c r="C12" s="354">
        <v>1</v>
      </c>
      <c r="D12" s="358">
        <v>18453</v>
      </c>
      <c r="E12" s="403">
        <f t="shared" si="0"/>
        <v>69</v>
      </c>
      <c r="F12" s="354">
        <v>36</v>
      </c>
      <c r="G12" s="356">
        <v>98</v>
      </c>
      <c r="H12" s="354">
        <v>0</v>
      </c>
      <c r="I12" s="354">
        <v>1</v>
      </c>
      <c r="J12" s="354">
        <v>1</v>
      </c>
      <c r="K12" s="354">
        <v>0</v>
      </c>
      <c r="L12" s="354">
        <v>1</v>
      </c>
      <c r="M12" s="354">
        <v>0</v>
      </c>
      <c r="N12" s="354">
        <v>0</v>
      </c>
      <c r="O12" s="354">
        <v>0</v>
      </c>
      <c r="P12" s="354">
        <v>0</v>
      </c>
      <c r="Q12" s="354">
        <v>0</v>
      </c>
      <c r="R12" s="354">
        <v>0</v>
      </c>
      <c r="S12" s="354">
        <v>1</v>
      </c>
      <c r="T12" s="354">
        <v>0</v>
      </c>
      <c r="U12" s="354">
        <v>0</v>
      </c>
      <c r="V12" s="354">
        <v>1</v>
      </c>
      <c r="W12" s="354">
        <v>0</v>
      </c>
      <c r="X12" s="354">
        <v>1</v>
      </c>
      <c r="Y12" s="409">
        <v>0</v>
      </c>
      <c r="Z12" s="354">
        <v>1</v>
      </c>
      <c r="AA12" s="356">
        <v>78</v>
      </c>
      <c r="AB12" s="352">
        <v>1.63</v>
      </c>
      <c r="AC12" s="417">
        <f t="shared" si="1"/>
        <v>29.357521924046825</v>
      </c>
      <c r="AD12" s="407">
        <v>44010</v>
      </c>
      <c r="AE12" s="354">
        <v>0</v>
      </c>
      <c r="AF12" s="354">
        <v>0</v>
      </c>
      <c r="AG12" s="354">
        <v>0</v>
      </c>
      <c r="AH12" s="409">
        <v>0</v>
      </c>
      <c r="AI12" s="409">
        <v>0</v>
      </c>
      <c r="AJ12" s="408">
        <v>44019</v>
      </c>
      <c r="AK12" s="354">
        <f t="shared" si="2"/>
        <v>9</v>
      </c>
      <c r="AL12" s="409">
        <v>1</v>
      </c>
      <c r="AM12" s="409"/>
      <c r="AN12" s="410" t="s">
        <v>181</v>
      </c>
      <c r="AO12" s="352">
        <v>1</v>
      </c>
      <c r="AP12" s="354">
        <v>1</v>
      </c>
      <c r="AQ12" s="352">
        <v>1</v>
      </c>
      <c r="AR12" s="354">
        <v>1</v>
      </c>
      <c r="AS12" s="354">
        <v>1</v>
      </c>
      <c r="AT12" s="354">
        <v>1</v>
      </c>
      <c r="AU12" s="352">
        <v>1</v>
      </c>
      <c r="AV12" s="354"/>
      <c r="AW12" s="408">
        <v>44010</v>
      </c>
      <c r="AX12" s="354">
        <v>1.05</v>
      </c>
      <c r="AY12" s="354">
        <v>1289</v>
      </c>
      <c r="AZ12" s="354">
        <v>99.2</v>
      </c>
      <c r="BA12" s="360"/>
      <c r="BB12" s="354">
        <v>8.6</v>
      </c>
      <c r="BC12" s="354">
        <v>9.02</v>
      </c>
      <c r="BD12" s="354">
        <v>84.5</v>
      </c>
      <c r="BE12" s="354">
        <v>9.4</v>
      </c>
      <c r="BF12" s="354">
        <v>163</v>
      </c>
      <c r="BG12" s="418"/>
      <c r="BH12" s="354">
        <v>0</v>
      </c>
      <c r="BI12" s="354">
        <v>0</v>
      </c>
      <c r="BJ12" s="354">
        <v>0</v>
      </c>
      <c r="BK12" s="354">
        <v>0</v>
      </c>
      <c r="BL12" s="356">
        <v>0</v>
      </c>
      <c r="BM12" s="354">
        <v>0</v>
      </c>
      <c r="BN12" s="413" t="s">
        <v>131</v>
      </c>
      <c r="BO12" s="419">
        <v>3.8033333333333328</v>
      </c>
      <c r="BP12" s="359">
        <v>4.1360000000000001</v>
      </c>
      <c r="BQ12" s="359">
        <v>0.33266666666666733</v>
      </c>
      <c r="BR12" s="359">
        <v>8.7467134092901144</v>
      </c>
      <c r="BS12" s="359">
        <v>129</v>
      </c>
      <c r="BT12" s="359">
        <v>70784</v>
      </c>
      <c r="BU12" s="359">
        <v>56913</v>
      </c>
      <c r="BV12" s="359">
        <v>1507.3132372214941</v>
      </c>
      <c r="BW12" s="359">
        <v>1.5368568533182425E-4</v>
      </c>
      <c r="BX12" s="359">
        <v>9.7206666666666681</v>
      </c>
      <c r="BY12" s="359">
        <v>15.127166666666666</v>
      </c>
      <c r="BZ12" s="359">
        <v>-5.4064999999999985</v>
      </c>
      <c r="CA12" s="359">
        <v>66.248992869493037</v>
      </c>
      <c r="CB12" s="359">
        <v>103.06107707469752</v>
      </c>
      <c r="CC12" s="359">
        <v>-36.812084205204506</v>
      </c>
      <c r="CD12" s="359">
        <v>204.51957059152272</v>
      </c>
      <c r="CE12" s="359">
        <v>318.32414554597216</v>
      </c>
      <c r="CF12" s="359">
        <v>-113.80457495444931</v>
      </c>
      <c r="CG12" s="359">
        <v>0.26335804484982922</v>
      </c>
      <c r="CH12" s="354"/>
      <c r="CI12" s="359"/>
      <c r="CJ12" s="359"/>
      <c r="CK12" s="359"/>
      <c r="CL12" s="359"/>
      <c r="CM12" s="354"/>
      <c r="CN12" s="359"/>
      <c r="CO12" s="359"/>
      <c r="CP12" s="359"/>
      <c r="CQ12" s="359"/>
      <c r="CR12" s="359"/>
      <c r="CS12" s="359"/>
      <c r="CT12" s="359"/>
      <c r="CU12" s="414"/>
      <c r="CV12" s="415"/>
      <c r="CW12" s="415"/>
      <c r="CX12" s="416"/>
      <c r="CY12" s="416"/>
      <c r="CZ12" s="416"/>
      <c r="DA12" s="416"/>
      <c r="DB12" s="416"/>
      <c r="DC12" s="416"/>
      <c r="DD12" s="361"/>
      <c r="DE12" s="359">
        <v>8.7467134092901144</v>
      </c>
      <c r="DF12" s="359"/>
      <c r="DG12" s="359"/>
    </row>
    <row r="13" spans="1:111" ht="14.25" customHeight="1">
      <c r="A13" s="363">
        <v>12</v>
      </c>
      <c r="B13" s="354" t="s">
        <v>182</v>
      </c>
      <c r="C13" s="354">
        <v>1</v>
      </c>
      <c r="D13" s="358">
        <v>29198</v>
      </c>
      <c r="E13" s="403">
        <f t="shared" si="0"/>
        <v>40</v>
      </c>
      <c r="F13" s="354">
        <v>38.4</v>
      </c>
      <c r="G13" s="356">
        <v>67</v>
      </c>
      <c r="H13" s="354">
        <v>0</v>
      </c>
      <c r="I13" s="354">
        <v>0</v>
      </c>
      <c r="J13" s="354">
        <v>0</v>
      </c>
      <c r="K13" s="354">
        <v>0</v>
      </c>
      <c r="L13" s="354">
        <v>0</v>
      </c>
      <c r="M13" s="354">
        <v>0</v>
      </c>
      <c r="N13" s="354">
        <v>0</v>
      </c>
      <c r="O13" s="354">
        <v>0</v>
      </c>
      <c r="P13" s="354">
        <v>0</v>
      </c>
      <c r="Q13" s="354">
        <v>0</v>
      </c>
      <c r="R13" s="354">
        <v>0</v>
      </c>
      <c r="S13" s="354">
        <v>0</v>
      </c>
      <c r="T13" s="354">
        <v>0</v>
      </c>
      <c r="U13" s="354">
        <v>0</v>
      </c>
      <c r="V13" s="354">
        <v>0</v>
      </c>
      <c r="W13" s="354">
        <v>0</v>
      </c>
      <c r="X13" s="354">
        <v>0</v>
      </c>
      <c r="Y13" s="409">
        <v>0</v>
      </c>
      <c r="Z13" s="354">
        <v>0</v>
      </c>
      <c r="AA13" s="356">
        <v>80</v>
      </c>
      <c r="AB13" s="352">
        <v>1.78</v>
      </c>
      <c r="AC13" s="417">
        <f t="shared" si="1"/>
        <v>25.249337204898371</v>
      </c>
      <c r="AD13" s="407">
        <v>44012</v>
      </c>
      <c r="AE13" s="354">
        <v>0</v>
      </c>
      <c r="AF13" s="354">
        <v>0</v>
      </c>
      <c r="AG13" s="354">
        <v>0</v>
      </c>
      <c r="AH13" s="409">
        <v>0</v>
      </c>
      <c r="AI13" s="409">
        <v>0</v>
      </c>
      <c r="AJ13" s="408">
        <v>44023</v>
      </c>
      <c r="AK13" s="354">
        <f t="shared" si="2"/>
        <v>11</v>
      </c>
      <c r="AL13" s="409">
        <v>1</v>
      </c>
      <c r="AM13" s="409"/>
      <c r="AN13" s="410"/>
      <c r="AO13" s="352">
        <v>1</v>
      </c>
      <c r="AP13" s="354">
        <v>1</v>
      </c>
      <c r="AQ13" s="352">
        <v>1</v>
      </c>
      <c r="AR13" s="354">
        <v>0</v>
      </c>
      <c r="AS13" s="354">
        <v>1</v>
      </c>
      <c r="AT13" s="354">
        <v>0</v>
      </c>
      <c r="AU13" s="352">
        <v>0</v>
      </c>
      <c r="AV13" s="354"/>
      <c r="AW13" s="408">
        <v>44018</v>
      </c>
      <c r="AX13" s="354">
        <v>1.54</v>
      </c>
      <c r="AY13" s="354">
        <v>1899</v>
      </c>
      <c r="AZ13" s="354">
        <v>162.19999999999999</v>
      </c>
      <c r="BA13" s="360"/>
      <c r="BB13" s="354">
        <v>12.9</v>
      </c>
      <c r="BC13" s="354">
        <v>6.7</v>
      </c>
      <c r="BD13" s="354">
        <v>83</v>
      </c>
      <c r="BE13" s="354">
        <v>12</v>
      </c>
      <c r="BF13" s="354">
        <v>134</v>
      </c>
      <c r="BG13" s="418"/>
      <c r="BH13" s="354">
        <v>0</v>
      </c>
      <c r="BI13" s="354">
        <v>0</v>
      </c>
      <c r="BJ13" s="354">
        <v>0</v>
      </c>
      <c r="BK13" s="354">
        <v>0</v>
      </c>
      <c r="BL13" s="356">
        <v>0</v>
      </c>
      <c r="BM13" s="354">
        <v>0</v>
      </c>
      <c r="BN13" s="413"/>
      <c r="BO13" s="419">
        <v>4.81745</v>
      </c>
      <c r="BP13" s="359">
        <v>5.1070000000000002</v>
      </c>
      <c r="BQ13" s="359">
        <v>0.2895500000000002</v>
      </c>
      <c r="BR13" s="359">
        <v>6.0104412085231855</v>
      </c>
      <c r="BS13" s="359">
        <v>33</v>
      </c>
      <c r="BT13" s="359">
        <v>27601</v>
      </c>
      <c r="BU13" s="359">
        <v>16949</v>
      </c>
      <c r="BV13" s="359">
        <v>748.88487040385769</v>
      </c>
      <c r="BW13" s="359">
        <v>3.5461922287587382E-4</v>
      </c>
      <c r="BX13" s="359">
        <v>3.649833333333333</v>
      </c>
      <c r="BY13" s="359">
        <v>7.386166666666667</v>
      </c>
      <c r="BZ13" s="359">
        <v>-3.7363333333333348</v>
      </c>
      <c r="CA13" s="359">
        <v>39.861391897713013</v>
      </c>
      <c r="CB13" s="359">
        <v>80.741932458667534</v>
      </c>
      <c r="CC13" s="359">
        <v>-40.880540560954501</v>
      </c>
      <c r="CD13" s="359">
        <v>60.659228257842393</v>
      </c>
      <c r="CE13" s="359">
        <v>122.69124326323744</v>
      </c>
      <c r="CF13" s="359">
        <v>-62.03201500539501</v>
      </c>
      <c r="CG13" s="359">
        <v>0.33581052860807281</v>
      </c>
      <c r="CH13" s="354"/>
      <c r="CI13" s="359">
        <v>8.15</v>
      </c>
      <c r="CJ13" s="359">
        <v>8.2100000000000009</v>
      </c>
      <c r="CK13" s="359">
        <v>7.84</v>
      </c>
      <c r="CL13" s="359">
        <f t="shared" si="3"/>
        <v>8.0666666666666664</v>
      </c>
      <c r="CM13" s="354">
        <v>0.59599999999999997</v>
      </c>
      <c r="CN13" s="359">
        <v>0.59</v>
      </c>
      <c r="CO13" s="359">
        <v>0.57299999999999995</v>
      </c>
      <c r="CP13" s="359">
        <f t="shared" si="4"/>
        <v>0.58633333333333326</v>
      </c>
      <c r="CQ13" s="359">
        <v>0.71099999999999997</v>
      </c>
      <c r="CR13" s="359">
        <v>0.76500000000000001</v>
      </c>
      <c r="CS13" s="359">
        <v>0.76700000000000002</v>
      </c>
      <c r="CT13" s="359">
        <f t="shared" si="5"/>
        <v>0.74766666666666659</v>
      </c>
      <c r="CU13" s="414">
        <v>2.3148148148148147E-5</v>
      </c>
      <c r="CV13" s="415">
        <v>1.7361111111111112E-4</v>
      </c>
      <c r="CW13" s="415">
        <v>1.1574074074074073E-4</v>
      </c>
      <c r="CX13" s="416" t="s">
        <v>184</v>
      </c>
      <c r="CY13" s="416" t="s">
        <v>185</v>
      </c>
      <c r="CZ13" s="416" t="s">
        <v>186</v>
      </c>
      <c r="DA13" s="416" t="s">
        <v>187</v>
      </c>
      <c r="DB13" s="416" t="s">
        <v>188</v>
      </c>
      <c r="DC13" s="416" t="s">
        <v>189</v>
      </c>
      <c r="DD13" s="361"/>
      <c r="DE13" s="359">
        <v>6.0104412085231855</v>
      </c>
      <c r="DF13" s="359">
        <v>0.58633333333333326</v>
      </c>
      <c r="DG13" s="359">
        <v>0.74766666666666659</v>
      </c>
    </row>
    <row r="14" spans="1:111" ht="14.25" customHeight="1">
      <c r="A14" s="363">
        <v>13</v>
      </c>
      <c r="B14" s="354" t="s">
        <v>190</v>
      </c>
      <c r="C14" s="354">
        <v>1</v>
      </c>
      <c r="D14" s="358">
        <v>24076</v>
      </c>
      <c r="E14" s="403">
        <f t="shared" si="0"/>
        <v>54</v>
      </c>
      <c r="F14" s="354">
        <v>36.200000000000003</v>
      </c>
      <c r="G14" s="356">
        <v>95</v>
      </c>
      <c r="H14" s="354">
        <v>0</v>
      </c>
      <c r="I14" s="354">
        <v>0</v>
      </c>
      <c r="J14" s="354">
        <v>0</v>
      </c>
      <c r="K14" s="354">
        <v>1</v>
      </c>
      <c r="L14" s="354">
        <v>1</v>
      </c>
      <c r="M14" s="354">
        <v>0</v>
      </c>
      <c r="N14" s="354">
        <v>0</v>
      </c>
      <c r="O14" s="354">
        <v>0</v>
      </c>
      <c r="P14" s="354">
        <v>0</v>
      </c>
      <c r="Q14" s="354">
        <v>0</v>
      </c>
      <c r="R14" s="354">
        <v>0</v>
      </c>
      <c r="S14" s="354">
        <v>0</v>
      </c>
      <c r="T14" s="354">
        <v>0</v>
      </c>
      <c r="U14" s="354">
        <v>0</v>
      </c>
      <c r="V14" s="354">
        <v>1</v>
      </c>
      <c r="W14" s="354">
        <v>0</v>
      </c>
      <c r="X14" s="354">
        <v>1</v>
      </c>
      <c r="Y14" s="409">
        <v>0</v>
      </c>
      <c r="Z14" s="354">
        <v>0</v>
      </c>
      <c r="AA14" s="356"/>
      <c r="AB14" s="352"/>
      <c r="AC14" s="417"/>
      <c r="AD14" s="407">
        <v>44010</v>
      </c>
      <c r="AE14" s="354">
        <v>0</v>
      </c>
      <c r="AF14" s="354">
        <v>0</v>
      </c>
      <c r="AG14" s="354">
        <v>0</v>
      </c>
      <c r="AH14" s="409">
        <v>0</v>
      </c>
      <c r="AI14" s="409">
        <v>0</v>
      </c>
      <c r="AJ14" s="408">
        <v>44013</v>
      </c>
      <c r="AK14" s="354">
        <f t="shared" si="2"/>
        <v>3</v>
      </c>
      <c r="AL14" s="409">
        <v>0</v>
      </c>
      <c r="AM14" s="409" t="s">
        <v>192</v>
      </c>
      <c r="AN14" s="410" t="s">
        <v>193</v>
      </c>
      <c r="AO14" s="352">
        <v>1</v>
      </c>
      <c r="AP14" s="354">
        <v>1</v>
      </c>
      <c r="AQ14" s="352">
        <v>1</v>
      </c>
      <c r="AR14" s="354">
        <v>1</v>
      </c>
      <c r="AS14" s="354">
        <v>1</v>
      </c>
      <c r="AT14" s="354">
        <v>1</v>
      </c>
      <c r="AU14" s="352">
        <v>0</v>
      </c>
      <c r="AV14" s="354"/>
      <c r="AW14" s="408">
        <v>44010</v>
      </c>
      <c r="AX14" s="354">
        <v>12.45</v>
      </c>
      <c r="AY14" s="354">
        <v>687</v>
      </c>
      <c r="AZ14" s="354">
        <v>2.7</v>
      </c>
      <c r="BA14" s="360"/>
      <c r="BB14" s="354">
        <v>7.4</v>
      </c>
      <c r="BC14" s="354">
        <v>4.6399999999999997</v>
      </c>
      <c r="BD14" s="354">
        <v>85.6</v>
      </c>
      <c r="BE14" s="354">
        <v>13.1</v>
      </c>
      <c r="BF14" s="354">
        <v>171</v>
      </c>
      <c r="BG14" s="356"/>
      <c r="BH14" s="354">
        <v>0</v>
      </c>
      <c r="BI14" s="354">
        <v>0</v>
      </c>
      <c r="BJ14" s="354">
        <v>0</v>
      </c>
      <c r="BK14" s="354">
        <v>0</v>
      </c>
      <c r="BL14" s="356">
        <v>0</v>
      </c>
      <c r="BM14" s="354">
        <v>0</v>
      </c>
      <c r="BN14" s="413"/>
      <c r="BO14" s="419"/>
      <c r="BP14" s="359"/>
      <c r="BQ14" s="359"/>
      <c r="BR14" s="359"/>
      <c r="BS14" s="359"/>
      <c r="BT14" s="359"/>
      <c r="BU14" s="359"/>
      <c r="BV14" s="359"/>
      <c r="BW14" s="359"/>
      <c r="BX14" s="359"/>
      <c r="BY14" s="359"/>
      <c r="BZ14" s="359"/>
      <c r="CA14" s="359"/>
      <c r="CB14" s="359"/>
      <c r="CC14" s="359"/>
      <c r="CD14" s="359"/>
      <c r="CE14" s="359"/>
      <c r="CF14" s="359"/>
      <c r="CG14" s="359"/>
      <c r="CH14" s="354"/>
      <c r="CI14" s="359">
        <v>7.9</v>
      </c>
      <c r="CJ14" s="359">
        <v>8.11</v>
      </c>
      <c r="CK14" s="359">
        <v>8.31</v>
      </c>
      <c r="CL14" s="359">
        <f t="shared" si="3"/>
        <v>8.1066666666666674</v>
      </c>
      <c r="CM14" s="354">
        <v>0.71399999999999997</v>
      </c>
      <c r="CN14" s="359">
        <v>0.64200000000000002</v>
      </c>
      <c r="CO14" s="359">
        <v>0.71</v>
      </c>
      <c r="CP14" s="359">
        <f t="shared" si="4"/>
        <v>0.68866666666666665</v>
      </c>
      <c r="CQ14" s="359">
        <v>0.91100000000000003</v>
      </c>
      <c r="CR14" s="359">
        <v>0.84</v>
      </c>
      <c r="CS14" s="359">
        <v>0.90900000000000003</v>
      </c>
      <c r="CT14" s="359">
        <f t="shared" si="5"/>
        <v>0.88666666666666671</v>
      </c>
      <c r="CU14" s="414">
        <v>4.6296296296296294E-5</v>
      </c>
      <c r="CV14" s="415">
        <v>9.2592592592592588E-5</v>
      </c>
      <c r="CW14" s="415">
        <v>1.1574074074074073E-4</v>
      </c>
      <c r="CX14" s="416" t="s">
        <v>194</v>
      </c>
      <c r="CY14" s="416" t="s">
        <v>195</v>
      </c>
      <c r="CZ14" s="416" t="s">
        <v>196</v>
      </c>
      <c r="DA14" s="416" t="s">
        <v>197</v>
      </c>
      <c r="DB14" s="416" t="s">
        <v>198</v>
      </c>
      <c r="DC14" s="416" t="s">
        <v>199</v>
      </c>
      <c r="DD14" s="361"/>
      <c r="DE14" s="359"/>
      <c r="DF14" s="359">
        <v>0.68866666666666665</v>
      </c>
      <c r="DG14" s="359">
        <v>0.88666666666666671</v>
      </c>
    </row>
    <row r="15" spans="1:111" ht="14.25" customHeight="1">
      <c r="A15" s="363">
        <v>14</v>
      </c>
      <c r="B15" s="354" t="s">
        <v>200</v>
      </c>
      <c r="C15" s="354">
        <v>1</v>
      </c>
      <c r="D15" s="358">
        <v>27303</v>
      </c>
      <c r="E15" s="403">
        <f t="shared" si="0"/>
        <v>45</v>
      </c>
      <c r="F15" s="354">
        <v>37.1</v>
      </c>
      <c r="G15" s="356">
        <v>90</v>
      </c>
      <c r="H15" s="354">
        <v>0</v>
      </c>
      <c r="I15" s="354">
        <v>0</v>
      </c>
      <c r="J15" s="354">
        <v>0</v>
      </c>
      <c r="K15" s="354">
        <v>0</v>
      </c>
      <c r="L15" s="354">
        <v>0</v>
      </c>
      <c r="M15" s="354">
        <v>0</v>
      </c>
      <c r="N15" s="354">
        <v>0</v>
      </c>
      <c r="O15" s="354">
        <v>0</v>
      </c>
      <c r="P15" s="354">
        <v>0</v>
      </c>
      <c r="Q15" s="354">
        <v>0</v>
      </c>
      <c r="R15" s="354">
        <v>0</v>
      </c>
      <c r="S15" s="354">
        <v>0</v>
      </c>
      <c r="T15" s="354">
        <v>0</v>
      </c>
      <c r="U15" s="354">
        <v>0</v>
      </c>
      <c r="V15" s="354">
        <v>0</v>
      </c>
      <c r="W15" s="354">
        <v>0</v>
      </c>
      <c r="X15" s="354">
        <v>0</v>
      </c>
      <c r="Y15" s="409">
        <v>1</v>
      </c>
      <c r="Z15" s="354">
        <v>0</v>
      </c>
      <c r="AA15" s="356"/>
      <c r="AB15" s="352"/>
      <c r="AC15" s="417"/>
      <c r="AD15" s="407">
        <v>44011</v>
      </c>
      <c r="AE15" s="354">
        <v>0</v>
      </c>
      <c r="AF15" s="354">
        <v>0</v>
      </c>
      <c r="AG15" s="354">
        <v>0</v>
      </c>
      <c r="AH15" s="409">
        <v>0</v>
      </c>
      <c r="AI15" s="409">
        <v>0</v>
      </c>
      <c r="AJ15" s="408">
        <v>44013</v>
      </c>
      <c r="AK15" s="354">
        <f t="shared" si="2"/>
        <v>2</v>
      </c>
      <c r="AL15" s="409">
        <v>1</v>
      </c>
      <c r="AM15" s="409"/>
      <c r="AN15" s="410" t="s">
        <v>202</v>
      </c>
      <c r="AO15" s="352">
        <v>1</v>
      </c>
      <c r="AP15" s="354">
        <v>1</v>
      </c>
      <c r="AQ15" s="352">
        <v>1</v>
      </c>
      <c r="AR15" s="354">
        <v>1</v>
      </c>
      <c r="AS15" s="354">
        <v>1</v>
      </c>
      <c r="AT15" s="354">
        <v>1</v>
      </c>
      <c r="AU15" s="352">
        <v>1</v>
      </c>
      <c r="AV15" s="354"/>
      <c r="AW15" s="408">
        <v>44011</v>
      </c>
      <c r="AX15" s="354">
        <v>0.95</v>
      </c>
      <c r="AY15" s="354">
        <v>425</v>
      </c>
      <c r="AZ15" s="354">
        <v>142.4</v>
      </c>
      <c r="BA15" s="360">
        <v>6.0000000000000001E-3</v>
      </c>
      <c r="BB15" s="354">
        <v>14.3</v>
      </c>
      <c r="BC15" s="354">
        <v>12.15</v>
      </c>
      <c r="BD15" s="354">
        <v>90.2</v>
      </c>
      <c r="BE15" s="354">
        <v>6.3</v>
      </c>
      <c r="BF15" s="354">
        <v>226</v>
      </c>
      <c r="BG15" s="418"/>
      <c r="BH15" s="354">
        <v>0</v>
      </c>
      <c r="BI15" s="354">
        <v>0</v>
      </c>
      <c r="BJ15" s="354">
        <v>0</v>
      </c>
      <c r="BK15" s="354">
        <v>0</v>
      </c>
      <c r="BL15" s="356">
        <v>0</v>
      </c>
      <c r="BM15" s="354">
        <v>1</v>
      </c>
      <c r="BN15" s="413" t="s">
        <v>131</v>
      </c>
      <c r="BO15" s="419">
        <v>3.7160877192982453</v>
      </c>
      <c r="BP15" s="359">
        <v>3.9140000000000001</v>
      </c>
      <c r="BQ15" s="359">
        <v>0.19791228070175482</v>
      </c>
      <c r="BR15" s="359">
        <v>5.3258237063125362</v>
      </c>
      <c r="BS15" s="359">
        <v>36</v>
      </c>
      <c r="BT15" s="359">
        <v>23233</v>
      </c>
      <c r="BU15" s="359">
        <v>11818</v>
      </c>
      <c r="BV15" s="359">
        <v>588.28018533660395</v>
      </c>
      <c r="BW15" s="359">
        <v>4.5065355443497511E-4</v>
      </c>
      <c r="BX15" s="359">
        <v>5.5360000000000014</v>
      </c>
      <c r="BY15" s="359">
        <v>7.5146666666666686</v>
      </c>
      <c r="BZ15" s="359">
        <v>-1.978666666666667</v>
      </c>
      <c r="CA15" s="359">
        <v>34.381986485891623</v>
      </c>
      <c r="CB15" s="359">
        <v>47.34040465514385</v>
      </c>
      <c r="CC15" s="359">
        <v>-12.958418169252219</v>
      </c>
      <c r="CD15" s="359">
        <v>122.20271436320466</v>
      </c>
      <c r="CE15" s="359">
        <v>164.77304239677542</v>
      </c>
      <c r="CF15" s="359">
        <v>-42.570328033570739</v>
      </c>
      <c r="CG15" s="359">
        <v>0.20531318626303313</v>
      </c>
      <c r="CH15" s="354"/>
      <c r="CI15" s="359">
        <v>7.14</v>
      </c>
      <c r="CJ15" s="359">
        <v>7.29</v>
      </c>
      <c r="CK15" s="359">
        <v>7.01</v>
      </c>
      <c r="CL15" s="359">
        <f t="shared" si="3"/>
        <v>7.1466666666666656</v>
      </c>
      <c r="CM15" s="354">
        <v>0.58599999999999997</v>
      </c>
      <c r="CN15" s="359">
        <v>0.65100000000000002</v>
      </c>
      <c r="CO15" s="359">
        <v>0.63</v>
      </c>
      <c r="CP15" s="359">
        <f t="shared" si="4"/>
        <v>0.62233333333333329</v>
      </c>
      <c r="CQ15" s="359">
        <v>0.753</v>
      </c>
      <c r="CR15" s="359">
        <v>0.747</v>
      </c>
      <c r="CS15" s="359">
        <v>0.74199999999999999</v>
      </c>
      <c r="CT15" s="359">
        <f t="shared" si="5"/>
        <v>0.74733333333333329</v>
      </c>
      <c r="CU15" s="414">
        <v>2.3148148148148147E-5</v>
      </c>
      <c r="CV15" s="415">
        <v>1.3888888888888889E-4</v>
      </c>
      <c r="CW15" s="415">
        <v>2.3148148148148146E-4</v>
      </c>
      <c r="CX15" s="416" t="s">
        <v>203</v>
      </c>
      <c r="CY15" s="416" t="s">
        <v>204</v>
      </c>
      <c r="CZ15" s="416" t="s">
        <v>205</v>
      </c>
      <c r="DA15" s="416" t="s">
        <v>206</v>
      </c>
      <c r="DB15" s="416" t="s">
        <v>207</v>
      </c>
      <c r="DC15" s="416" t="s">
        <v>208</v>
      </c>
      <c r="DD15" s="361"/>
      <c r="DE15" s="359">
        <v>5.3258237063125362</v>
      </c>
      <c r="DF15" s="359">
        <v>0.62233333333333329</v>
      </c>
      <c r="DG15" s="359">
        <v>0.74733333333333329</v>
      </c>
    </row>
    <row r="16" spans="1:111" ht="14.25" customHeight="1">
      <c r="A16" s="363">
        <v>16</v>
      </c>
      <c r="B16" s="354" t="s">
        <v>209</v>
      </c>
      <c r="C16" s="354">
        <v>2</v>
      </c>
      <c r="D16" s="358">
        <v>20114</v>
      </c>
      <c r="E16" s="403">
        <f t="shared" si="0"/>
        <v>65</v>
      </c>
      <c r="F16" s="354">
        <v>36</v>
      </c>
      <c r="G16" s="356">
        <v>95</v>
      </c>
      <c r="H16" s="354">
        <v>0</v>
      </c>
      <c r="I16" s="354">
        <v>0</v>
      </c>
      <c r="J16" s="354">
        <v>0</v>
      </c>
      <c r="K16" s="354">
        <v>1</v>
      </c>
      <c r="L16" s="354">
        <v>0</v>
      </c>
      <c r="M16" s="354">
        <v>0</v>
      </c>
      <c r="N16" s="354">
        <v>1</v>
      </c>
      <c r="O16" s="354">
        <v>0</v>
      </c>
      <c r="P16" s="354">
        <v>0</v>
      </c>
      <c r="Q16" s="354">
        <v>0</v>
      </c>
      <c r="R16" s="354">
        <v>0</v>
      </c>
      <c r="S16" s="354">
        <v>0</v>
      </c>
      <c r="T16" s="354">
        <v>0</v>
      </c>
      <c r="U16" s="354">
        <v>0</v>
      </c>
      <c r="V16" s="354">
        <v>1</v>
      </c>
      <c r="W16" s="354">
        <v>0</v>
      </c>
      <c r="X16" s="354">
        <v>1</v>
      </c>
      <c r="Y16" s="409">
        <v>0</v>
      </c>
      <c r="Z16" s="354">
        <v>0</v>
      </c>
      <c r="AA16" s="356"/>
      <c r="AB16" s="352"/>
      <c r="AC16" s="417"/>
      <c r="AD16" s="407">
        <v>44011</v>
      </c>
      <c r="AE16" s="354">
        <v>0</v>
      </c>
      <c r="AF16" s="354">
        <v>0</v>
      </c>
      <c r="AG16" s="354">
        <v>0</v>
      </c>
      <c r="AH16" s="409">
        <v>0</v>
      </c>
      <c r="AI16" s="409">
        <v>0</v>
      </c>
      <c r="AJ16" s="408">
        <v>44013</v>
      </c>
      <c r="AK16" s="354">
        <f t="shared" si="2"/>
        <v>2</v>
      </c>
      <c r="AL16" s="409">
        <v>1</v>
      </c>
      <c r="AM16" s="409"/>
      <c r="AN16" s="410" t="s">
        <v>202</v>
      </c>
      <c r="AO16" s="352">
        <v>1</v>
      </c>
      <c r="AP16" s="354">
        <v>1</v>
      </c>
      <c r="AQ16" s="352">
        <v>1</v>
      </c>
      <c r="AR16" s="354">
        <v>1</v>
      </c>
      <c r="AS16" s="354">
        <v>1</v>
      </c>
      <c r="AT16" s="354">
        <v>1</v>
      </c>
      <c r="AU16" s="352">
        <v>0</v>
      </c>
      <c r="AV16" s="354"/>
      <c r="AW16" s="408">
        <v>44011</v>
      </c>
      <c r="AX16" s="354">
        <v>2.41</v>
      </c>
      <c r="AY16" s="354">
        <v>949</v>
      </c>
      <c r="AZ16" s="354">
        <v>97.5</v>
      </c>
      <c r="BA16" s="360">
        <v>1.7999999999999999E-2</v>
      </c>
      <c r="BB16" s="354">
        <v>14.9</v>
      </c>
      <c r="BC16" s="354">
        <v>3.68</v>
      </c>
      <c r="BD16" s="354">
        <v>85</v>
      </c>
      <c r="BE16" s="354">
        <v>9.8000000000000007</v>
      </c>
      <c r="BF16" s="354">
        <v>104</v>
      </c>
      <c r="BG16" s="418"/>
      <c r="BH16" s="354">
        <v>0</v>
      </c>
      <c r="BI16" s="354">
        <v>0</v>
      </c>
      <c r="BJ16" s="354">
        <v>0</v>
      </c>
      <c r="BK16" s="354">
        <v>0</v>
      </c>
      <c r="BL16" s="356">
        <v>0</v>
      </c>
      <c r="BM16" s="354">
        <v>1</v>
      </c>
      <c r="BN16" s="413" t="s">
        <v>131</v>
      </c>
      <c r="BO16" s="419">
        <v>4.4510000000000014</v>
      </c>
      <c r="BP16" s="359">
        <v>4.617</v>
      </c>
      <c r="BQ16" s="359">
        <v>0.16599999999999859</v>
      </c>
      <c r="BR16" s="359">
        <v>3.7294989889912054</v>
      </c>
      <c r="BS16" s="359">
        <v>79</v>
      </c>
      <c r="BT16" s="359">
        <v>17941</v>
      </c>
      <c r="BU16" s="359">
        <v>9584</v>
      </c>
      <c r="BV16" s="359">
        <v>209.23925534359918</v>
      </c>
      <c r="BW16" s="359">
        <v>3.8913804142228772E-4</v>
      </c>
      <c r="BX16" s="359">
        <v>4.1083333333333334</v>
      </c>
      <c r="BY16" s="359">
        <v>4.2284999999999995</v>
      </c>
      <c r="BZ16" s="359">
        <v>-0.12016666666666669</v>
      </c>
      <c r="CA16" s="359">
        <v>38.035243875750361</v>
      </c>
      <c r="CB16" s="359">
        <v>39.038312640963646</v>
      </c>
      <c r="CC16" s="359">
        <v>-1.0030687652132768</v>
      </c>
      <c r="CD16" s="359">
        <v>73.35511793731591</v>
      </c>
      <c r="CE16" s="359">
        <v>75.398497224710184</v>
      </c>
      <c r="CF16" s="359">
        <v>-2.043379287394258</v>
      </c>
      <c r="CG16" s="359">
        <v>2.6385973318645894E-2</v>
      </c>
      <c r="CH16" s="354"/>
      <c r="CI16" s="359"/>
      <c r="CJ16" s="359"/>
      <c r="CK16" s="359"/>
      <c r="CL16" s="359"/>
      <c r="CM16" s="354"/>
      <c r="CN16" s="359"/>
      <c r="CO16" s="359"/>
      <c r="CP16" s="359"/>
      <c r="CQ16" s="359"/>
      <c r="CR16" s="359"/>
      <c r="CS16" s="359"/>
      <c r="CT16" s="359"/>
      <c r="CU16" s="414"/>
      <c r="CV16" s="415"/>
      <c r="CW16" s="415"/>
      <c r="CX16" s="416"/>
      <c r="CY16" s="416"/>
      <c r="CZ16" s="416"/>
      <c r="DA16" s="416"/>
      <c r="DB16" s="416"/>
      <c r="DC16" s="416"/>
      <c r="DD16" s="361"/>
      <c r="DE16" s="359">
        <v>3.7294989889912054</v>
      </c>
      <c r="DF16" s="359"/>
      <c r="DG16" s="359"/>
    </row>
    <row r="17" spans="1:111" ht="15.75" customHeight="1">
      <c r="A17" s="363">
        <v>19</v>
      </c>
      <c r="B17" s="354" t="s">
        <v>219</v>
      </c>
      <c r="C17" s="354">
        <v>1</v>
      </c>
      <c r="D17" s="358">
        <v>20008</v>
      </c>
      <c r="E17" s="403">
        <f t="shared" si="0"/>
        <v>65</v>
      </c>
      <c r="F17" s="354">
        <v>35.6</v>
      </c>
      <c r="G17" s="356">
        <v>96</v>
      </c>
      <c r="H17" s="354">
        <v>0</v>
      </c>
      <c r="I17" s="354">
        <v>1</v>
      </c>
      <c r="J17" s="354">
        <v>0</v>
      </c>
      <c r="K17" s="354">
        <v>0</v>
      </c>
      <c r="L17" s="354">
        <v>0</v>
      </c>
      <c r="M17" s="354">
        <v>0</v>
      </c>
      <c r="N17" s="354">
        <v>0</v>
      </c>
      <c r="O17" s="354">
        <v>0</v>
      </c>
      <c r="P17" s="354">
        <v>0</v>
      </c>
      <c r="Q17" s="354">
        <v>0</v>
      </c>
      <c r="R17" s="354">
        <v>0</v>
      </c>
      <c r="S17" s="354">
        <v>0</v>
      </c>
      <c r="T17" s="354">
        <v>0</v>
      </c>
      <c r="U17" s="354">
        <v>0</v>
      </c>
      <c r="V17" s="354">
        <v>1</v>
      </c>
      <c r="W17" s="354">
        <v>0</v>
      </c>
      <c r="X17" s="354">
        <v>0</v>
      </c>
      <c r="Y17" s="409">
        <v>0</v>
      </c>
      <c r="Z17" s="354">
        <v>0</v>
      </c>
      <c r="AA17" s="356"/>
      <c r="AB17" s="352"/>
      <c r="AC17" s="417"/>
      <c r="AD17" s="407">
        <v>44009</v>
      </c>
      <c r="AE17" s="354">
        <v>0</v>
      </c>
      <c r="AF17" s="354">
        <v>0</v>
      </c>
      <c r="AG17" s="354">
        <v>0</v>
      </c>
      <c r="AH17" s="409">
        <v>0</v>
      </c>
      <c r="AI17" s="409">
        <v>0</v>
      </c>
      <c r="AJ17" s="408">
        <v>44013</v>
      </c>
      <c r="AK17" s="354">
        <f t="shared" si="2"/>
        <v>4</v>
      </c>
      <c r="AL17" s="409">
        <v>0</v>
      </c>
      <c r="AM17" s="409" t="s">
        <v>221</v>
      </c>
      <c r="AN17" s="410" t="s">
        <v>222</v>
      </c>
      <c r="AO17" s="352">
        <v>1</v>
      </c>
      <c r="AP17" s="354">
        <v>1</v>
      </c>
      <c r="AQ17" s="352">
        <v>1</v>
      </c>
      <c r="AR17" s="354">
        <v>0</v>
      </c>
      <c r="AS17" s="354">
        <v>0</v>
      </c>
      <c r="AT17" s="354">
        <v>0</v>
      </c>
      <c r="AU17" s="352">
        <v>0</v>
      </c>
      <c r="AV17" s="354"/>
      <c r="AW17" s="408">
        <v>44011</v>
      </c>
      <c r="AX17" s="354">
        <v>0.76</v>
      </c>
      <c r="AY17" s="354"/>
      <c r="AZ17" s="354">
        <v>13</v>
      </c>
      <c r="BA17" s="360"/>
      <c r="BB17" s="354">
        <v>13.2</v>
      </c>
      <c r="BC17" s="354">
        <v>5.1100000000000003</v>
      </c>
      <c r="BD17" s="354">
        <v>69.099999999999994</v>
      </c>
      <c r="BE17" s="354">
        <v>16.2</v>
      </c>
      <c r="BF17" s="354">
        <v>278</v>
      </c>
      <c r="BG17" s="356"/>
      <c r="BH17" s="354">
        <v>0</v>
      </c>
      <c r="BI17" s="354">
        <v>0</v>
      </c>
      <c r="BJ17" s="354">
        <v>0</v>
      </c>
      <c r="BK17" s="354">
        <v>0</v>
      </c>
      <c r="BL17" s="356">
        <v>0</v>
      </c>
      <c r="BM17" s="354">
        <v>1</v>
      </c>
      <c r="BN17" s="413" t="s">
        <v>131</v>
      </c>
      <c r="BO17" s="419">
        <v>4.836333333333334</v>
      </c>
      <c r="BP17" s="359">
        <v>5.0060000000000002</v>
      </c>
      <c r="BQ17" s="359">
        <v>0.16966666666666619</v>
      </c>
      <c r="BR17" s="359">
        <v>3.5081673444069095</v>
      </c>
      <c r="BS17" s="359">
        <v>69</v>
      </c>
      <c r="BT17" s="359">
        <v>13611</v>
      </c>
      <c r="BU17" s="359">
        <v>8885</v>
      </c>
      <c r="BV17" s="359">
        <v>425.07950931394817</v>
      </c>
      <c r="BW17" s="359">
        <v>3.94841569432404E-4</v>
      </c>
      <c r="BX17" s="359">
        <v>-1.5818333333333332</v>
      </c>
      <c r="BY17" s="359">
        <v>2.4575000000000005</v>
      </c>
      <c r="BZ17" s="359">
        <v>-4.0393333333333334</v>
      </c>
      <c r="CA17" s="359">
        <v>-17.026817169596502</v>
      </c>
      <c r="CB17" s="359">
        <v>27.43695823090524</v>
      </c>
      <c r="CC17" s="359">
        <v>-44.46377540050176</v>
      </c>
      <c r="CD17" s="359">
        <v>-26.477750333415791</v>
      </c>
      <c r="CE17" s="359">
        <v>40.411659083356994</v>
      </c>
      <c r="CF17" s="359">
        <v>-66.889409416772779</v>
      </c>
      <c r="CG17" s="359">
        <v>0.62338064617401157</v>
      </c>
      <c r="CH17" s="354"/>
      <c r="CI17" s="359">
        <v>6.49</v>
      </c>
      <c r="CJ17" s="359">
        <v>6.25</v>
      </c>
      <c r="CK17" s="359">
        <v>6.48</v>
      </c>
      <c r="CL17" s="359">
        <f t="shared" si="3"/>
        <v>6.4066666666666663</v>
      </c>
      <c r="CM17" s="354">
        <v>0.85799999999999998</v>
      </c>
      <c r="CN17" s="359">
        <v>0.80100000000000005</v>
      </c>
      <c r="CO17" s="359">
        <v>0.83899999999999997</v>
      </c>
      <c r="CP17" s="359">
        <f t="shared" si="4"/>
        <v>0.83266666666666678</v>
      </c>
      <c r="CQ17" s="359">
        <v>1.08</v>
      </c>
      <c r="CR17" s="359">
        <v>0.97199999999999998</v>
      </c>
      <c r="CS17" s="359">
        <v>1.08</v>
      </c>
      <c r="CT17" s="359">
        <f t="shared" si="5"/>
        <v>1.044</v>
      </c>
      <c r="CU17" s="414">
        <v>6.9444444444444444E-5</v>
      </c>
      <c r="CV17" s="415">
        <v>8.1018518518518516E-5</v>
      </c>
      <c r="CW17" s="415">
        <v>1.1574074074074073E-5</v>
      </c>
      <c r="CX17" s="416" t="s">
        <v>223</v>
      </c>
      <c r="CY17" s="416" t="s">
        <v>224</v>
      </c>
      <c r="CZ17" s="416" t="s">
        <v>225</v>
      </c>
      <c r="DA17" s="416" t="s">
        <v>226</v>
      </c>
      <c r="DB17" s="416" t="s">
        <v>227</v>
      </c>
      <c r="DC17" s="416" t="s">
        <v>228</v>
      </c>
      <c r="DD17" s="361"/>
      <c r="DE17" s="359">
        <v>3.5081673444069095</v>
      </c>
      <c r="DF17" s="359">
        <v>0.83266666666666678</v>
      </c>
      <c r="DG17" s="359">
        <v>1.044</v>
      </c>
    </row>
    <row r="18" spans="1:111" ht="15.75" customHeight="1">
      <c r="A18" s="363">
        <v>20</v>
      </c>
      <c r="B18" s="354" t="s">
        <v>229</v>
      </c>
      <c r="C18" s="354">
        <v>1</v>
      </c>
      <c r="D18" s="358">
        <v>29660</v>
      </c>
      <c r="E18" s="403">
        <f t="shared" si="0"/>
        <v>39</v>
      </c>
      <c r="F18" s="354">
        <v>34.799999999999997</v>
      </c>
      <c r="G18" s="356">
        <v>95</v>
      </c>
      <c r="H18" s="354">
        <v>0</v>
      </c>
      <c r="I18" s="354">
        <v>1</v>
      </c>
      <c r="J18" s="354">
        <v>0</v>
      </c>
      <c r="K18" s="354">
        <v>0</v>
      </c>
      <c r="L18" s="354">
        <v>0</v>
      </c>
      <c r="M18" s="354">
        <v>0</v>
      </c>
      <c r="N18" s="354">
        <v>0</v>
      </c>
      <c r="O18" s="354">
        <v>0</v>
      </c>
      <c r="P18" s="354">
        <v>0</v>
      </c>
      <c r="Q18" s="354">
        <v>0</v>
      </c>
      <c r="R18" s="354">
        <v>0</v>
      </c>
      <c r="S18" s="354">
        <v>0</v>
      </c>
      <c r="T18" s="354">
        <v>0</v>
      </c>
      <c r="U18" s="354">
        <v>0</v>
      </c>
      <c r="V18" s="354">
        <v>1</v>
      </c>
      <c r="W18" s="354">
        <v>1</v>
      </c>
      <c r="X18" s="354">
        <v>0</v>
      </c>
      <c r="Y18" s="409">
        <v>0</v>
      </c>
      <c r="Z18" s="354">
        <v>0</v>
      </c>
      <c r="AA18" s="356">
        <v>110</v>
      </c>
      <c r="AB18" s="352">
        <v>1.78</v>
      </c>
      <c r="AC18" s="417">
        <f t="shared" si="1"/>
        <v>34.71783865673526</v>
      </c>
      <c r="AD18" s="407">
        <v>44012</v>
      </c>
      <c r="AE18" s="354">
        <v>1</v>
      </c>
      <c r="AF18" s="354">
        <v>1</v>
      </c>
      <c r="AG18" s="354">
        <v>25</v>
      </c>
      <c r="AH18" s="409">
        <v>1</v>
      </c>
      <c r="AI18" s="409">
        <v>1</v>
      </c>
      <c r="AJ18" s="408">
        <v>44037</v>
      </c>
      <c r="AK18" s="354">
        <f t="shared" si="2"/>
        <v>25</v>
      </c>
      <c r="AL18" s="409">
        <v>1</v>
      </c>
      <c r="AM18" s="409"/>
      <c r="AN18" s="410"/>
      <c r="AO18" s="352">
        <v>1</v>
      </c>
      <c r="AP18" s="354">
        <v>1</v>
      </c>
      <c r="AQ18" s="352">
        <v>1</v>
      </c>
      <c r="AR18" s="354">
        <v>1</v>
      </c>
      <c r="AS18" s="354">
        <v>1</v>
      </c>
      <c r="AT18" s="354">
        <v>1</v>
      </c>
      <c r="AU18" s="352">
        <v>1</v>
      </c>
      <c r="AV18" s="354">
        <v>1</v>
      </c>
      <c r="AW18" s="408">
        <v>44012</v>
      </c>
      <c r="AX18" s="354">
        <v>0.94</v>
      </c>
      <c r="AY18" s="354">
        <v>344</v>
      </c>
      <c r="AZ18" s="354">
        <v>27.4</v>
      </c>
      <c r="BA18" s="360">
        <v>8.0000000000000002E-3</v>
      </c>
      <c r="BB18" s="354">
        <v>17</v>
      </c>
      <c r="BC18" s="354">
        <v>11.4</v>
      </c>
      <c r="BD18" s="354">
        <v>79</v>
      </c>
      <c r="BE18" s="354">
        <v>12</v>
      </c>
      <c r="BF18" s="354">
        <v>141</v>
      </c>
      <c r="BG18" s="418"/>
      <c r="BH18" s="354">
        <v>0</v>
      </c>
      <c r="BI18" s="354">
        <v>0</v>
      </c>
      <c r="BJ18" s="354">
        <v>0</v>
      </c>
      <c r="BK18" s="354">
        <v>0</v>
      </c>
      <c r="BL18" s="356">
        <v>0</v>
      </c>
      <c r="BM18" s="354">
        <v>0</v>
      </c>
      <c r="BN18" s="413"/>
      <c r="BO18" s="419">
        <v>5.1747924528301903</v>
      </c>
      <c r="BP18" s="359">
        <v>5.1980000000000004</v>
      </c>
      <c r="BQ18" s="359">
        <v>2.3207547169810105E-2</v>
      </c>
      <c r="BR18" s="359">
        <v>0.44847300411280194</v>
      </c>
      <c r="BS18" s="359">
        <v>124</v>
      </c>
      <c r="BT18" s="359">
        <v>26539</v>
      </c>
      <c r="BU18" s="359">
        <v>23351</v>
      </c>
      <c r="BV18" s="359">
        <v>936.67465678797123</v>
      </c>
      <c r="BW18" s="359">
        <v>1.9205730123455181E-5</v>
      </c>
      <c r="BX18" s="359">
        <v>8.6210000000000022</v>
      </c>
      <c r="BY18" s="359">
        <v>11.338166666666664</v>
      </c>
      <c r="BZ18" s="359">
        <v>-2.7171666666666665</v>
      </c>
      <c r="CA18" s="359">
        <v>113.02649389425707</v>
      </c>
      <c r="CB18" s="359">
        <v>146.98967635004053</v>
      </c>
      <c r="CC18" s="359">
        <v>-33.963182455783411</v>
      </c>
      <c r="CD18" s="359">
        <v>135.12910621311661</v>
      </c>
      <c r="CE18" s="359">
        <v>177.39805254334809</v>
      </c>
      <c r="CF18" s="359">
        <v>-42.268946330231415</v>
      </c>
      <c r="CG18" s="359">
        <v>0.19242283341139288</v>
      </c>
      <c r="CH18" s="354"/>
      <c r="CI18" s="359">
        <v>8.6300000000000008</v>
      </c>
      <c r="CJ18" s="359">
        <v>8.2200000000000006</v>
      </c>
      <c r="CK18" s="359">
        <v>8.92</v>
      </c>
      <c r="CL18" s="359">
        <f t="shared" si="3"/>
        <v>8.5900000000000016</v>
      </c>
      <c r="CM18" s="354">
        <v>0.43099999999999999</v>
      </c>
      <c r="CN18" s="359">
        <v>0.41499999999999998</v>
      </c>
      <c r="CO18" s="359">
        <v>0.42299999999999999</v>
      </c>
      <c r="CP18" s="359">
        <f t="shared" si="4"/>
        <v>0.42299999999999999</v>
      </c>
      <c r="CQ18" s="359">
        <v>0.44800000000000001</v>
      </c>
      <c r="CR18" s="359">
        <v>0.45</v>
      </c>
      <c r="CS18" s="359">
        <v>0.44900000000000001</v>
      </c>
      <c r="CT18" s="359">
        <f t="shared" si="5"/>
        <v>0.44900000000000001</v>
      </c>
      <c r="CU18" s="414" t="s">
        <v>124</v>
      </c>
      <c r="CV18" s="415">
        <v>5.7870370370370366E-5</v>
      </c>
      <c r="CW18" s="415">
        <v>1.1574074074074073E-4</v>
      </c>
      <c r="CX18" s="416" t="s">
        <v>230</v>
      </c>
      <c r="CY18" s="416" t="s">
        <v>231</v>
      </c>
      <c r="CZ18" s="416" t="s">
        <v>232</v>
      </c>
      <c r="DA18" s="416" t="s">
        <v>233</v>
      </c>
      <c r="DB18" s="416" t="s">
        <v>234</v>
      </c>
      <c r="DC18" s="416" t="s">
        <v>235</v>
      </c>
      <c r="DD18" s="361"/>
      <c r="DE18" s="359">
        <v>0.44847300411280194</v>
      </c>
      <c r="DF18" s="359">
        <v>0.42299999999999999</v>
      </c>
      <c r="DG18" s="359">
        <v>0.44900000000000001</v>
      </c>
    </row>
    <row r="19" spans="1:111" ht="15.75" customHeight="1">
      <c r="A19" s="363">
        <v>21</v>
      </c>
      <c r="B19" s="354" t="s">
        <v>236</v>
      </c>
      <c r="C19" s="354">
        <v>1</v>
      </c>
      <c r="D19" s="358">
        <v>15127</v>
      </c>
      <c r="E19" s="403">
        <f t="shared" si="0"/>
        <v>79</v>
      </c>
      <c r="F19" s="354">
        <v>38.700000000000003</v>
      </c>
      <c r="G19" s="356">
        <v>93</v>
      </c>
      <c r="H19" s="354">
        <v>0</v>
      </c>
      <c r="I19" s="354">
        <v>1</v>
      </c>
      <c r="J19" s="354">
        <v>0</v>
      </c>
      <c r="K19" s="354">
        <v>0</v>
      </c>
      <c r="L19" s="354">
        <v>0</v>
      </c>
      <c r="M19" s="354">
        <v>0</v>
      </c>
      <c r="N19" s="354">
        <v>0</v>
      </c>
      <c r="O19" s="354">
        <v>0</v>
      </c>
      <c r="P19" s="354">
        <v>0</v>
      </c>
      <c r="Q19" s="354">
        <v>0</v>
      </c>
      <c r="R19" s="354">
        <v>0</v>
      </c>
      <c r="S19" s="354">
        <v>0</v>
      </c>
      <c r="T19" s="354">
        <v>0</v>
      </c>
      <c r="U19" s="354">
        <v>0</v>
      </c>
      <c r="V19" s="354">
        <v>1</v>
      </c>
      <c r="W19" s="354">
        <v>0</v>
      </c>
      <c r="X19" s="354">
        <v>1</v>
      </c>
      <c r="Y19" s="409">
        <v>0</v>
      </c>
      <c r="Z19" s="354">
        <v>0</v>
      </c>
      <c r="AA19" s="356">
        <v>65</v>
      </c>
      <c r="AB19" s="352">
        <v>1.75</v>
      </c>
      <c r="AC19" s="417">
        <f t="shared" si="1"/>
        <v>21.224489795918366</v>
      </c>
      <c r="AD19" s="407">
        <v>44008</v>
      </c>
      <c r="AE19" s="409">
        <v>0</v>
      </c>
      <c r="AF19" s="354">
        <v>0</v>
      </c>
      <c r="AG19" s="354">
        <v>0</v>
      </c>
      <c r="AH19" s="409">
        <v>0</v>
      </c>
      <c r="AI19" s="409">
        <v>0</v>
      </c>
      <c r="AJ19" s="408">
        <v>44019</v>
      </c>
      <c r="AK19" s="354">
        <f t="shared" si="2"/>
        <v>11</v>
      </c>
      <c r="AL19" s="409">
        <v>1</v>
      </c>
      <c r="AM19" s="409"/>
      <c r="AN19" s="410"/>
      <c r="AO19" s="352">
        <v>1</v>
      </c>
      <c r="AP19" s="354">
        <v>1</v>
      </c>
      <c r="AQ19" s="352">
        <v>1</v>
      </c>
      <c r="AR19" s="354">
        <v>1</v>
      </c>
      <c r="AS19" s="354">
        <v>1</v>
      </c>
      <c r="AT19" s="354">
        <v>1</v>
      </c>
      <c r="AU19" s="352">
        <v>0</v>
      </c>
      <c r="AV19" s="354"/>
      <c r="AW19" s="408">
        <v>44008</v>
      </c>
      <c r="AX19" s="354">
        <v>1.8</v>
      </c>
      <c r="AY19" s="354"/>
      <c r="AZ19" s="354">
        <v>91.8</v>
      </c>
      <c r="BA19" s="360"/>
      <c r="BB19" s="354">
        <v>11.1</v>
      </c>
      <c r="BC19" s="354">
        <v>6.87</v>
      </c>
      <c r="BD19" s="354">
        <v>82</v>
      </c>
      <c r="BE19" s="354">
        <v>12.5</v>
      </c>
      <c r="BF19" s="354">
        <v>145</v>
      </c>
      <c r="BG19" s="418"/>
      <c r="BH19" s="354">
        <v>0</v>
      </c>
      <c r="BI19" s="354">
        <v>0</v>
      </c>
      <c r="BJ19" s="354">
        <v>0</v>
      </c>
      <c r="BK19" s="354">
        <v>0</v>
      </c>
      <c r="BL19" s="356">
        <v>0</v>
      </c>
      <c r="BM19" s="354">
        <v>0</v>
      </c>
      <c r="BN19" s="413"/>
      <c r="BO19" s="419">
        <v>5.018101694915253</v>
      </c>
      <c r="BP19" s="359">
        <v>5.3719999999999999</v>
      </c>
      <c r="BQ19" s="359">
        <v>0.35389830508474684</v>
      </c>
      <c r="BR19" s="359">
        <v>7.052433900320219</v>
      </c>
      <c r="BS19" s="359">
        <v>47</v>
      </c>
      <c r="BT19" s="359">
        <v>12227</v>
      </c>
      <c r="BU19" s="359">
        <v>1891</v>
      </c>
      <c r="BV19" s="359">
        <v>122.05484743144071</v>
      </c>
      <c r="BW19" s="359">
        <v>3.7294732418404119E-3</v>
      </c>
      <c r="BX19" s="359">
        <v>2.4811666666666672</v>
      </c>
      <c r="BY19" s="359">
        <v>2.5666666666666673</v>
      </c>
      <c r="BZ19" s="359">
        <v>-8.5500000000000007E-2</v>
      </c>
      <c r="CA19" s="359">
        <v>29.406889882621513</v>
      </c>
      <c r="CB19" s="359">
        <v>30.462011673341511</v>
      </c>
      <c r="CC19" s="359">
        <v>-1.0551217907199999</v>
      </c>
      <c r="CD19" s="359">
        <v>39.633547914479671</v>
      </c>
      <c r="CE19" s="359">
        <v>40.970196592497196</v>
      </c>
      <c r="CF19" s="359">
        <v>-1.3366486780175071</v>
      </c>
      <c r="CG19" s="359">
        <v>3.1594146750267622E-2</v>
      </c>
      <c r="CH19" s="354"/>
      <c r="CI19" s="359">
        <v>8.66</v>
      </c>
      <c r="CJ19" s="359">
        <v>8.32</v>
      </c>
      <c r="CK19" s="359">
        <v>8.81</v>
      </c>
      <c r="CL19" s="359">
        <f t="shared" si="3"/>
        <v>8.5966666666666658</v>
      </c>
      <c r="CM19" s="354">
        <v>0.92300000000000004</v>
      </c>
      <c r="CN19" s="359">
        <v>0.873</v>
      </c>
      <c r="CO19" s="359">
        <v>0.9</v>
      </c>
      <c r="CP19" s="359">
        <f t="shared" si="4"/>
        <v>0.89866666666666672</v>
      </c>
      <c r="CQ19" s="359">
        <v>1.018</v>
      </c>
      <c r="CR19" s="359">
        <v>0.95199999999999996</v>
      </c>
      <c r="CS19" s="359">
        <v>1.004</v>
      </c>
      <c r="CT19" s="359">
        <f t="shared" si="5"/>
        <v>0.9913333333333334</v>
      </c>
      <c r="CU19" s="414">
        <v>4.8611111111111112E-3</v>
      </c>
      <c r="CV19" s="415">
        <v>2.4305555555555552E-4</v>
      </c>
      <c r="CW19" s="415">
        <v>9.0277777777777787E-3</v>
      </c>
      <c r="CX19" s="416" t="s">
        <v>238</v>
      </c>
      <c r="CY19" s="416" t="s">
        <v>239</v>
      </c>
      <c r="CZ19" s="416" t="s">
        <v>240</v>
      </c>
      <c r="DA19" s="416" t="s">
        <v>241</v>
      </c>
      <c r="DB19" s="416" t="s">
        <v>242</v>
      </c>
      <c r="DC19" s="416" t="s">
        <v>243</v>
      </c>
      <c r="DD19" s="361"/>
      <c r="DE19" s="359">
        <v>7.052433900320219</v>
      </c>
      <c r="DF19" s="359">
        <v>0.89866666666666672</v>
      </c>
      <c r="DG19" s="359">
        <v>0.9913333333333334</v>
      </c>
    </row>
    <row r="20" spans="1:111" ht="15.75" customHeight="1">
      <c r="A20" s="363">
        <v>22</v>
      </c>
      <c r="B20" s="354" t="s">
        <v>244</v>
      </c>
      <c r="C20" s="354">
        <v>1</v>
      </c>
      <c r="D20" s="358">
        <v>22804</v>
      </c>
      <c r="E20" s="403">
        <f t="shared" si="0"/>
        <v>58</v>
      </c>
      <c r="F20" s="354">
        <v>36.5</v>
      </c>
      <c r="G20" s="356">
        <v>92</v>
      </c>
      <c r="H20" s="354">
        <v>1</v>
      </c>
      <c r="I20" s="354">
        <v>0</v>
      </c>
      <c r="J20" s="354">
        <v>0</v>
      </c>
      <c r="K20" s="354">
        <v>1</v>
      </c>
      <c r="L20" s="354">
        <v>0</v>
      </c>
      <c r="M20" s="354">
        <v>0</v>
      </c>
      <c r="N20" s="354">
        <v>1</v>
      </c>
      <c r="O20" s="354">
        <v>0</v>
      </c>
      <c r="P20" s="354">
        <v>0</v>
      </c>
      <c r="Q20" s="354">
        <v>0</v>
      </c>
      <c r="R20" s="354">
        <v>0</v>
      </c>
      <c r="S20" s="354">
        <v>0</v>
      </c>
      <c r="T20" s="354">
        <v>0</v>
      </c>
      <c r="U20" s="354">
        <v>0</v>
      </c>
      <c r="V20" s="354">
        <v>1</v>
      </c>
      <c r="W20" s="354">
        <v>0</v>
      </c>
      <c r="X20" s="354">
        <v>0</v>
      </c>
      <c r="Y20" s="409">
        <v>0</v>
      </c>
      <c r="Z20" s="354">
        <v>0</v>
      </c>
      <c r="AA20" s="356">
        <v>76</v>
      </c>
      <c r="AB20" s="352">
        <v>1.78</v>
      </c>
      <c r="AC20" s="417">
        <f t="shared" si="1"/>
        <v>23.98687034465345</v>
      </c>
      <c r="AD20" s="407">
        <v>44012</v>
      </c>
      <c r="AE20" s="409">
        <v>1</v>
      </c>
      <c r="AF20" s="354">
        <v>1</v>
      </c>
      <c r="AG20" s="354">
        <v>10</v>
      </c>
      <c r="AH20" s="409">
        <v>1</v>
      </c>
      <c r="AI20" s="409">
        <v>1</v>
      </c>
      <c r="AJ20" s="408">
        <v>44027</v>
      </c>
      <c r="AK20" s="354">
        <f t="shared" si="2"/>
        <v>15</v>
      </c>
      <c r="AL20" s="409">
        <v>1</v>
      </c>
      <c r="AM20" s="409"/>
      <c r="AN20" s="410" t="s">
        <v>246</v>
      </c>
      <c r="AO20" s="352">
        <v>1</v>
      </c>
      <c r="AP20" s="354">
        <v>1</v>
      </c>
      <c r="AQ20" s="352">
        <v>1</v>
      </c>
      <c r="AR20" s="354">
        <v>1</v>
      </c>
      <c r="AS20" s="354">
        <v>1</v>
      </c>
      <c r="AT20" s="354">
        <v>0</v>
      </c>
      <c r="AU20" s="352">
        <v>0</v>
      </c>
      <c r="AV20" s="354"/>
      <c r="AW20" s="408">
        <v>44012</v>
      </c>
      <c r="AX20" s="354">
        <v>13.74</v>
      </c>
      <c r="AY20" s="354"/>
      <c r="AZ20" s="354">
        <v>278.89999999999998</v>
      </c>
      <c r="BA20" s="360"/>
      <c r="BB20" s="354">
        <v>6</v>
      </c>
      <c r="BC20" s="354">
        <v>3.3</v>
      </c>
      <c r="BD20" s="354">
        <v>85</v>
      </c>
      <c r="BE20" s="354">
        <v>9</v>
      </c>
      <c r="BF20" s="354">
        <v>127</v>
      </c>
      <c r="BG20" s="418"/>
      <c r="BH20" s="354">
        <v>0</v>
      </c>
      <c r="BI20" s="354">
        <v>0</v>
      </c>
      <c r="BJ20" s="354">
        <v>0</v>
      </c>
      <c r="BK20" s="354">
        <v>0</v>
      </c>
      <c r="BL20" s="356">
        <v>0</v>
      </c>
      <c r="BM20" s="354">
        <v>0</v>
      </c>
      <c r="BN20" s="413" t="s">
        <v>131</v>
      </c>
      <c r="BO20" s="419"/>
      <c r="BP20" s="359"/>
      <c r="BQ20" s="359"/>
      <c r="BR20" s="359"/>
      <c r="BS20" s="359"/>
      <c r="BT20" s="359"/>
      <c r="BU20" s="359"/>
      <c r="BV20" s="359"/>
      <c r="BW20" s="359"/>
      <c r="BX20" s="359"/>
      <c r="BY20" s="359"/>
      <c r="BZ20" s="359"/>
      <c r="CA20" s="359"/>
      <c r="CB20" s="359"/>
      <c r="CC20" s="359"/>
      <c r="CD20" s="359"/>
      <c r="CE20" s="359"/>
      <c r="CF20" s="359"/>
      <c r="CG20" s="359"/>
      <c r="CH20" s="354"/>
      <c r="CI20" s="359">
        <v>7.94</v>
      </c>
      <c r="CJ20" s="359">
        <v>7.47</v>
      </c>
      <c r="CK20" s="359">
        <v>7.85</v>
      </c>
      <c r="CL20" s="359">
        <f t="shared" si="3"/>
        <v>7.753333333333333</v>
      </c>
      <c r="CM20" s="354">
        <v>0.90500000000000003</v>
      </c>
      <c r="CN20" s="359">
        <v>1.0960000000000001</v>
      </c>
      <c r="CO20" s="359">
        <v>1.052</v>
      </c>
      <c r="CP20" s="359">
        <f t="shared" si="4"/>
        <v>1.0176666666666667</v>
      </c>
      <c r="CQ20" s="359">
        <v>1.127</v>
      </c>
      <c r="CR20" s="359">
        <v>1.28</v>
      </c>
      <c r="CS20" s="359">
        <v>1.2829999999999999</v>
      </c>
      <c r="CT20" s="359">
        <f t="shared" si="5"/>
        <v>1.23</v>
      </c>
      <c r="CU20" s="414">
        <v>1.3888888888888889E-3</v>
      </c>
      <c r="CV20" s="415">
        <v>7.6388888888888886E-3</v>
      </c>
      <c r="CW20" s="415">
        <v>9.0277777777777787E-3</v>
      </c>
      <c r="CX20" s="416" t="s">
        <v>247</v>
      </c>
      <c r="CY20" s="416" t="s">
        <v>248</v>
      </c>
      <c r="CZ20" s="416" t="s">
        <v>249</v>
      </c>
      <c r="DA20" s="416" t="s">
        <v>250</v>
      </c>
      <c r="DB20" s="416" t="s">
        <v>251</v>
      </c>
      <c r="DC20" s="416" t="s">
        <v>252</v>
      </c>
      <c r="DD20" s="361"/>
      <c r="DE20" s="359"/>
      <c r="DF20" s="359">
        <v>1.0176666666666667</v>
      </c>
      <c r="DG20" s="359">
        <v>1.23</v>
      </c>
    </row>
    <row r="21" spans="1:111" ht="15.75" customHeight="1">
      <c r="A21" s="363">
        <v>23</v>
      </c>
      <c r="B21" s="354" t="s">
        <v>253</v>
      </c>
      <c r="C21" s="354">
        <v>2</v>
      </c>
      <c r="D21" s="358">
        <v>19868</v>
      </c>
      <c r="E21" s="403">
        <f t="shared" si="0"/>
        <v>66</v>
      </c>
      <c r="F21" s="354">
        <v>36.6</v>
      </c>
      <c r="G21" s="356">
        <v>98</v>
      </c>
      <c r="H21" s="354">
        <v>0</v>
      </c>
      <c r="I21" s="354">
        <v>0</v>
      </c>
      <c r="J21" s="354">
        <v>0</v>
      </c>
      <c r="K21" s="354">
        <v>1</v>
      </c>
      <c r="L21" s="354">
        <v>1</v>
      </c>
      <c r="M21" s="354">
        <v>0</v>
      </c>
      <c r="N21" s="354">
        <v>0</v>
      </c>
      <c r="O21" s="354">
        <v>0</v>
      </c>
      <c r="P21" s="354">
        <v>0</v>
      </c>
      <c r="Q21" s="354">
        <v>0</v>
      </c>
      <c r="R21" s="354">
        <v>0</v>
      </c>
      <c r="S21" s="354">
        <v>0</v>
      </c>
      <c r="T21" s="354">
        <v>0</v>
      </c>
      <c r="U21" s="354">
        <v>0</v>
      </c>
      <c r="V21" s="354">
        <v>1</v>
      </c>
      <c r="W21" s="354">
        <v>0</v>
      </c>
      <c r="X21" s="354">
        <v>1</v>
      </c>
      <c r="Y21" s="409">
        <v>0</v>
      </c>
      <c r="Z21" s="354">
        <v>0</v>
      </c>
      <c r="AA21" s="356">
        <v>62</v>
      </c>
      <c r="AB21" s="352">
        <v>1.5</v>
      </c>
      <c r="AC21" s="417">
        <f t="shared" si="1"/>
        <v>27.555555555555557</v>
      </c>
      <c r="AD21" s="407">
        <v>44013</v>
      </c>
      <c r="AE21" s="409">
        <v>0</v>
      </c>
      <c r="AF21" s="354">
        <v>0</v>
      </c>
      <c r="AG21" s="354">
        <v>0</v>
      </c>
      <c r="AH21" s="409">
        <v>0</v>
      </c>
      <c r="AI21" s="409">
        <v>0</v>
      </c>
      <c r="AJ21" s="408">
        <v>44037</v>
      </c>
      <c r="AK21" s="354">
        <f t="shared" si="2"/>
        <v>24</v>
      </c>
      <c r="AL21" s="409">
        <v>1</v>
      </c>
      <c r="AM21" s="409"/>
      <c r="AN21" s="410" t="s">
        <v>255</v>
      </c>
      <c r="AO21" s="352">
        <v>1</v>
      </c>
      <c r="AP21" s="354">
        <v>0</v>
      </c>
      <c r="AQ21" s="352">
        <v>0</v>
      </c>
      <c r="AR21" s="354">
        <v>0</v>
      </c>
      <c r="AS21" s="354">
        <v>0</v>
      </c>
      <c r="AT21" s="354">
        <v>1</v>
      </c>
      <c r="AU21" s="352">
        <v>0</v>
      </c>
      <c r="AV21" s="354"/>
      <c r="AW21" s="408">
        <v>44015</v>
      </c>
      <c r="AX21" s="354">
        <v>3.2</v>
      </c>
      <c r="AY21" s="354"/>
      <c r="AZ21" s="354"/>
      <c r="BA21" s="360"/>
      <c r="BB21" s="354">
        <v>12.4</v>
      </c>
      <c r="BC21" s="354">
        <v>5.03</v>
      </c>
      <c r="BD21" s="354">
        <v>70.900000000000006</v>
      </c>
      <c r="BE21" s="354">
        <v>21.5</v>
      </c>
      <c r="BF21" s="354">
        <v>201</v>
      </c>
      <c r="BG21" s="418"/>
      <c r="BH21" s="354">
        <v>0</v>
      </c>
      <c r="BI21" s="354">
        <v>0</v>
      </c>
      <c r="BJ21" s="354">
        <v>0</v>
      </c>
      <c r="BK21" s="354">
        <v>0</v>
      </c>
      <c r="BL21" s="356">
        <v>0</v>
      </c>
      <c r="BM21" s="354">
        <v>1</v>
      </c>
      <c r="BN21" s="413" t="s">
        <v>131</v>
      </c>
      <c r="BO21" s="419">
        <v>3.648127272727272</v>
      </c>
      <c r="BP21" s="359">
        <v>3.9820000000000002</v>
      </c>
      <c r="BQ21" s="359">
        <v>0.33387272727272821</v>
      </c>
      <c r="BR21" s="359">
        <v>9.1518936241259805</v>
      </c>
      <c r="BS21" s="359">
        <v>51</v>
      </c>
      <c r="BT21" s="359"/>
      <c r="BU21" s="359"/>
      <c r="BV21" s="359"/>
      <c r="BW21" s="359"/>
      <c r="BX21" s="359"/>
      <c r="BY21" s="359"/>
      <c r="BZ21" s="359"/>
      <c r="CA21" s="359"/>
      <c r="CB21" s="359"/>
      <c r="CC21" s="359"/>
      <c r="CD21" s="359"/>
      <c r="CE21" s="359"/>
      <c r="CF21" s="359"/>
      <c r="CG21" s="359"/>
      <c r="CH21" s="354"/>
      <c r="CI21" s="359">
        <v>7.61</v>
      </c>
      <c r="CJ21" s="359">
        <v>7.28</v>
      </c>
      <c r="CK21" s="359">
        <v>7.31</v>
      </c>
      <c r="CL21" s="359">
        <f t="shared" si="3"/>
        <v>7.3999999999999995</v>
      </c>
      <c r="CM21" s="354">
        <v>0.85799999999999998</v>
      </c>
      <c r="CN21" s="359">
        <v>0.85099999999999998</v>
      </c>
      <c r="CO21" s="359">
        <v>0.88300000000000001</v>
      </c>
      <c r="CP21" s="359">
        <f t="shared" si="4"/>
        <v>0.86399999999999999</v>
      </c>
      <c r="CQ21" s="359">
        <v>1.121</v>
      </c>
      <c r="CR21" s="359">
        <v>0.97399999999999998</v>
      </c>
      <c r="CS21" s="359">
        <v>1.0309999999999999</v>
      </c>
      <c r="CT21" s="359">
        <f t="shared" si="5"/>
        <v>1.0419999999999998</v>
      </c>
      <c r="CU21" s="414">
        <v>1.3888888888888889E-3</v>
      </c>
      <c r="CV21" s="415">
        <v>6.9444444444444441E-3</v>
      </c>
      <c r="CW21" s="415">
        <v>6.2499999999999995E-3</v>
      </c>
      <c r="CX21" s="416" t="s">
        <v>256</v>
      </c>
      <c r="CY21" s="416" t="s">
        <v>257</v>
      </c>
      <c r="CZ21" s="416" t="s">
        <v>258</v>
      </c>
      <c r="DA21" s="416" t="s">
        <v>259</v>
      </c>
      <c r="DB21" s="416" t="s">
        <v>260</v>
      </c>
      <c r="DC21" s="416" t="s">
        <v>261</v>
      </c>
      <c r="DD21" s="361"/>
      <c r="DE21" s="359">
        <v>9.1518936241259805</v>
      </c>
      <c r="DF21" s="359">
        <v>0.86399999999999999</v>
      </c>
      <c r="DG21" s="359">
        <v>1.0419999999999998</v>
      </c>
    </row>
    <row r="22" spans="1:111" ht="15.75" customHeight="1">
      <c r="A22" s="363">
        <v>24</v>
      </c>
      <c r="B22" s="354" t="s">
        <v>262</v>
      </c>
      <c r="C22" s="354">
        <v>2</v>
      </c>
      <c r="D22" s="358">
        <v>17444</v>
      </c>
      <c r="E22" s="403">
        <f t="shared" si="0"/>
        <v>72</v>
      </c>
      <c r="F22" s="354">
        <v>36.1</v>
      </c>
      <c r="G22" s="356">
        <v>92</v>
      </c>
      <c r="H22" s="354">
        <v>0</v>
      </c>
      <c r="I22" s="354">
        <v>1</v>
      </c>
      <c r="J22" s="354">
        <v>0</v>
      </c>
      <c r="K22" s="354">
        <v>0</v>
      </c>
      <c r="L22" s="354"/>
      <c r="M22" s="354"/>
      <c r="N22" s="354"/>
      <c r="O22" s="354"/>
      <c r="P22" s="354"/>
      <c r="Q22" s="354"/>
      <c r="R22" s="354"/>
      <c r="S22" s="354"/>
      <c r="T22" s="354">
        <v>0</v>
      </c>
      <c r="U22" s="354">
        <v>0</v>
      </c>
      <c r="V22" s="354">
        <v>1</v>
      </c>
      <c r="W22" s="354">
        <v>0</v>
      </c>
      <c r="X22" s="354">
        <v>0</v>
      </c>
      <c r="Y22" s="409">
        <v>0</v>
      </c>
      <c r="Z22" s="354">
        <v>0</v>
      </c>
      <c r="AA22" s="356">
        <v>55</v>
      </c>
      <c r="AB22" s="352">
        <v>1.45</v>
      </c>
      <c r="AC22" s="417">
        <f t="shared" si="1"/>
        <v>26.159334126040427</v>
      </c>
      <c r="AD22" s="407">
        <v>44008</v>
      </c>
      <c r="AE22" s="409">
        <v>0</v>
      </c>
      <c r="AF22" s="354">
        <v>0</v>
      </c>
      <c r="AG22" s="354">
        <v>0</v>
      </c>
      <c r="AH22" s="409">
        <v>0</v>
      </c>
      <c r="AI22" s="409">
        <v>0</v>
      </c>
      <c r="AJ22" s="408">
        <v>44025</v>
      </c>
      <c r="AK22" s="354">
        <f t="shared" si="2"/>
        <v>17</v>
      </c>
      <c r="AL22" s="409">
        <v>1</v>
      </c>
      <c r="AM22" s="409"/>
      <c r="AN22" s="410" t="s">
        <v>264</v>
      </c>
      <c r="AO22" s="352">
        <v>1</v>
      </c>
      <c r="AP22" s="354">
        <v>1</v>
      </c>
      <c r="AQ22" s="352">
        <v>1</v>
      </c>
      <c r="AR22" s="354">
        <v>1</v>
      </c>
      <c r="AS22" s="354">
        <v>1</v>
      </c>
      <c r="AT22" s="354">
        <v>1</v>
      </c>
      <c r="AU22" s="352">
        <v>0</v>
      </c>
      <c r="AV22" s="354"/>
      <c r="AW22" s="408">
        <v>44009</v>
      </c>
      <c r="AX22" s="354">
        <v>0.75</v>
      </c>
      <c r="AY22" s="354">
        <v>351</v>
      </c>
      <c r="AZ22" s="354">
        <v>89.2</v>
      </c>
      <c r="BA22" s="360">
        <v>6.0000000000000001E-3</v>
      </c>
      <c r="BB22" s="354">
        <v>14.7</v>
      </c>
      <c r="BC22" s="354">
        <v>7.1</v>
      </c>
      <c r="BD22" s="354">
        <v>85.2</v>
      </c>
      <c r="BE22" s="354">
        <v>10.9</v>
      </c>
      <c r="BF22" s="354">
        <v>138</v>
      </c>
      <c r="BG22" s="418"/>
      <c r="BH22" s="354">
        <v>0</v>
      </c>
      <c r="BI22" s="354">
        <v>0</v>
      </c>
      <c r="BJ22" s="354">
        <v>0</v>
      </c>
      <c r="BK22" s="354">
        <v>0</v>
      </c>
      <c r="BL22" s="356">
        <v>0</v>
      </c>
      <c r="BM22" s="354">
        <v>1</v>
      </c>
      <c r="BN22" s="413" t="s">
        <v>131</v>
      </c>
      <c r="BO22" s="419">
        <v>3.4822745098039216</v>
      </c>
      <c r="BP22" s="359">
        <v>3.774</v>
      </c>
      <c r="BQ22" s="359">
        <v>0.29172549019607841</v>
      </c>
      <c r="BR22" s="359">
        <v>8.3774409333543538</v>
      </c>
      <c r="BS22" s="359">
        <v>52</v>
      </c>
      <c r="BT22" s="359">
        <v>95418</v>
      </c>
      <c r="BU22" s="359">
        <v>31069</v>
      </c>
      <c r="BV22" s="359">
        <v>1106.0850236176714</v>
      </c>
      <c r="BW22" s="359">
        <v>2.696398639593921E-4</v>
      </c>
      <c r="BX22" s="359">
        <v>9.4998333333333331</v>
      </c>
      <c r="BY22" s="359">
        <v>10.448333333333331</v>
      </c>
      <c r="BZ22" s="359">
        <v>-0.94850000000000001</v>
      </c>
      <c r="CA22" s="359">
        <v>54.650124131899879</v>
      </c>
      <c r="CB22" s="359">
        <v>60.126883839825759</v>
      </c>
      <c r="CC22" s="359">
        <v>-5.4767597079258623</v>
      </c>
      <c r="CD22" s="359">
        <v>217.66197431385143</v>
      </c>
      <c r="CE22" s="359">
        <v>239.35117449561164</v>
      </c>
      <c r="CF22" s="359">
        <v>-21.689200181760107</v>
      </c>
      <c r="CG22" s="359">
        <v>8.3087530841029836E-2</v>
      </c>
      <c r="CH22" s="354"/>
      <c r="CI22" s="359">
        <v>7.6</v>
      </c>
      <c r="CJ22" s="359">
        <v>7.46</v>
      </c>
      <c r="CK22" s="359">
        <v>7.71</v>
      </c>
      <c r="CL22" s="359">
        <f t="shared" si="3"/>
        <v>7.59</v>
      </c>
      <c r="CM22" s="354">
        <v>0.80400000000000005</v>
      </c>
      <c r="CN22" s="359">
        <v>0.79</v>
      </c>
      <c r="CO22" s="359">
        <v>0.86599999999999999</v>
      </c>
      <c r="CP22" s="359">
        <f t="shared" si="4"/>
        <v>0.82</v>
      </c>
      <c r="CQ22" s="359">
        <v>1.0429999999999999</v>
      </c>
      <c r="CR22" s="359">
        <v>0.96199999999999997</v>
      </c>
      <c r="CS22" s="359">
        <v>0.97199999999999998</v>
      </c>
      <c r="CT22" s="359">
        <f t="shared" si="5"/>
        <v>0.99233333333333329</v>
      </c>
      <c r="CU22" s="414" t="s">
        <v>265</v>
      </c>
      <c r="CV22" s="415">
        <v>3.472222222222222E-3</v>
      </c>
      <c r="CW22" s="415">
        <v>7.6388888888888886E-3</v>
      </c>
      <c r="CX22" s="416" t="s">
        <v>266</v>
      </c>
      <c r="CY22" s="416" t="s">
        <v>267</v>
      </c>
      <c r="CZ22" s="416" t="s">
        <v>268</v>
      </c>
      <c r="DA22" s="416" t="s">
        <v>269</v>
      </c>
      <c r="DB22" s="416" t="s">
        <v>270</v>
      </c>
      <c r="DC22" s="416" t="s">
        <v>271</v>
      </c>
      <c r="DD22" s="361"/>
      <c r="DE22" s="359">
        <v>8.3774409333543538</v>
      </c>
      <c r="DF22" s="359">
        <v>0.82</v>
      </c>
      <c r="DG22" s="359">
        <v>0.99233333333333329</v>
      </c>
    </row>
    <row r="23" spans="1:111" ht="15.75" customHeight="1">
      <c r="A23" s="363">
        <v>26</v>
      </c>
      <c r="B23" s="354" t="s">
        <v>275</v>
      </c>
      <c r="C23" s="354">
        <v>2</v>
      </c>
      <c r="D23" s="358">
        <v>19689</v>
      </c>
      <c r="E23" s="403">
        <f t="shared" si="0"/>
        <v>66</v>
      </c>
      <c r="F23" s="354">
        <v>36.1</v>
      </c>
      <c r="G23" s="356">
        <v>92</v>
      </c>
      <c r="H23" s="354">
        <v>0</v>
      </c>
      <c r="I23" s="354">
        <v>0</v>
      </c>
      <c r="J23" s="354">
        <v>0</v>
      </c>
      <c r="K23" s="354">
        <v>0</v>
      </c>
      <c r="L23" s="354">
        <v>0</v>
      </c>
      <c r="M23" s="354">
        <v>0</v>
      </c>
      <c r="N23" s="354">
        <v>0</v>
      </c>
      <c r="O23" s="354">
        <v>0</v>
      </c>
      <c r="P23" s="354">
        <v>0</v>
      </c>
      <c r="Q23" s="354">
        <v>0</v>
      </c>
      <c r="R23" s="354">
        <v>0</v>
      </c>
      <c r="S23" s="354">
        <v>0</v>
      </c>
      <c r="T23" s="354">
        <v>0</v>
      </c>
      <c r="U23" s="354">
        <v>0</v>
      </c>
      <c r="V23" s="354">
        <v>0</v>
      </c>
      <c r="W23" s="354">
        <v>0</v>
      </c>
      <c r="X23" s="354">
        <v>0</v>
      </c>
      <c r="Y23" s="409">
        <v>0</v>
      </c>
      <c r="Z23" s="354">
        <v>1</v>
      </c>
      <c r="AA23" s="356"/>
      <c r="AB23" s="352"/>
      <c r="AC23" s="417"/>
      <c r="AD23" s="407">
        <v>44013</v>
      </c>
      <c r="AE23" s="409">
        <v>0</v>
      </c>
      <c r="AF23" s="354">
        <v>0</v>
      </c>
      <c r="AG23" s="354">
        <v>0</v>
      </c>
      <c r="AH23" s="409">
        <v>0</v>
      </c>
      <c r="AI23" s="409">
        <v>0</v>
      </c>
      <c r="AJ23" s="408">
        <v>44021</v>
      </c>
      <c r="AK23" s="354">
        <f t="shared" si="2"/>
        <v>8</v>
      </c>
      <c r="AL23" s="409">
        <v>1</v>
      </c>
      <c r="AM23" s="409"/>
      <c r="AN23" s="410"/>
      <c r="AO23" s="352">
        <v>1</v>
      </c>
      <c r="AP23" s="354">
        <v>1</v>
      </c>
      <c r="AQ23" s="352">
        <v>1</v>
      </c>
      <c r="AR23" s="354">
        <v>1</v>
      </c>
      <c r="AS23" s="354">
        <v>1</v>
      </c>
      <c r="AT23" s="354">
        <v>1</v>
      </c>
      <c r="AU23" s="352">
        <v>1</v>
      </c>
      <c r="AV23" s="354">
        <v>1</v>
      </c>
      <c r="AW23" s="420">
        <v>44013</v>
      </c>
      <c r="AX23" s="354">
        <v>1.1100000000000001</v>
      </c>
      <c r="AY23" s="354">
        <v>1986</v>
      </c>
      <c r="AZ23" s="354">
        <v>77.5</v>
      </c>
      <c r="BA23" s="360">
        <v>0.01</v>
      </c>
      <c r="BB23" s="421">
        <v>12.9</v>
      </c>
      <c r="BC23" s="354">
        <v>5.84</v>
      </c>
      <c r="BD23" s="354">
        <v>87.1</v>
      </c>
      <c r="BE23" s="354">
        <v>8.6</v>
      </c>
      <c r="BF23" s="354">
        <v>317</v>
      </c>
      <c r="BG23" s="418"/>
      <c r="BH23" s="354">
        <v>0</v>
      </c>
      <c r="BI23" s="354">
        <v>0</v>
      </c>
      <c r="BJ23" s="354">
        <v>0</v>
      </c>
      <c r="BK23" s="354">
        <v>0</v>
      </c>
      <c r="BL23" s="356">
        <v>0</v>
      </c>
      <c r="BM23" s="354">
        <v>0</v>
      </c>
      <c r="BN23" s="413"/>
      <c r="BO23" s="419">
        <v>4.1751166666666668</v>
      </c>
      <c r="BP23" s="359">
        <v>4.33</v>
      </c>
      <c r="BQ23" s="359">
        <v>0.15488333333333326</v>
      </c>
      <c r="BR23" s="359">
        <v>3.7096767754992857</v>
      </c>
      <c r="BS23" s="359">
        <v>169</v>
      </c>
      <c r="BT23" s="359">
        <v>31144</v>
      </c>
      <c r="BU23" s="359">
        <v>29012</v>
      </c>
      <c r="BV23" s="359">
        <v>-53.047929269427641</v>
      </c>
      <c r="BW23" s="359">
        <v>1.2786697833652578E-4</v>
      </c>
      <c r="BX23" s="359">
        <v>-7.9748333333333328</v>
      </c>
      <c r="BY23" s="359">
        <v>5.569</v>
      </c>
      <c r="BZ23" s="359">
        <v>-13.543833333333337</v>
      </c>
      <c r="CA23" s="359">
        <v>-65.495737381971992</v>
      </c>
      <c r="CB23" s="359">
        <v>45.727833208095994</v>
      </c>
      <c r="CC23" s="359">
        <v>-111.22357059006801</v>
      </c>
      <c r="CD23" s="359">
        <v>-152.80507267831385</v>
      </c>
      <c r="CE23" s="359">
        <v>106.71736096855973</v>
      </c>
      <c r="CF23" s="359">
        <v>-259.52243364687348</v>
      </c>
      <c r="CG23" s="359">
        <v>0.7086134206671415</v>
      </c>
      <c r="CH23" s="354"/>
      <c r="CI23" s="359">
        <v>8.61</v>
      </c>
      <c r="CJ23" s="359">
        <v>8.4499999999999993</v>
      </c>
      <c r="CK23" s="359">
        <v>8.85</v>
      </c>
      <c r="CL23" s="359">
        <f t="shared" si="3"/>
        <v>8.6366666666666649</v>
      </c>
      <c r="CM23" s="354">
        <v>0.63500000000000001</v>
      </c>
      <c r="CN23" s="359">
        <v>0.60899999999999999</v>
      </c>
      <c r="CO23" s="359">
        <v>0.70199999999999996</v>
      </c>
      <c r="CP23" s="359">
        <f t="shared" si="4"/>
        <v>0.64866666666666661</v>
      </c>
      <c r="CQ23" s="359">
        <v>0.872</v>
      </c>
      <c r="CR23" s="359">
        <v>0.82199999999999995</v>
      </c>
      <c r="CS23" s="359">
        <v>0.82299999999999995</v>
      </c>
      <c r="CT23" s="359">
        <f t="shared" si="5"/>
        <v>0.83899999999999997</v>
      </c>
      <c r="CU23" s="414">
        <v>6.9444444444444447E-4</v>
      </c>
      <c r="CV23" s="415">
        <v>7.6388888888888886E-3</v>
      </c>
      <c r="CW23" s="415">
        <v>1.3888888888888889E-3</v>
      </c>
      <c r="CX23" s="416" t="s">
        <v>277</v>
      </c>
      <c r="CY23" s="416" t="s">
        <v>278</v>
      </c>
      <c r="CZ23" s="416" t="s">
        <v>279</v>
      </c>
      <c r="DA23" s="416" t="s">
        <v>280</v>
      </c>
      <c r="DB23" s="416" t="s">
        <v>281</v>
      </c>
      <c r="DC23" s="416" t="s">
        <v>282</v>
      </c>
      <c r="DD23" s="361"/>
      <c r="DE23" s="359">
        <v>3.7096767754992857</v>
      </c>
      <c r="DF23" s="359">
        <v>0.64866666666666661</v>
      </c>
      <c r="DG23" s="359">
        <v>0.83899999999999997</v>
      </c>
    </row>
    <row r="24" spans="1:111" ht="15.75" customHeight="1">
      <c r="A24" s="363">
        <v>27</v>
      </c>
      <c r="B24" s="354" t="s">
        <v>283</v>
      </c>
      <c r="C24" s="354">
        <v>2</v>
      </c>
      <c r="D24" s="358">
        <v>33347</v>
      </c>
      <c r="E24" s="403">
        <f t="shared" si="0"/>
        <v>29</v>
      </c>
      <c r="F24" s="354">
        <v>36.700000000000003</v>
      </c>
      <c r="G24" s="422">
        <v>97</v>
      </c>
      <c r="H24" s="354">
        <v>0</v>
      </c>
      <c r="I24" s="354">
        <v>0</v>
      </c>
      <c r="J24" s="354">
        <v>0</v>
      </c>
      <c r="K24" s="354">
        <v>0</v>
      </c>
      <c r="L24" s="354">
        <v>1</v>
      </c>
      <c r="M24" s="354">
        <v>0</v>
      </c>
      <c r="N24" s="354">
        <v>0</v>
      </c>
      <c r="O24" s="354">
        <v>0</v>
      </c>
      <c r="P24" s="354">
        <v>0</v>
      </c>
      <c r="Q24" s="354">
        <v>0</v>
      </c>
      <c r="R24" s="354">
        <v>0</v>
      </c>
      <c r="S24" s="354">
        <v>0</v>
      </c>
      <c r="T24" s="354">
        <v>0</v>
      </c>
      <c r="U24" s="354">
        <v>0</v>
      </c>
      <c r="V24" s="354">
        <v>0</v>
      </c>
      <c r="W24" s="354">
        <v>0</v>
      </c>
      <c r="X24" s="354">
        <v>0</v>
      </c>
      <c r="Y24" s="409">
        <v>0</v>
      </c>
      <c r="Z24" s="354">
        <v>0</v>
      </c>
      <c r="AA24" s="356"/>
      <c r="AB24" s="352"/>
      <c r="AC24" s="417"/>
      <c r="AD24" s="407">
        <v>44014</v>
      </c>
      <c r="AE24" s="409">
        <v>0</v>
      </c>
      <c r="AF24" s="354">
        <v>0</v>
      </c>
      <c r="AG24" s="354">
        <v>0</v>
      </c>
      <c r="AH24" s="409">
        <v>0</v>
      </c>
      <c r="AI24" s="409">
        <v>0</v>
      </c>
      <c r="AJ24" s="408">
        <v>44027</v>
      </c>
      <c r="AK24" s="354">
        <f t="shared" si="2"/>
        <v>13</v>
      </c>
      <c r="AL24" s="409">
        <v>1</v>
      </c>
      <c r="AM24" s="409"/>
      <c r="AN24" s="410"/>
      <c r="AO24" s="352">
        <v>1</v>
      </c>
      <c r="AP24" s="354">
        <v>1</v>
      </c>
      <c r="AQ24" s="352">
        <v>0</v>
      </c>
      <c r="AR24" s="354">
        <v>0</v>
      </c>
      <c r="AS24" s="354">
        <v>0</v>
      </c>
      <c r="AT24" s="354">
        <v>0</v>
      </c>
      <c r="AU24" s="352">
        <v>0</v>
      </c>
      <c r="AV24" s="354"/>
      <c r="AW24" s="420">
        <v>44016</v>
      </c>
      <c r="AX24" s="354">
        <v>0.43</v>
      </c>
      <c r="AY24" s="354"/>
      <c r="AZ24" s="354">
        <v>132.5</v>
      </c>
      <c r="BA24" s="360"/>
      <c r="BB24" s="421">
        <v>6.2</v>
      </c>
      <c r="BC24" s="354">
        <v>1.37</v>
      </c>
      <c r="BD24" s="354">
        <v>69</v>
      </c>
      <c r="BE24" s="354">
        <v>26</v>
      </c>
      <c r="BF24" s="354">
        <v>29</v>
      </c>
      <c r="BG24" s="418"/>
      <c r="BH24" s="354">
        <v>0</v>
      </c>
      <c r="BI24" s="354">
        <v>0</v>
      </c>
      <c r="BJ24" s="354">
        <v>0</v>
      </c>
      <c r="BK24" s="354">
        <v>0</v>
      </c>
      <c r="BL24" s="356">
        <v>0</v>
      </c>
      <c r="BM24" s="354">
        <v>0</v>
      </c>
      <c r="BN24" s="413"/>
      <c r="BO24" s="419">
        <v>2.8887333333333318</v>
      </c>
      <c r="BP24" s="359"/>
      <c r="BQ24" s="359"/>
      <c r="BR24" s="359"/>
      <c r="BS24" s="359"/>
      <c r="BT24" s="359"/>
      <c r="BU24" s="359"/>
      <c r="BV24" s="359"/>
      <c r="BW24" s="359"/>
      <c r="BX24" s="359"/>
      <c r="BY24" s="359"/>
      <c r="BZ24" s="359"/>
      <c r="CA24" s="359"/>
      <c r="CB24" s="359"/>
      <c r="CC24" s="359"/>
      <c r="CD24" s="359"/>
      <c r="CE24" s="359"/>
      <c r="CF24" s="359"/>
      <c r="CG24" s="359"/>
      <c r="CH24" s="354"/>
      <c r="CI24" s="359">
        <v>4.83</v>
      </c>
      <c r="CJ24" s="359">
        <v>5.13</v>
      </c>
      <c r="CK24" s="359">
        <v>5.37</v>
      </c>
      <c r="CL24" s="359">
        <f t="shared" si="3"/>
        <v>5.1100000000000003</v>
      </c>
      <c r="CM24" s="354">
        <v>0.53500000000000003</v>
      </c>
      <c r="CN24" s="359">
        <v>0.52300000000000002</v>
      </c>
      <c r="CO24" s="359">
        <v>0.54900000000000004</v>
      </c>
      <c r="CP24" s="359">
        <f t="shared" si="4"/>
        <v>0.53566666666666674</v>
      </c>
      <c r="CQ24" s="359">
        <v>0.67300000000000004</v>
      </c>
      <c r="CR24" s="359">
        <v>0.67800000000000005</v>
      </c>
      <c r="CS24" s="359">
        <v>0.60499999999999998</v>
      </c>
      <c r="CT24" s="359">
        <f t="shared" si="5"/>
        <v>0.65200000000000002</v>
      </c>
      <c r="CU24" s="414">
        <v>6.9444444444444447E-4</v>
      </c>
      <c r="CV24" s="415">
        <v>2.0833333333333333E-3</v>
      </c>
      <c r="CW24" s="415">
        <v>4.8611111111111112E-3</v>
      </c>
      <c r="CX24" s="416" t="s">
        <v>285</v>
      </c>
      <c r="CY24" s="416" t="s">
        <v>286</v>
      </c>
      <c r="CZ24" s="416" t="s">
        <v>287</v>
      </c>
      <c r="DA24" s="416" t="s">
        <v>288</v>
      </c>
      <c r="DB24" s="416" t="s">
        <v>289</v>
      </c>
      <c r="DC24" s="416" t="s">
        <v>290</v>
      </c>
      <c r="DD24" s="361"/>
      <c r="DE24" s="359"/>
      <c r="DF24" s="359">
        <v>0.53566666666666674</v>
      </c>
      <c r="DG24" s="359">
        <v>0.65200000000000002</v>
      </c>
    </row>
    <row r="25" spans="1:111" ht="15.75" customHeight="1">
      <c r="A25" s="363">
        <v>28</v>
      </c>
      <c r="B25" s="354" t="s">
        <v>291</v>
      </c>
      <c r="C25" s="354">
        <v>2</v>
      </c>
      <c r="D25" s="358">
        <v>16684</v>
      </c>
      <c r="E25" s="403">
        <f t="shared" si="0"/>
        <v>74</v>
      </c>
      <c r="F25" s="354">
        <v>36</v>
      </c>
      <c r="G25" s="356">
        <v>86</v>
      </c>
      <c r="H25" s="409">
        <v>0</v>
      </c>
      <c r="I25" s="354">
        <v>1</v>
      </c>
      <c r="J25" s="354">
        <v>0</v>
      </c>
      <c r="K25" s="354">
        <v>0</v>
      </c>
      <c r="L25" s="409">
        <v>0</v>
      </c>
      <c r="M25" s="409">
        <v>0</v>
      </c>
      <c r="N25" s="409">
        <v>0</v>
      </c>
      <c r="O25" s="409">
        <v>0</v>
      </c>
      <c r="P25" s="409">
        <v>0</v>
      </c>
      <c r="Q25" s="409">
        <v>0</v>
      </c>
      <c r="R25" s="409">
        <v>1</v>
      </c>
      <c r="S25" s="409">
        <v>1</v>
      </c>
      <c r="T25" s="409">
        <v>0</v>
      </c>
      <c r="U25" s="409">
        <v>0</v>
      </c>
      <c r="V25" s="409">
        <v>1</v>
      </c>
      <c r="W25" s="354">
        <v>1</v>
      </c>
      <c r="X25" s="354">
        <v>1</v>
      </c>
      <c r="Y25" s="409">
        <v>0</v>
      </c>
      <c r="Z25" s="354">
        <v>0</v>
      </c>
      <c r="AA25" s="356">
        <v>92</v>
      </c>
      <c r="AB25" s="352"/>
      <c r="AC25" s="417"/>
      <c r="AD25" s="407">
        <v>44012</v>
      </c>
      <c r="AE25" s="409">
        <v>0</v>
      </c>
      <c r="AF25" s="354">
        <v>0</v>
      </c>
      <c r="AG25" s="354">
        <v>0</v>
      </c>
      <c r="AH25" s="409">
        <v>0</v>
      </c>
      <c r="AI25" s="409">
        <v>0</v>
      </c>
      <c r="AJ25" s="408">
        <v>44024</v>
      </c>
      <c r="AK25" s="354">
        <f t="shared" si="2"/>
        <v>12</v>
      </c>
      <c r="AL25" s="409">
        <v>1</v>
      </c>
      <c r="AM25" s="409"/>
      <c r="AN25" s="410"/>
      <c r="AO25" s="352">
        <v>1</v>
      </c>
      <c r="AP25" s="354">
        <v>1</v>
      </c>
      <c r="AQ25" s="352">
        <v>1</v>
      </c>
      <c r="AR25" s="354">
        <v>1</v>
      </c>
      <c r="AS25" s="354">
        <v>1</v>
      </c>
      <c r="AT25" s="354">
        <v>1</v>
      </c>
      <c r="AU25" s="352">
        <v>0</v>
      </c>
      <c r="AV25" s="354"/>
      <c r="AW25" s="420">
        <v>44012</v>
      </c>
      <c r="AX25" s="354">
        <v>0.81</v>
      </c>
      <c r="AY25" s="354"/>
      <c r="AZ25" s="354">
        <v>22.4</v>
      </c>
      <c r="BA25" s="360">
        <v>1.2E-2</v>
      </c>
      <c r="BB25" s="421">
        <v>14.6</v>
      </c>
      <c r="BC25" s="354">
        <v>7.99</v>
      </c>
      <c r="BD25" s="354">
        <v>82</v>
      </c>
      <c r="BE25" s="354">
        <v>10.9</v>
      </c>
      <c r="BF25" s="354">
        <v>295</v>
      </c>
      <c r="BG25" s="418"/>
      <c r="BH25" s="354">
        <v>0</v>
      </c>
      <c r="BI25" s="354">
        <v>0</v>
      </c>
      <c r="BJ25" s="354">
        <v>0</v>
      </c>
      <c r="BK25" s="354">
        <v>0</v>
      </c>
      <c r="BL25" s="356">
        <v>0</v>
      </c>
      <c r="BM25" s="354">
        <v>0</v>
      </c>
      <c r="BN25" s="413"/>
      <c r="BO25" s="419">
        <v>3.7314655172413795</v>
      </c>
      <c r="BP25" s="359">
        <v>3.8650000000000002</v>
      </c>
      <c r="BQ25" s="359">
        <v>0.13353448275862068</v>
      </c>
      <c r="BR25" s="359">
        <v>3.5786069077047471</v>
      </c>
      <c r="BS25" s="359">
        <v>166</v>
      </c>
      <c r="BT25" s="359">
        <v>16508</v>
      </c>
      <c r="BU25" s="359">
        <v>14824</v>
      </c>
      <c r="BV25" s="359">
        <v>104.3575418994414</v>
      </c>
      <c r="BW25" s="359">
        <v>2.4140629436756255E-4</v>
      </c>
      <c r="BX25" s="359">
        <v>-5.4841666666666669</v>
      </c>
      <c r="BY25" s="359">
        <v>6.4773333333333341</v>
      </c>
      <c r="BZ25" s="359">
        <v>-11.961499999999999</v>
      </c>
      <c r="CA25" s="359">
        <v>-36.068726158931931</v>
      </c>
      <c r="CB25" s="359">
        <v>42.399641450148494</v>
      </c>
      <c r="CC25" s="359">
        <v>-78.468367609080403</v>
      </c>
      <c r="CD25" s="359">
        <v>-117.44335851797337</v>
      </c>
      <c r="CE25" s="359">
        <v>139.03025050565722</v>
      </c>
      <c r="CF25" s="359">
        <v>-256.47360902363067</v>
      </c>
      <c r="CG25" s="359">
        <v>0.64847308779457891</v>
      </c>
      <c r="CH25" s="354"/>
      <c r="CI25" s="359">
        <v>8.36</v>
      </c>
      <c r="CJ25" s="359">
        <v>8.19</v>
      </c>
      <c r="CK25" s="359">
        <v>8.2200000000000006</v>
      </c>
      <c r="CL25" s="359">
        <f t="shared" si="3"/>
        <v>8.2566666666666659</v>
      </c>
      <c r="CM25" s="354">
        <v>1.077</v>
      </c>
      <c r="CN25" s="359">
        <v>1.0289999999999999</v>
      </c>
      <c r="CO25" s="359">
        <v>1.0660000000000001</v>
      </c>
      <c r="CP25" s="359">
        <f t="shared" si="4"/>
        <v>1.0573333333333332</v>
      </c>
      <c r="CQ25" s="359">
        <v>1.2569999999999999</v>
      </c>
      <c r="CR25" s="359">
        <v>1.224</v>
      </c>
      <c r="CS25" s="359">
        <v>1.179</v>
      </c>
      <c r="CT25" s="359">
        <f t="shared" si="5"/>
        <v>1.22</v>
      </c>
      <c r="CU25" s="414">
        <v>6.9444444444444447E-4</v>
      </c>
      <c r="CV25" s="415">
        <v>7.6388888888888886E-3</v>
      </c>
      <c r="CW25" s="415">
        <v>2.7777777777777779E-3</v>
      </c>
      <c r="CX25" s="416" t="s">
        <v>293</v>
      </c>
      <c r="CY25" s="416" t="s">
        <v>294</v>
      </c>
      <c r="CZ25" s="416" t="s">
        <v>295</v>
      </c>
      <c r="DA25" s="416" t="s">
        <v>296</v>
      </c>
      <c r="DB25" s="416" t="s">
        <v>297</v>
      </c>
      <c r="DC25" s="416" t="s">
        <v>298</v>
      </c>
      <c r="DD25" s="361"/>
      <c r="DE25" s="359">
        <v>3.5786069077047471</v>
      </c>
      <c r="DF25" s="359">
        <v>1.0573333333333332</v>
      </c>
      <c r="DG25" s="359">
        <v>1.22</v>
      </c>
    </row>
    <row r="26" spans="1:111" ht="15.75" customHeight="1">
      <c r="A26" s="363">
        <v>29</v>
      </c>
      <c r="B26" s="354" t="s">
        <v>299</v>
      </c>
      <c r="C26" s="354">
        <v>2</v>
      </c>
      <c r="D26" s="358">
        <v>13218</v>
      </c>
      <c r="E26" s="403">
        <f t="shared" si="0"/>
        <v>84</v>
      </c>
      <c r="F26" s="354">
        <v>36</v>
      </c>
      <c r="G26" s="356">
        <v>95</v>
      </c>
      <c r="H26" s="409">
        <v>0</v>
      </c>
      <c r="I26" s="354">
        <v>1</v>
      </c>
      <c r="J26" s="354">
        <v>0</v>
      </c>
      <c r="K26" s="354">
        <v>0</v>
      </c>
      <c r="L26" s="409">
        <v>0</v>
      </c>
      <c r="M26" s="409">
        <v>0</v>
      </c>
      <c r="N26" s="409">
        <v>0</v>
      </c>
      <c r="O26" s="409">
        <v>0</v>
      </c>
      <c r="P26" s="409">
        <v>0</v>
      </c>
      <c r="Q26" s="409">
        <v>0</v>
      </c>
      <c r="R26" s="409">
        <v>0</v>
      </c>
      <c r="S26" s="409">
        <v>0</v>
      </c>
      <c r="T26" s="409">
        <v>0</v>
      </c>
      <c r="U26" s="409">
        <v>0</v>
      </c>
      <c r="V26" s="409">
        <v>1</v>
      </c>
      <c r="W26" s="354">
        <v>0</v>
      </c>
      <c r="X26" s="354">
        <v>1</v>
      </c>
      <c r="Y26" s="409">
        <v>0</v>
      </c>
      <c r="Z26" s="354">
        <v>0</v>
      </c>
      <c r="AA26" s="356"/>
      <c r="AB26" s="352"/>
      <c r="AC26" s="417"/>
      <c r="AD26" s="407">
        <v>44012</v>
      </c>
      <c r="AE26" s="409">
        <v>0</v>
      </c>
      <c r="AF26" s="354">
        <v>0</v>
      </c>
      <c r="AG26" s="354">
        <v>0</v>
      </c>
      <c r="AH26" s="409">
        <v>0</v>
      </c>
      <c r="AI26" s="409">
        <v>0</v>
      </c>
      <c r="AJ26" s="408">
        <v>44017</v>
      </c>
      <c r="AK26" s="354">
        <f t="shared" si="2"/>
        <v>5</v>
      </c>
      <c r="AL26" s="409">
        <v>1</v>
      </c>
      <c r="AM26" s="409"/>
      <c r="AN26" s="410" t="s">
        <v>301</v>
      </c>
      <c r="AO26" s="352">
        <v>1</v>
      </c>
      <c r="AP26" s="354">
        <v>1</v>
      </c>
      <c r="AQ26" s="352">
        <v>1</v>
      </c>
      <c r="AR26" s="354">
        <v>0</v>
      </c>
      <c r="AS26" s="354">
        <v>0</v>
      </c>
      <c r="AT26" s="354">
        <v>1</v>
      </c>
      <c r="AU26" s="352">
        <v>0</v>
      </c>
      <c r="AV26" s="354"/>
      <c r="AW26" s="420">
        <v>44012</v>
      </c>
      <c r="AX26" s="354">
        <v>0.68</v>
      </c>
      <c r="AY26" s="354">
        <v>3598</v>
      </c>
      <c r="AZ26" s="354">
        <v>15.9</v>
      </c>
      <c r="BA26" s="360"/>
      <c r="BB26" s="421">
        <v>6.7</v>
      </c>
      <c r="BC26" s="354">
        <v>2.1</v>
      </c>
      <c r="BD26" s="354">
        <v>43</v>
      </c>
      <c r="BE26" s="354">
        <v>31</v>
      </c>
      <c r="BF26" s="411">
        <v>52</v>
      </c>
      <c r="BG26" s="418"/>
      <c r="BH26" s="354">
        <v>0</v>
      </c>
      <c r="BI26" s="354">
        <v>0</v>
      </c>
      <c r="BJ26" s="354">
        <v>0</v>
      </c>
      <c r="BK26" s="354">
        <v>0</v>
      </c>
      <c r="BL26" s="356">
        <v>0</v>
      </c>
      <c r="BM26" s="354">
        <v>1</v>
      </c>
      <c r="BN26" s="413" t="s">
        <v>131</v>
      </c>
      <c r="BO26" s="419">
        <v>3.2340249999999999</v>
      </c>
      <c r="BP26" s="359">
        <v>3.367</v>
      </c>
      <c r="BQ26" s="359">
        <v>0.13297500000000007</v>
      </c>
      <c r="BR26" s="359">
        <v>4.1117492907445072</v>
      </c>
      <c r="BS26" s="359">
        <v>127</v>
      </c>
      <c r="BT26" s="359">
        <v>37275</v>
      </c>
      <c r="BU26" s="359">
        <v>32436</v>
      </c>
      <c r="BV26" s="359">
        <v>1111.1640842272545</v>
      </c>
      <c r="BW26" s="359">
        <v>1.2676499231546761E-4</v>
      </c>
      <c r="BX26" s="359">
        <v>4.4958333333333336</v>
      </c>
      <c r="BY26" s="359">
        <v>10.972000000000003</v>
      </c>
      <c r="BZ26" s="359">
        <v>-6.4761666666666668</v>
      </c>
      <c r="CA26" s="359">
        <v>23.036884663576156</v>
      </c>
      <c r="CB26" s="359">
        <v>56.049093251709188</v>
      </c>
      <c r="CC26" s="359">
        <v>-33.012208588133056</v>
      </c>
      <c r="CD26" s="359">
        <v>109.73899273375427</v>
      </c>
      <c r="CE26" s="359">
        <v>269.29377835087081</v>
      </c>
      <c r="CF26" s="359">
        <v>-159.55478561711647</v>
      </c>
      <c r="CG26" s="359">
        <v>0.37205391138730015</v>
      </c>
      <c r="CH26" s="354"/>
      <c r="CI26" s="359">
        <v>7.49</v>
      </c>
      <c r="CJ26" s="359">
        <v>7.56</v>
      </c>
      <c r="CK26" s="359">
        <v>7.77</v>
      </c>
      <c r="CL26" s="359">
        <f t="shared" si="3"/>
        <v>7.6066666666666665</v>
      </c>
      <c r="CM26" s="354">
        <v>0.82699999999999996</v>
      </c>
      <c r="CN26" s="359">
        <v>0.77600000000000002</v>
      </c>
      <c r="CO26" s="359">
        <v>0.76500000000000001</v>
      </c>
      <c r="CP26" s="359">
        <f t="shared" si="4"/>
        <v>0.78933333333333333</v>
      </c>
      <c r="CQ26" s="359">
        <v>0.95399999999999996</v>
      </c>
      <c r="CR26" s="359">
        <v>0.90100000000000002</v>
      </c>
      <c r="CS26" s="359">
        <v>0.90600000000000003</v>
      </c>
      <c r="CT26" s="359">
        <f t="shared" si="5"/>
        <v>0.92033333333333334</v>
      </c>
      <c r="CU26" s="414">
        <v>9.7222222222222224E-3</v>
      </c>
      <c r="CV26" s="415">
        <v>4.1666666666666666E-3</v>
      </c>
      <c r="CW26" s="415">
        <v>6.9444444444444441E-3</v>
      </c>
      <c r="CX26" s="416" t="s">
        <v>302</v>
      </c>
      <c r="CY26" s="416" t="s">
        <v>303</v>
      </c>
      <c r="CZ26" s="416" t="s">
        <v>304</v>
      </c>
      <c r="DA26" s="416" t="s">
        <v>305</v>
      </c>
      <c r="DB26" s="416" t="s">
        <v>306</v>
      </c>
      <c r="DC26" s="416" t="s">
        <v>307</v>
      </c>
      <c r="DD26" s="361"/>
      <c r="DE26" s="359">
        <v>4.1117492907445072</v>
      </c>
      <c r="DF26" s="359">
        <v>0.78933333333333333</v>
      </c>
      <c r="DG26" s="359">
        <v>0.92033333333333334</v>
      </c>
    </row>
    <row r="27" spans="1:111" ht="15.75" customHeight="1">
      <c r="A27" s="363">
        <v>30</v>
      </c>
      <c r="B27" s="354" t="s">
        <v>308</v>
      </c>
      <c r="C27" s="354">
        <v>2</v>
      </c>
      <c r="D27" s="358">
        <v>23332</v>
      </c>
      <c r="E27" s="403">
        <f t="shared" si="0"/>
        <v>56</v>
      </c>
      <c r="F27" s="354">
        <v>35</v>
      </c>
      <c r="G27" s="356">
        <v>99</v>
      </c>
      <c r="H27" s="409">
        <v>0</v>
      </c>
      <c r="I27" s="409">
        <v>0</v>
      </c>
      <c r="J27" s="409">
        <v>0</v>
      </c>
      <c r="K27" s="409">
        <v>0</v>
      </c>
      <c r="L27" s="409">
        <v>0</v>
      </c>
      <c r="M27" s="409">
        <v>0</v>
      </c>
      <c r="N27" s="409">
        <v>0</v>
      </c>
      <c r="O27" s="409">
        <v>0</v>
      </c>
      <c r="P27" s="409">
        <v>0</v>
      </c>
      <c r="Q27" s="409">
        <v>0</v>
      </c>
      <c r="R27" s="409">
        <v>0</v>
      </c>
      <c r="S27" s="409">
        <v>0</v>
      </c>
      <c r="T27" s="409">
        <v>0</v>
      </c>
      <c r="U27" s="409">
        <v>0</v>
      </c>
      <c r="V27" s="409">
        <v>0</v>
      </c>
      <c r="W27" s="409">
        <v>1</v>
      </c>
      <c r="X27" s="409">
        <v>0</v>
      </c>
      <c r="Y27" s="409">
        <v>0</v>
      </c>
      <c r="Z27" s="409">
        <v>0</v>
      </c>
      <c r="AA27" s="356">
        <v>100</v>
      </c>
      <c r="AB27" s="352">
        <v>1.5</v>
      </c>
      <c r="AC27" s="417">
        <f t="shared" si="1"/>
        <v>44.444444444444443</v>
      </c>
      <c r="AD27" s="407">
        <v>44016</v>
      </c>
      <c r="AE27" s="409">
        <v>1</v>
      </c>
      <c r="AF27" s="354">
        <v>0</v>
      </c>
      <c r="AG27" s="354">
        <v>5</v>
      </c>
      <c r="AH27" s="409">
        <v>0</v>
      </c>
      <c r="AI27" s="409">
        <v>1</v>
      </c>
      <c r="AJ27" s="408">
        <v>44027</v>
      </c>
      <c r="AK27" s="354">
        <f t="shared" si="2"/>
        <v>11</v>
      </c>
      <c r="AL27" s="423">
        <v>1</v>
      </c>
      <c r="AM27" s="409"/>
      <c r="AN27" s="410" t="s">
        <v>310</v>
      </c>
      <c r="AO27" s="352">
        <v>1</v>
      </c>
      <c r="AP27" s="354">
        <v>1</v>
      </c>
      <c r="AQ27" s="352">
        <v>1</v>
      </c>
      <c r="AR27" s="352">
        <v>1</v>
      </c>
      <c r="AS27" s="352">
        <v>1</v>
      </c>
      <c r="AT27" s="352">
        <v>1</v>
      </c>
      <c r="AU27" s="352">
        <v>0</v>
      </c>
      <c r="AV27" s="354"/>
      <c r="AW27" s="424">
        <v>44016</v>
      </c>
      <c r="AX27" s="354">
        <v>0.95</v>
      </c>
      <c r="AY27" s="403">
        <v>758</v>
      </c>
      <c r="AZ27" s="403">
        <v>38.5</v>
      </c>
      <c r="BA27" s="425">
        <v>2.5000000000000001E-3</v>
      </c>
      <c r="BB27" s="403">
        <v>13.5</v>
      </c>
      <c r="BC27" s="403">
        <v>3.25</v>
      </c>
      <c r="BD27" s="403">
        <v>74</v>
      </c>
      <c r="BE27" s="403">
        <v>19</v>
      </c>
      <c r="BF27" s="403">
        <v>211</v>
      </c>
      <c r="BG27" s="418"/>
      <c r="BH27" s="354">
        <v>0</v>
      </c>
      <c r="BI27" s="354">
        <v>0</v>
      </c>
      <c r="BJ27" s="354">
        <v>0</v>
      </c>
      <c r="BK27" s="354">
        <v>0</v>
      </c>
      <c r="BL27" s="356">
        <v>0</v>
      </c>
      <c r="BM27" s="354">
        <v>0</v>
      </c>
      <c r="BN27" s="413" t="s">
        <v>131</v>
      </c>
      <c r="BO27" s="419">
        <v>4.0733030303030295</v>
      </c>
      <c r="BP27" s="359">
        <v>4.1509999999999998</v>
      </c>
      <c r="BQ27" s="359">
        <v>7.7696969696970264E-2</v>
      </c>
      <c r="BR27" s="359">
        <v>1.9074684382416318</v>
      </c>
      <c r="BS27" s="359">
        <v>165</v>
      </c>
      <c r="BT27" s="359">
        <v>26177</v>
      </c>
      <c r="BU27" s="359">
        <v>23816</v>
      </c>
      <c r="BV27" s="359">
        <v>297.79507133592733</v>
      </c>
      <c r="BW27" s="359">
        <v>8.0091889412228412E-5</v>
      </c>
      <c r="BX27" s="359">
        <v>-6.6926666666666659</v>
      </c>
      <c r="BY27" s="359">
        <v>5.3486666666666673</v>
      </c>
      <c r="BZ27" s="359">
        <v>-12.041333333333332</v>
      </c>
      <c r="CA27" s="359">
        <v>-48.114595466348923</v>
      </c>
      <c r="CB27" s="359">
        <v>44.984590785867383</v>
      </c>
      <c r="CC27" s="359">
        <v>-93.099186252216313</v>
      </c>
      <c r="CD27" s="359">
        <v>-117.72346743905571</v>
      </c>
      <c r="CE27" s="359">
        <v>114.13465244916287</v>
      </c>
      <c r="CF27" s="359">
        <v>-231.85811988821854</v>
      </c>
      <c r="CG27" s="359">
        <v>0.67012417144405279</v>
      </c>
      <c r="CH27" s="354"/>
      <c r="CI27" s="359"/>
      <c r="CJ27" s="359"/>
      <c r="CK27" s="359"/>
      <c r="CL27" s="359"/>
      <c r="CM27" s="354"/>
      <c r="CN27" s="359"/>
      <c r="CO27" s="359"/>
      <c r="CP27" s="359"/>
      <c r="CQ27" s="359"/>
      <c r="CR27" s="359"/>
      <c r="CS27" s="359"/>
      <c r="CT27" s="359"/>
      <c r="CU27" s="414"/>
      <c r="CV27" s="415"/>
      <c r="CW27" s="415"/>
      <c r="CX27" s="416"/>
      <c r="CY27" s="416"/>
      <c r="CZ27" s="416"/>
      <c r="DA27" s="416"/>
      <c r="DB27" s="416"/>
      <c r="DC27" s="416"/>
      <c r="DD27" s="361"/>
      <c r="DE27" s="359">
        <v>1.9074684382416318</v>
      </c>
      <c r="DF27" s="359"/>
      <c r="DG27" s="359"/>
    </row>
    <row r="28" spans="1:111" ht="15.75" customHeight="1">
      <c r="A28" s="363">
        <v>32</v>
      </c>
      <c r="B28" s="354" t="s">
        <v>322</v>
      </c>
      <c r="C28" s="354">
        <v>2</v>
      </c>
      <c r="D28" s="358">
        <v>16876</v>
      </c>
      <c r="E28" s="403">
        <f t="shared" si="0"/>
        <v>74</v>
      </c>
      <c r="F28" s="354">
        <v>35.4</v>
      </c>
      <c r="G28" s="356">
        <v>97</v>
      </c>
      <c r="H28" s="409">
        <v>0</v>
      </c>
      <c r="I28" s="409">
        <v>0</v>
      </c>
      <c r="J28" s="409">
        <v>0</v>
      </c>
      <c r="K28" s="409">
        <v>0</v>
      </c>
      <c r="L28" s="409">
        <v>0</v>
      </c>
      <c r="M28" s="409">
        <v>0</v>
      </c>
      <c r="N28" s="409">
        <v>0</v>
      </c>
      <c r="O28" s="409">
        <v>0</v>
      </c>
      <c r="P28" s="409">
        <v>0</v>
      </c>
      <c r="Q28" s="409">
        <v>0</v>
      </c>
      <c r="R28" s="409">
        <v>0</v>
      </c>
      <c r="S28" s="409">
        <v>0</v>
      </c>
      <c r="T28" s="409">
        <v>0</v>
      </c>
      <c r="U28" s="409">
        <v>0</v>
      </c>
      <c r="V28" s="409">
        <v>1</v>
      </c>
      <c r="W28" s="409">
        <v>0</v>
      </c>
      <c r="X28" s="409">
        <v>1</v>
      </c>
      <c r="Y28" s="409">
        <v>0</v>
      </c>
      <c r="Z28" s="409">
        <v>0</v>
      </c>
      <c r="AA28" s="356">
        <v>41</v>
      </c>
      <c r="AB28" s="352">
        <v>1.42</v>
      </c>
      <c r="AC28" s="417">
        <f t="shared" si="1"/>
        <v>20.333267208887126</v>
      </c>
      <c r="AD28" s="407">
        <v>44019</v>
      </c>
      <c r="AE28" s="409">
        <v>1</v>
      </c>
      <c r="AF28" s="354">
        <v>0</v>
      </c>
      <c r="AG28" s="354">
        <v>2</v>
      </c>
      <c r="AH28" s="409">
        <v>0</v>
      </c>
      <c r="AI28" s="409">
        <v>1</v>
      </c>
      <c r="AJ28" s="408" t="s">
        <v>324</v>
      </c>
      <c r="AK28" s="354">
        <f t="shared" si="2"/>
        <v>6</v>
      </c>
      <c r="AL28" s="423">
        <v>1</v>
      </c>
      <c r="AM28" s="409"/>
      <c r="AN28" s="410" t="s">
        <v>325</v>
      </c>
      <c r="AO28" s="352">
        <v>1</v>
      </c>
      <c r="AP28" s="354">
        <v>1</v>
      </c>
      <c r="AQ28" s="352">
        <v>1</v>
      </c>
      <c r="AR28" s="352">
        <v>0</v>
      </c>
      <c r="AS28" s="352">
        <v>0</v>
      </c>
      <c r="AT28" s="352">
        <v>1</v>
      </c>
      <c r="AU28" s="352">
        <v>0</v>
      </c>
      <c r="AV28" s="354"/>
      <c r="AW28" s="408">
        <v>43958</v>
      </c>
      <c r="AX28" s="419">
        <v>1.24</v>
      </c>
      <c r="AY28" s="409">
        <v>695</v>
      </c>
      <c r="AZ28" s="409">
        <v>65.099999999999994</v>
      </c>
      <c r="BA28" s="426">
        <v>2.5000000000000001E-2</v>
      </c>
      <c r="BB28" s="409">
        <v>16.5</v>
      </c>
      <c r="BC28" s="409">
        <v>6.6</v>
      </c>
      <c r="BD28" s="409">
        <v>87</v>
      </c>
      <c r="BE28" s="409">
        <v>4</v>
      </c>
      <c r="BF28" s="409">
        <v>186</v>
      </c>
      <c r="BG28" s="418"/>
      <c r="BH28" s="354">
        <v>0</v>
      </c>
      <c r="BI28" s="354">
        <v>0</v>
      </c>
      <c r="BJ28" s="354">
        <v>0</v>
      </c>
      <c r="BK28" s="354">
        <v>0</v>
      </c>
      <c r="BL28" s="356">
        <v>0</v>
      </c>
      <c r="BM28" s="354">
        <v>1</v>
      </c>
      <c r="BN28" s="413" t="s">
        <v>131</v>
      </c>
      <c r="BO28" s="419">
        <v>4.0952000000000002</v>
      </c>
      <c r="BP28" s="359"/>
      <c r="BQ28" s="359"/>
      <c r="BR28" s="359"/>
      <c r="BS28" s="359"/>
      <c r="BT28" s="359"/>
      <c r="BU28" s="359"/>
      <c r="BV28" s="359"/>
      <c r="BW28" s="359"/>
      <c r="BX28" s="359"/>
      <c r="BY28" s="359"/>
      <c r="BZ28" s="359"/>
      <c r="CA28" s="359"/>
      <c r="CB28" s="359"/>
      <c r="CC28" s="359"/>
      <c r="CD28" s="359"/>
      <c r="CE28" s="359"/>
      <c r="CF28" s="359"/>
      <c r="CG28" s="359"/>
      <c r="CH28" s="354"/>
      <c r="CI28" s="359"/>
      <c r="CJ28" s="359"/>
      <c r="CK28" s="359"/>
      <c r="CL28" s="359"/>
      <c r="CM28" s="354"/>
      <c r="CN28" s="359"/>
      <c r="CO28" s="359"/>
      <c r="CP28" s="359"/>
      <c r="CQ28" s="359"/>
      <c r="CR28" s="359"/>
      <c r="CS28" s="359"/>
      <c r="CT28" s="359"/>
      <c r="CU28" s="414"/>
      <c r="CV28" s="415"/>
      <c r="CW28" s="415"/>
      <c r="CX28" s="416"/>
      <c r="CY28" s="416"/>
      <c r="CZ28" s="416"/>
      <c r="DA28" s="416"/>
      <c r="DB28" s="416"/>
      <c r="DC28" s="416"/>
      <c r="DD28" s="361"/>
      <c r="DE28" s="359"/>
      <c r="DF28" s="359"/>
      <c r="DG28" s="359"/>
    </row>
    <row r="29" spans="1:111" ht="15.75" customHeight="1">
      <c r="A29" s="363">
        <v>33</v>
      </c>
      <c r="B29" s="354" t="s">
        <v>326</v>
      </c>
      <c r="C29" s="354">
        <v>1</v>
      </c>
      <c r="D29" s="358">
        <v>22137</v>
      </c>
      <c r="E29" s="403">
        <f t="shared" si="0"/>
        <v>59</v>
      </c>
      <c r="F29" s="354">
        <v>38.1</v>
      </c>
      <c r="G29" s="356">
        <v>92</v>
      </c>
      <c r="H29" s="409">
        <v>0</v>
      </c>
      <c r="I29" s="409">
        <v>0</v>
      </c>
      <c r="J29" s="409">
        <v>0</v>
      </c>
      <c r="K29" s="409">
        <v>1</v>
      </c>
      <c r="L29" s="409">
        <v>0</v>
      </c>
      <c r="M29" s="409">
        <v>0</v>
      </c>
      <c r="N29" s="409">
        <v>0</v>
      </c>
      <c r="O29" s="409">
        <v>0</v>
      </c>
      <c r="P29" s="409">
        <v>0</v>
      </c>
      <c r="Q29" s="409">
        <v>0</v>
      </c>
      <c r="R29" s="409">
        <v>1</v>
      </c>
      <c r="S29" s="409">
        <v>1</v>
      </c>
      <c r="T29" s="409">
        <v>0</v>
      </c>
      <c r="U29" s="409">
        <v>0</v>
      </c>
      <c r="V29" s="409">
        <v>1</v>
      </c>
      <c r="W29" s="409">
        <v>0</v>
      </c>
      <c r="X29" s="409">
        <v>1</v>
      </c>
      <c r="Y29" s="409">
        <v>0</v>
      </c>
      <c r="Z29" s="409">
        <v>0</v>
      </c>
      <c r="AA29" s="356"/>
      <c r="AB29" s="352"/>
      <c r="AC29" s="417"/>
      <c r="AD29" s="407">
        <v>44015</v>
      </c>
      <c r="AE29" s="409">
        <v>0</v>
      </c>
      <c r="AF29" s="354">
        <v>0</v>
      </c>
      <c r="AG29" s="354">
        <v>0</v>
      </c>
      <c r="AH29" s="409">
        <v>0</v>
      </c>
      <c r="AI29" s="409">
        <v>0</v>
      </c>
      <c r="AJ29" s="408">
        <v>44017</v>
      </c>
      <c r="AK29" s="354">
        <f t="shared" si="2"/>
        <v>2</v>
      </c>
      <c r="AL29" s="423">
        <v>1</v>
      </c>
      <c r="AM29" s="427"/>
      <c r="AN29" s="410" t="s">
        <v>328</v>
      </c>
      <c r="AO29" s="428">
        <v>1</v>
      </c>
      <c r="AP29" s="429">
        <v>1</v>
      </c>
      <c r="AQ29" s="352">
        <v>1</v>
      </c>
      <c r="AR29" s="352">
        <v>1</v>
      </c>
      <c r="AS29" s="352">
        <v>1</v>
      </c>
      <c r="AT29" s="352">
        <v>1</v>
      </c>
      <c r="AU29" s="352">
        <v>0</v>
      </c>
      <c r="AV29" s="354"/>
      <c r="AW29" s="408">
        <v>44015</v>
      </c>
      <c r="AX29" s="419" t="s">
        <v>329</v>
      </c>
      <c r="AY29" s="430"/>
      <c r="AZ29" s="419"/>
      <c r="BA29" s="426"/>
      <c r="BB29" s="409" t="s">
        <v>330</v>
      </c>
      <c r="BC29" s="431" t="s">
        <v>331</v>
      </c>
      <c r="BD29" s="431" t="s">
        <v>332</v>
      </c>
      <c r="BE29" s="431" t="s">
        <v>333</v>
      </c>
      <c r="BF29" s="409">
        <v>170</v>
      </c>
      <c r="BG29" s="418"/>
      <c r="BH29" s="354">
        <v>0</v>
      </c>
      <c r="BI29" s="354">
        <v>0</v>
      </c>
      <c r="BJ29" s="354">
        <v>0</v>
      </c>
      <c r="BK29" s="354">
        <v>0</v>
      </c>
      <c r="BL29" s="356">
        <v>0</v>
      </c>
      <c r="BM29" s="354">
        <v>0</v>
      </c>
      <c r="BN29" s="413" t="s">
        <v>131</v>
      </c>
      <c r="BO29" s="419">
        <v>3.8666833333333344</v>
      </c>
      <c r="BP29" s="359">
        <v>3.8109999999999999</v>
      </c>
      <c r="BQ29" s="359">
        <v>-5.5683333333334417E-2</v>
      </c>
      <c r="BR29" s="359">
        <v>-1.4400799996552016</v>
      </c>
      <c r="BS29" s="359">
        <v>88</v>
      </c>
      <c r="BT29" s="359">
        <v>8052</v>
      </c>
      <c r="BU29" s="359">
        <v>5329</v>
      </c>
      <c r="BV29" s="359">
        <v>307.25935401343145</v>
      </c>
      <c r="BW29" s="359">
        <v>-2.7023456551983517E-4</v>
      </c>
      <c r="BX29" s="359">
        <v>1.2223333333333335</v>
      </c>
      <c r="BY29" s="359">
        <v>3.4028333333333336</v>
      </c>
      <c r="BZ29" s="359">
        <v>-2.1805000000000003</v>
      </c>
      <c r="CA29" s="359">
        <v>8.6226377289399991</v>
      </c>
      <c r="CB29" s="359">
        <v>23.983999007102</v>
      </c>
      <c r="CC29" s="359">
        <v>-15.361361278162002</v>
      </c>
      <c r="CD29" s="359">
        <v>25.288001438461979</v>
      </c>
      <c r="CE29" s="359">
        <v>70.441435318005418</v>
      </c>
      <c r="CF29" s="359">
        <v>-45.153433879543428</v>
      </c>
      <c r="CG29" s="359">
        <v>0.39061797632537909</v>
      </c>
      <c r="CH29" s="354"/>
      <c r="CI29" s="359"/>
      <c r="CJ29" s="359"/>
      <c r="CK29" s="359"/>
      <c r="CL29" s="359"/>
      <c r="CM29" s="354"/>
      <c r="CN29" s="359"/>
      <c r="CO29" s="359"/>
      <c r="CP29" s="359"/>
      <c r="CQ29" s="359"/>
      <c r="CR29" s="359"/>
      <c r="CS29" s="359"/>
      <c r="CT29" s="359"/>
      <c r="CU29" s="414"/>
      <c r="CV29" s="415"/>
      <c r="CW29" s="415"/>
      <c r="CX29" s="416"/>
      <c r="CY29" s="416"/>
      <c r="CZ29" s="416"/>
      <c r="DA29" s="416"/>
      <c r="DB29" s="416"/>
      <c r="DC29" s="416"/>
      <c r="DD29" s="361"/>
      <c r="DE29" s="359">
        <v>-1.4400799996552016</v>
      </c>
      <c r="DF29" s="359"/>
      <c r="DG29" s="359"/>
    </row>
    <row r="30" spans="1:111" ht="15.75" customHeight="1">
      <c r="A30" s="363">
        <v>34</v>
      </c>
      <c r="B30" s="354" t="s">
        <v>334</v>
      </c>
      <c r="C30" s="354">
        <v>1</v>
      </c>
      <c r="D30" s="358">
        <v>17722</v>
      </c>
      <c r="E30" s="403">
        <f t="shared" si="0"/>
        <v>71</v>
      </c>
      <c r="F30" s="354">
        <v>35.299999999999997</v>
      </c>
      <c r="G30" s="356">
        <v>95</v>
      </c>
      <c r="H30" s="409">
        <v>0</v>
      </c>
      <c r="I30" s="409">
        <v>0</v>
      </c>
      <c r="J30" s="409">
        <v>0</v>
      </c>
      <c r="K30" s="409">
        <v>0</v>
      </c>
      <c r="L30" s="409">
        <v>1</v>
      </c>
      <c r="M30" s="409">
        <v>0</v>
      </c>
      <c r="N30" s="409">
        <v>0</v>
      </c>
      <c r="O30" s="409">
        <v>0</v>
      </c>
      <c r="P30" s="409">
        <v>0</v>
      </c>
      <c r="Q30" s="409">
        <v>0</v>
      </c>
      <c r="R30" s="409">
        <v>1</v>
      </c>
      <c r="S30" s="409">
        <v>1</v>
      </c>
      <c r="T30" s="409">
        <v>0</v>
      </c>
      <c r="U30" s="409">
        <v>0</v>
      </c>
      <c r="V30" s="409">
        <v>0</v>
      </c>
      <c r="W30" s="409">
        <v>0</v>
      </c>
      <c r="X30" s="409">
        <v>0</v>
      </c>
      <c r="Y30" s="409">
        <v>0</v>
      </c>
      <c r="Z30" s="409">
        <v>0</v>
      </c>
      <c r="AA30" s="356">
        <v>61.8</v>
      </c>
      <c r="AB30" s="352">
        <v>1.69</v>
      </c>
      <c r="AC30" s="417">
        <f t="shared" si="1"/>
        <v>21.637897832708941</v>
      </c>
      <c r="AD30" s="432">
        <v>44014</v>
      </c>
      <c r="AE30" s="409">
        <v>0</v>
      </c>
      <c r="AF30" s="354">
        <v>0</v>
      </c>
      <c r="AG30" s="354">
        <v>0</v>
      </c>
      <c r="AH30" s="409">
        <v>0</v>
      </c>
      <c r="AI30" s="409">
        <v>0</v>
      </c>
      <c r="AJ30" s="408">
        <v>44026</v>
      </c>
      <c r="AK30" s="354">
        <f t="shared" si="2"/>
        <v>12</v>
      </c>
      <c r="AL30" s="433">
        <v>1</v>
      </c>
      <c r="AM30" s="356"/>
      <c r="AN30" s="410"/>
      <c r="AO30" s="352">
        <v>1</v>
      </c>
      <c r="AP30" s="354">
        <v>1</v>
      </c>
      <c r="AQ30" s="356">
        <v>1</v>
      </c>
      <c r="AR30" s="352">
        <v>1</v>
      </c>
      <c r="AS30" s="352">
        <v>1</v>
      </c>
      <c r="AT30" s="352">
        <v>1</v>
      </c>
      <c r="AU30" s="352">
        <v>0</v>
      </c>
      <c r="AV30" s="354"/>
      <c r="AW30" s="408">
        <v>43897</v>
      </c>
      <c r="AX30" s="419" t="s">
        <v>336</v>
      </c>
      <c r="AY30" s="419">
        <v>255</v>
      </c>
      <c r="AZ30" s="419">
        <v>197.5</v>
      </c>
      <c r="BA30" s="426">
        <v>1.7000000000000001E-2</v>
      </c>
      <c r="BB30" s="409" t="s">
        <v>337</v>
      </c>
      <c r="BC30" s="409" t="s">
        <v>338</v>
      </c>
      <c r="BD30" s="409" t="s">
        <v>339</v>
      </c>
      <c r="BE30" s="409" t="s">
        <v>340</v>
      </c>
      <c r="BF30" s="409">
        <v>198</v>
      </c>
      <c r="BG30" s="418"/>
      <c r="BH30" s="354">
        <v>0</v>
      </c>
      <c r="BI30" s="354">
        <v>0</v>
      </c>
      <c r="BJ30" s="354">
        <v>0</v>
      </c>
      <c r="BK30" s="354">
        <v>0</v>
      </c>
      <c r="BL30" s="356">
        <v>0</v>
      </c>
      <c r="BM30" s="354">
        <v>0</v>
      </c>
      <c r="BN30" s="413"/>
      <c r="BO30" s="419">
        <v>4.0189666666666657</v>
      </c>
      <c r="BP30" s="359">
        <v>4.4020000000000001</v>
      </c>
      <c r="BQ30" s="359">
        <v>0.38303333333333445</v>
      </c>
      <c r="BR30" s="359">
        <v>9.5306422048785642</v>
      </c>
      <c r="BS30" s="359">
        <v>91</v>
      </c>
      <c r="BT30" s="359">
        <v>54667</v>
      </c>
      <c r="BU30" s="359">
        <v>34012</v>
      </c>
      <c r="BV30" s="359">
        <v>929.40626460963063</v>
      </c>
      <c r="BW30" s="359">
        <v>2.8021410692927683E-4</v>
      </c>
      <c r="BX30" s="359">
        <v>7.6609999999999987</v>
      </c>
      <c r="BY30" s="359">
        <v>10.014999999999999</v>
      </c>
      <c r="BZ30" s="359">
        <v>-2.3539999999999996</v>
      </c>
      <c r="CA30" s="359">
        <v>58.365643237134492</v>
      </c>
      <c r="CB30" s="359">
        <v>76.312230024622494</v>
      </c>
      <c r="CC30" s="359">
        <v>-17.946586787488002</v>
      </c>
      <c r="CD30" s="359">
        <v>152.44645674325986</v>
      </c>
      <c r="CE30" s="359">
        <v>199.27268571108118</v>
      </c>
      <c r="CF30" s="359">
        <v>-46.826228967821258</v>
      </c>
      <c r="CG30" s="359">
        <v>0.19027401656329032</v>
      </c>
      <c r="CH30" s="354"/>
      <c r="CI30" s="359">
        <v>7.67</v>
      </c>
      <c r="CJ30" s="359">
        <v>7.44</v>
      </c>
      <c r="CK30" s="359">
        <v>7.15</v>
      </c>
      <c r="CL30" s="359">
        <f t="shared" si="3"/>
        <v>7.419999999999999</v>
      </c>
      <c r="CM30" s="354">
        <v>0.91200000000000003</v>
      </c>
      <c r="CN30" s="359">
        <v>0.93700000000000006</v>
      </c>
      <c r="CO30" s="359">
        <v>0.90900000000000003</v>
      </c>
      <c r="CP30" s="359">
        <f t="shared" si="4"/>
        <v>0.91933333333333334</v>
      </c>
      <c r="CQ30" s="359">
        <v>1.052</v>
      </c>
      <c r="CR30" s="359">
        <v>1.111</v>
      </c>
      <c r="CS30" s="359">
        <v>1.0760000000000001</v>
      </c>
      <c r="CT30" s="359">
        <f t="shared" si="5"/>
        <v>1.0796666666666668</v>
      </c>
      <c r="CU30" s="414">
        <v>1.3888888888888889E-3</v>
      </c>
      <c r="CV30" s="415">
        <v>2.7777777777777779E-3</v>
      </c>
      <c r="CW30" s="415">
        <v>4.8611111111111112E-3</v>
      </c>
      <c r="CX30" s="416" t="s">
        <v>341</v>
      </c>
      <c r="CY30" s="416" t="s">
        <v>342</v>
      </c>
      <c r="CZ30" s="416" t="s">
        <v>343</v>
      </c>
      <c r="DA30" s="416" t="s">
        <v>344</v>
      </c>
      <c r="DB30" s="416" t="s">
        <v>345</v>
      </c>
      <c r="DC30" s="416" t="s">
        <v>346</v>
      </c>
      <c r="DD30" s="361"/>
      <c r="DE30" s="359">
        <v>9.5306422048785642</v>
      </c>
      <c r="DF30" s="359">
        <v>0.91933333333333334</v>
      </c>
      <c r="DG30" s="359">
        <v>1.0796666666666668</v>
      </c>
    </row>
    <row r="31" spans="1:111" ht="15.75" customHeight="1">
      <c r="A31" s="363">
        <v>35</v>
      </c>
      <c r="B31" s="354" t="s">
        <v>347</v>
      </c>
      <c r="C31" s="354">
        <v>1</v>
      </c>
      <c r="D31" s="358">
        <v>31377</v>
      </c>
      <c r="E31" s="403">
        <f t="shared" si="0"/>
        <v>34</v>
      </c>
      <c r="F31" s="354">
        <v>36.299999999999997</v>
      </c>
      <c r="G31" s="356">
        <v>96</v>
      </c>
      <c r="H31" s="409">
        <v>0</v>
      </c>
      <c r="I31" s="409">
        <v>0</v>
      </c>
      <c r="J31" s="409">
        <v>0</v>
      </c>
      <c r="K31" s="409">
        <v>0</v>
      </c>
      <c r="L31" s="409">
        <v>1</v>
      </c>
      <c r="M31" s="409">
        <v>0</v>
      </c>
      <c r="N31" s="409">
        <v>0</v>
      </c>
      <c r="O31" s="409">
        <v>0</v>
      </c>
      <c r="P31" s="409">
        <v>0</v>
      </c>
      <c r="Q31" s="409">
        <v>0</v>
      </c>
      <c r="R31" s="409">
        <v>0</v>
      </c>
      <c r="S31" s="409">
        <v>0</v>
      </c>
      <c r="T31" s="409">
        <v>0</v>
      </c>
      <c r="U31" s="409">
        <v>0</v>
      </c>
      <c r="V31" s="409">
        <v>0</v>
      </c>
      <c r="W31" s="409">
        <v>0</v>
      </c>
      <c r="X31" s="409">
        <v>0</v>
      </c>
      <c r="Y31" s="409">
        <v>0</v>
      </c>
      <c r="Z31" s="409">
        <v>0</v>
      </c>
      <c r="AA31" s="356">
        <v>65</v>
      </c>
      <c r="AB31" s="352">
        <v>1.68</v>
      </c>
      <c r="AC31" s="417">
        <f t="shared" si="1"/>
        <v>23.030045351473927</v>
      </c>
      <c r="AD31" s="407">
        <v>44017</v>
      </c>
      <c r="AE31" s="354">
        <v>0</v>
      </c>
      <c r="AF31" s="354">
        <v>0</v>
      </c>
      <c r="AG31" s="354">
        <v>0</v>
      </c>
      <c r="AH31" s="409">
        <v>0</v>
      </c>
      <c r="AI31" s="409">
        <v>0</v>
      </c>
      <c r="AJ31" s="408">
        <v>44025</v>
      </c>
      <c r="AK31" s="354">
        <f t="shared" si="2"/>
        <v>8</v>
      </c>
      <c r="AL31" s="433">
        <v>1</v>
      </c>
      <c r="AM31" s="356"/>
      <c r="AN31" s="410" t="s">
        <v>349</v>
      </c>
      <c r="AO31" s="352">
        <v>1</v>
      </c>
      <c r="AP31" s="354">
        <v>1</v>
      </c>
      <c r="AQ31" s="356">
        <v>1</v>
      </c>
      <c r="AR31" s="352">
        <v>1</v>
      </c>
      <c r="AS31" s="352">
        <v>1</v>
      </c>
      <c r="AT31" s="352">
        <v>1</v>
      </c>
      <c r="AU31" s="352">
        <v>0</v>
      </c>
      <c r="AV31" s="354"/>
      <c r="AW31" s="408">
        <v>43958</v>
      </c>
      <c r="AX31" s="409" t="s">
        <v>350</v>
      </c>
      <c r="AY31" s="419">
        <v>2947</v>
      </c>
      <c r="AZ31" s="419">
        <v>341.2</v>
      </c>
      <c r="BA31" s="426">
        <v>1.2999999999999999E-2</v>
      </c>
      <c r="BB31" s="409">
        <v>9</v>
      </c>
      <c r="BC31" s="409" t="s">
        <v>351</v>
      </c>
      <c r="BD31" s="409">
        <v>86</v>
      </c>
      <c r="BE31" s="409">
        <v>10</v>
      </c>
      <c r="BF31" s="409">
        <v>321</v>
      </c>
      <c r="BG31" s="418"/>
      <c r="BH31" s="354">
        <v>1</v>
      </c>
      <c r="BI31" s="354">
        <v>1</v>
      </c>
      <c r="BJ31" s="354">
        <v>0</v>
      </c>
      <c r="BK31" s="354">
        <v>0</v>
      </c>
      <c r="BL31" s="356">
        <v>0</v>
      </c>
      <c r="BM31" s="354">
        <v>1</v>
      </c>
      <c r="BN31" s="413" t="s">
        <v>131</v>
      </c>
      <c r="BO31" s="419">
        <v>3.4440384615384612</v>
      </c>
      <c r="BP31" s="359">
        <v>3.5710000000000002</v>
      </c>
      <c r="BQ31" s="359">
        <v>0.12696153846153901</v>
      </c>
      <c r="BR31" s="359">
        <v>3.6864146518510408</v>
      </c>
      <c r="BS31" s="359">
        <v>44</v>
      </c>
      <c r="BT31" s="359">
        <v>26237</v>
      </c>
      <c r="BU31" s="359">
        <v>8854</v>
      </c>
      <c r="BV31" s="359">
        <v>323.49861410532804</v>
      </c>
      <c r="BW31" s="359">
        <v>4.1635584502496508E-4</v>
      </c>
      <c r="BX31" s="359">
        <v>12.593728813559323</v>
      </c>
      <c r="BY31" s="359">
        <v>14.657966101694914</v>
      </c>
      <c r="BZ31" s="359">
        <v>-2.0642372881355935</v>
      </c>
      <c r="CA31" s="359">
        <v>70.48496561084194</v>
      </c>
      <c r="CB31" s="359">
        <v>81.941393907082443</v>
      </c>
      <c r="CC31" s="359">
        <v>-11.456428296240523</v>
      </c>
      <c r="CD31" s="359">
        <v>292.38229839828443</v>
      </c>
      <c r="CE31" s="359">
        <v>340.51625850551699</v>
      </c>
      <c r="CF31" s="359">
        <v>-48.133960107232426</v>
      </c>
      <c r="CG31" s="359">
        <v>0.12384904935610763</v>
      </c>
      <c r="CH31" s="354"/>
      <c r="CI31" s="359">
        <v>7.09</v>
      </c>
      <c r="CJ31" s="359">
        <v>7.12</v>
      </c>
      <c r="CK31" s="359">
        <v>7.2</v>
      </c>
      <c r="CL31" s="359">
        <f t="shared" si="3"/>
        <v>7.1366666666666667</v>
      </c>
      <c r="CM31" s="354">
        <v>0.48199999999999998</v>
      </c>
      <c r="CN31" s="359">
        <v>0.46400000000000002</v>
      </c>
      <c r="CO31" s="359">
        <v>0.46600000000000003</v>
      </c>
      <c r="CP31" s="359">
        <f t="shared" si="4"/>
        <v>0.47066666666666662</v>
      </c>
      <c r="CQ31" s="359">
        <v>0.627</v>
      </c>
      <c r="CR31" s="359">
        <v>0.68200000000000005</v>
      </c>
      <c r="CS31" s="359">
        <v>0.629</v>
      </c>
      <c r="CT31" s="359">
        <f t="shared" si="5"/>
        <v>0.64600000000000002</v>
      </c>
      <c r="CU31" s="414">
        <v>2.7777777777777779E-3</v>
      </c>
      <c r="CV31" s="415">
        <v>6.9444444444444441E-3</v>
      </c>
      <c r="CW31" s="415">
        <v>1.0416666666666666E-2</v>
      </c>
      <c r="CX31" s="416" t="s">
        <v>352</v>
      </c>
      <c r="CY31" s="416" t="s">
        <v>353</v>
      </c>
      <c r="CZ31" s="416" t="s">
        <v>354</v>
      </c>
      <c r="DA31" s="416" t="s">
        <v>355</v>
      </c>
      <c r="DB31" s="416" t="s">
        <v>356</v>
      </c>
      <c r="DC31" s="416" t="s">
        <v>357</v>
      </c>
      <c r="DD31" s="361"/>
      <c r="DE31" s="359">
        <v>3.6864146518510408</v>
      </c>
      <c r="DF31" s="359">
        <v>0.47066666666666662</v>
      </c>
      <c r="DG31" s="359">
        <v>0.64600000000000002</v>
      </c>
    </row>
    <row r="32" spans="1:111" ht="15.75" customHeight="1">
      <c r="A32" s="363">
        <v>36</v>
      </c>
      <c r="B32" s="354" t="s">
        <v>358</v>
      </c>
      <c r="C32" s="354">
        <v>2</v>
      </c>
      <c r="D32" s="358">
        <v>19241</v>
      </c>
      <c r="E32" s="403">
        <f t="shared" si="0"/>
        <v>67</v>
      </c>
      <c r="F32" s="354">
        <v>35.6</v>
      </c>
      <c r="G32" s="405">
        <v>98</v>
      </c>
      <c r="H32" s="409">
        <v>0</v>
      </c>
      <c r="I32" s="409">
        <v>1</v>
      </c>
      <c r="J32" s="409">
        <v>0</v>
      </c>
      <c r="K32" s="409">
        <v>0</v>
      </c>
      <c r="L32" s="409">
        <v>0</v>
      </c>
      <c r="M32" s="409">
        <v>0</v>
      </c>
      <c r="N32" s="409">
        <v>0</v>
      </c>
      <c r="O32" s="409">
        <v>0</v>
      </c>
      <c r="P32" s="409">
        <v>0</v>
      </c>
      <c r="Q32" s="409">
        <v>0</v>
      </c>
      <c r="R32" s="409">
        <v>0</v>
      </c>
      <c r="S32" s="409">
        <v>0</v>
      </c>
      <c r="T32" s="409">
        <v>0</v>
      </c>
      <c r="U32" s="409">
        <v>0</v>
      </c>
      <c r="V32" s="409">
        <v>1</v>
      </c>
      <c r="W32" s="409">
        <v>0</v>
      </c>
      <c r="X32" s="409">
        <v>1</v>
      </c>
      <c r="Y32" s="409">
        <v>0</v>
      </c>
      <c r="Z32" s="409">
        <v>0</v>
      </c>
      <c r="AA32" s="356">
        <v>60</v>
      </c>
      <c r="AB32" s="352">
        <v>1.5</v>
      </c>
      <c r="AC32" s="417">
        <f t="shared" si="1"/>
        <v>26.666666666666668</v>
      </c>
      <c r="AD32" s="407">
        <v>44017</v>
      </c>
      <c r="AE32" s="354">
        <v>0</v>
      </c>
      <c r="AF32" s="354">
        <v>0</v>
      </c>
      <c r="AG32" s="354">
        <v>0</v>
      </c>
      <c r="AH32" s="409">
        <v>0</v>
      </c>
      <c r="AI32" s="409">
        <v>0</v>
      </c>
      <c r="AJ32" s="408">
        <v>44019</v>
      </c>
      <c r="AK32" s="354">
        <f t="shared" si="2"/>
        <v>2</v>
      </c>
      <c r="AL32" s="423">
        <v>1</v>
      </c>
      <c r="AM32" s="403"/>
      <c r="AN32" s="410" t="s">
        <v>202</v>
      </c>
      <c r="AO32" s="404">
        <v>1</v>
      </c>
      <c r="AP32" s="401">
        <v>1</v>
      </c>
      <c r="AQ32" s="352">
        <v>1</v>
      </c>
      <c r="AR32" s="352">
        <v>0</v>
      </c>
      <c r="AS32" s="352">
        <v>0</v>
      </c>
      <c r="AT32" s="352">
        <v>0</v>
      </c>
      <c r="AU32" s="352">
        <v>0</v>
      </c>
      <c r="AV32" s="354"/>
      <c r="AW32" s="408">
        <v>44018</v>
      </c>
      <c r="AX32" s="419">
        <v>0.99</v>
      </c>
      <c r="AY32" s="430">
        <v>1095</v>
      </c>
      <c r="AZ32" s="419"/>
      <c r="BA32" s="426"/>
      <c r="BB32" s="409">
        <v>11.6</v>
      </c>
      <c r="BC32" s="409">
        <v>5.08</v>
      </c>
      <c r="BD32" s="409">
        <v>64.900000000000006</v>
      </c>
      <c r="BE32" s="409">
        <v>25.8</v>
      </c>
      <c r="BF32" s="409">
        <v>202</v>
      </c>
      <c r="BG32" s="418"/>
      <c r="BH32" s="354">
        <v>0</v>
      </c>
      <c r="BI32" s="354">
        <v>0</v>
      </c>
      <c r="BJ32" s="354">
        <v>0</v>
      </c>
      <c r="BK32" s="354">
        <v>0</v>
      </c>
      <c r="BL32" s="356">
        <v>0</v>
      </c>
      <c r="BM32" s="354">
        <v>1</v>
      </c>
      <c r="BN32" s="413" t="s">
        <v>131</v>
      </c>
      <c r="BO32" s="419">
        <v>3.753946428571429</v>
      </c>
      <c r="BP32" s="359">
        <v>4.1289999999999996</v>
      </c>
      <c r="BQ32" s="359">
        <v>0.37505357142857054</v>
      </c>
      <c r="BR32" s="359">
        <v>9.9909143234976288</v>
      </c>
      <c r="BS32" s="359">
        <v>71</v>
      </c>
      <c r="BT32" s="359">
        <v>23040</v>
      </c>
      <c r="BU32" s="359">
        <v>14283</v>
      </c>
      <c r="BV32" s="359">
        <v>655.77068141815437</v>
      </c>
      <c r="BW32" s="359">
        <v>6.9949690705717489E-4</v>
      </c>
      <c r="BX32" s="359">
        <v>5.2383333333333342</v>
      </c>
      <c r="BY32" s="359">
        <v>8.4558333333333344</v>
      </c>
      <c r="BZ32" s="359">
        <v>-3.2174999999999998</v>
      </c>
      <c r="CA32" s="359">
        <v>35.102053391870342</v>
      </c>
      <c r="CB32" s="359">
        <v>56.521015974051871</v>
      </c>
      <c r="CC32" s="359">
        <v>-21.418962582181543</v>
      </c>
      <c r="CD32" s="359">
        <v>111.15839726854918</v>
      </c>
      <c r="CE32" s="359">
        <v>179.66735484266297</v>
      </c>
      <c r="CF32" s="359">
        <v>-68.508957574113808</v>
      </c>
      <c r="CG32" s="359">
        <v>0.27604954279062205</v>
      </c>
      <c r="CH32" s="354"/>
      <c r="CI32" s="359">
        <v>6.27</v>
      </c>
      <c r="CJ32" s="359">
        <v>6.29</v>
      </c>
      <c r="CK32" s="359">
        <v>6.11</v>
      </c>
      <c r="CL32" s="359">
        <f t="shared" si="3"/>
        <v>6.2233333333333327</v>
      </c>
      <c r="CM32" s="354">
        <v>0.81399999999999995</v>
      </c>
      <c r="CN32" s="359">
        <v>0.83</v>
      </c>
      <c r="CO32" s="359">
        <v>0.74399999999999999</v>
      </c>
      <c r="CP32" s="359">
        <f t="shared" si="4"/>
        <v>0.79599999999999993</v>
      </c>
      <c r="CQ32" s="359">
        <v>0.96199999999999997</v>
      </c>
      <c r="CR32" s="359">
        <v>0.94</v>
      </c>
      <c r="CS32" s="359">
        <v>0.94799999999999995</v>
      </c>
      <c r="CT32" s="359">
        <f t="shared" si="5"/>
        <v>0.94999999999999984</v>
      </c>
      <c r="CU32" s="414">
        <v>1.3888888888888889E-3</v>
      </c>
      <c r="CV32" s="415">
        <v>4.1666666666666666E-3</v>
      </c>
      <c r="CW32" s="415">
        <v>1.9444444444444445E-2</v>
      </c>
      <c r="CX32" s="416" t="s">
        <v>360</v>
      </c>
      <c r="CY32" s="416" t="s">
        <v>361</v>
      </c>
      <c r="CZ32" s="416" t="s">
        <v>362</v>
      </c>
      <c r="DA32" s="416" t="s">
        <v>363</v>
      </c>
      <c r="DB32" s="416" t="s">
        <v>364</v>
      </c>
      <c r="DC32" s="416" t="s">
        <v>365</v>
      </c>
      <c r="DD32" s="361"/>
      <c r="DE32" s="359">
        <v>9.9909143234976288</v>
      </c>
      <c r="DF32" s="359">
        <v>0.79599999999999993</v>
      </c>
      <c r="DG32" s="359">
        <v>0.94999999999999984</v>
      </c>
    </row>
    <row r="33" spans="1:111" ht="15.75" customHeight="1">
      <c r="A33" s="363">
        <v>37</v>
      </c>
      <c r="B33" s="354" t="s">
        <v>366</v>
      </c>
      <c r="C33" s="403">
        <v>1</v>
      </c>
      <c r="D33" s="434">
        <v>18420</v>
      </c>
      <c r="E33" s="403">
        <f t="shared" si="0"/>
        <v>70</v>
      </c>
      <c r="F33" s="354">
        <v>35</v>
      </c>
      <c r="G33" s="356">
        <v>93</v>
      </c>
      <c r="H33" s="409">
        <v>0</v>
      </c>
      <c r="I33" s="409">
        <v>1</v>
      </c>
      <c r="J33" s="409">
        <v>0</v>
      </c>
      <c r="K33" s="409">
        <v>0</v>
      </c>
      <c r="L33" s="409">
        <v>1</v>
      </c>
      <c r="M33" s="409">
        <v>0</v>
      </c>
      <c r="N33" s="409">
        <v>0</v>
      </c>
      <c r="O33" s="409">
        <v>0</v>
      </c>
      <c r="P33" s="409">
        <v>0</v>
      </c>
      <c r="Q33" s="409">
        <v>0</v>
      </c>
      <c r="R33" s="409">
        <v>0</v>
      </c>
      <c r="S33" s="409">
        <v>0</v>
      </c>
      <c r="T33" s="409">
        <v>0</v>
      </c>
      <c r="U33" s="409">
        <v>0</v>
      </c>
      <c r="V33" s="409">
        <v>1</v>
      </c>
      <c r="W33" s="409">
        <v>0</v>
      </c>
      <c r="X33" s="409">
        <v>0</v>
      </c>
      <c r="Y33" s="409">
        <v>0</v>
      </c>
      <c r="Z33" s="409">
        <v>0</v>
      </c>
      <c r="AA33" s="356">
        <v>84</v>
      </c>
      <c r="AB33" s="352">
        <v>1.75</v>
      </c>
      <c r="AC33" s="417">
        <f t="shared" si="1"/>
        <v>27.428571428571427</v>
      </c>
      <c r="AD33" s="407">
        <v>44017</v>
      </c>
      <c r="AE33" s="354">
        <v>1</v>
      </c>
      <c r="AF33" s="354">
        <v>0</v>
      </c>
      <c r="AG33" s="354">
        <v>2</v>
      </c>
      <c r="AH33" s="409">
        <v>0</v>
      </c>
      <c r="AI33" s="409">
        <v>1</v>
      </c>
      <c r="AJ33" s="408">
        <v>44034</v>
      </c>
      <c r="AK33" s="354">
        <f t="shared" si="2"/>
        <v>17</v>
      </c>
      <c r="AL33" s="423">
        <v>1</v>
      </c>
      <c r="AM33" s="409"/>
      <c r="AN33" s="410" t="s">
        <v>202</v>
      </c>
      <c r="AO33" s="352">
        <v>1</v>
      </c>
      <c r="AP33" s="354">
        <v>1</v>
      </c>
      <c r="AQ33" s="352">
        <v>1</v>
      </c>
      <c r="AR33" s="352">
        <v>1</v>
      </c>
      <c r="AS33" s="352">
        <v>1</v>
      </c>
      <c r="AT33" s="352">
        <v>1</v>
      </c>
      <c r="AU33" s="352">
        <v>0</v>
      </c>
      <c r="AV33" s="354"/>
      <c r="AW33" s="408">
        <v>44018</v>
      </c>
      <c r="AX33" s="419">
        <v>1.06</v>
      </c>
      <c r="AY33" s="419">
        <v>622</v>
      </c>
      <c r="AZ33" s="419">
        <v>51.9</v>
      </c>
      <c r="BA33" s="426"/>
      <c r="BB33" s="409">
        <v>10.9</v>
      </c>
      <c r="BC33" s="409">
        <v>8.16</v>
      </c>
      <c r="BD33" s="409">
        <v>80.7</v>
      </c>
      <c r="BE33" s="409">
        <v>15.7</v>
      </c>
      <c r="BF33" s="409">
        <v>158</v>
      </c>
      <c r="BG33" s="418"/>
      <c r="BH33" s="354">
        <v>0</v>
      </c>
      <c r="BI33" s="354">
        <v>0</v>
      </c>
      <c r="BJ33" s="354">
        <v>0</v>
      </c>
      <c r="BK33" s="354">
        <v>0</v>
      </c>
      <c r="BL33" s="356">
        <v>0</v>
      </c>
      <c r="BM33" s="354">
        <v>1</v>
      </c>
      <c r="BN33" s="413" t="s">
        <v>131</v>
      </c>
      <c r="BO33" s="419">
        <v>5.3671454545454571</v>
      </c>
      <c r="BP33" s="359">
        <v>5.44</v>
      </c>
      <c r="BQ33" s="359">
        <v>7.2854545454543285E-2</v>
      </c>
      <c r="BR33" s="359">
        <v>1.3574170119209732</v>
      </c>
      <c r="BS33" s="359">
        <v>171</v>
      </c>
      <c r="BT33" s="359">
        <v>109526</v>
      </c>
      <c r="BU33" s="359">
        <v>106996</v>
      </c>
      <c r="BV33" s="359">
        <v>1959.0682196339433</v>
      </c>
      <c r="BW33" s="359">
        <v>1.2686614564291872E-5</v>
      </c>
      <c r="BX33" s="359">
        <v>21.226500000000005</v>
      </c>
      <c r="BY33" s="359">
        <v>23.986499999999989</v>
      </c>
      <c r="BZ33" s="359">
        <v>-2.76</v>
      </c>
      <c r="CA33" s="359">
        <v>288.04117092848441</v>
      </c>
      <c r="CB33" s="359">
        <v>325.52472278714453</v>
      </c>
      <c r="CC33" s="359">
        <v>-37.483551858660249</v>
      </c>
      <c r="CD33" s="359">
        <v>316.41435612172091</v>
      </c>
      <c r="CE33" s="359">
        <v>357.53961799686618</v>
      </c>
      <c r="CF33" s="359">
        <v>-41.125261875145114</v>
      </c>
      <c r="CG33" s="359">
        <v>0.10315747373670865</v>
      </c>
      <c r="CH33" s="354"/>
      <c r="CI33" s="359">
        <v>8.8800000000000008</v>
      </c>
      <c r="CJ33" s="359">
        <v>9</v>
      </c>
      <c r="CK33" s="359">
        <v>8.84</v>
      </c>
      <c r="CL33" s="359">
        <f t="shared" si="3"/>
        <v>8.9066666666666681</v>
      </c>
      <c r="CM33" s="354">
        <v>0.76200000000000001</v>
      </c>
      <c r="CN33" s="359">
        <v>0.81200000000000006</v>
      </c>
      <c r="CO33" s="359">
        <v>0.755</v>
      </c>
      <c r="CP33" s="359">
        <f t="shared" si="4"/>
        <v>0.77633333333333343</v>
      </c>
      <c r="CQ33" s="359">
        <v>1.014</v>
      </c>
      <c r="CR33" s="359">
        <v>1.012</v>
      </c>
      <c r="CS33" s="359">
        <v>1.0149999999999999</v>
      </c>
      <c r="CT33" s="359">
        <f t="shared" si="5"/>
        <v>1.0136666666666665</v>
      </c>
      <c r="CU33" s="414">
        <v>1.3888888888888889E-3</v>
      </c>
      <c r="CV33" s="415">
        <v>4.8611111111111112E-3</v>
      </c>
      <c r="CW33" s="415">
        <v>1.1111111111111112E-2</v>
      </c>
      <c r="CX33" s="416" t="s">
        <v>367</v>
      </c>
      <c r="CY33" s="416" t="s">
        <v>368</v>
      </c>
      <c r="CZ33" s="416" t="s">
        <v>369</v>
      </c>
      <c r="DA33" s="416" t="s">
        <v>370</v>
      </c>
      <c r="DB33" s="416" t="s">
        <v>371</v>
      </c>
      <c r="DC33" s="416" t="s">
        <v>372</v>
      </c>
      <c r="DD33" s="361"/>
      <c r="DE33" s="359">
        <v>1.3574170119209732</v>
      </c>
      <c r="DF33" s="359">
        <v>0.77633333333333343</v>
      </c>
      <c r="DG33" s="359">
        <v>1.0136666666666665</v>
      </c>
    </row>
    <row r="34" spans="1:111" ht="15.75" customHeight="1">
      <c r="A34" s="363">
        <v>38</v>
      </c>
      <c r="B34" s="354" t="s">
        <v>373</v>
      </c>
      <c r="C34" s="409">
        <v>2</v>
      </c>
      <c r="D34" s="355">
        <v>23188</v>
      </c>
      <c r="E34" s="403">
        <f t="shared" si="0"/>
        <v>57</v>
      </c>
      <c r="F34" s="354">
        <v>37</v>
      </c>
      <c r="G34" s="356">
        <v>96</v>
      </c>
      <c r="H34" s="409">
        <v>0</v>
      </c>
      <c r="I34" s="409">
        <v>0</v>
      </c>
      <c r="J34" s="409">
        <v>0</v>
      </c>
      <c r="K34" s="409">
        <v>0</v>
      </c>
      <c r="L34" s="409">
        <v>1</v>
      </c>
      <c r="M34" s="409">
        <v>0</v>
      </c>
      <c r="N34" s="409">
        <v>0</v>
      </c>
      <c r="O34" s="409">
        <v>0</v>
      </c>
      <c r="P34" s="409">
        <v>0</v>
      </c>
      <c r="Q34" s="409">
        <v>0</v>
      </c>
      <c r="R34" s="409">
        <v>0</v>
      </c>
      <c r="S34" s="409">
        <v>0</v>
      </c>
      <c r="T34" s="409">
        <v>0</v>
      </c>
      <c r="U34" s="409">
        <v>0</v>
      </c>
      <c r="V34" s="409">
        <v>1</v>
      </c>
      <c r="W34" s="409">
        <v>1</v>
      </c>
      <c r="X34" s="409">
        <v>1</v>
      </c>
      <c r="Y34" s="409">
        <v>0</v>
      </c>
      <c r="Z34" s="409">
        <v>0</v>
      </c>
      <c r="AA34" s="356"/>
      <c r="AB34" s="352"/>
      <c r="AC34" s="417"/>
      <c r="AD34" s="435">
        <v>44018</v>
      </c>
      <c r="AE34" s="354">
        <v>0</v>
      </c>
      <c r="AF34" s="354">
        <v>0</v>
      </c>
      <c r="AG34" s="354">
        <v>0</v>
      </c>
      <c r="AH34" s="409">
        <v>0</v>
      </c>
      <c r="AI34" s="409">
        <v>0</v>
      </c>
      <c r="AJ34" s="408">
        <v>44021</v>
      </c>
      <c r="AK34" s="354">
        <f t="shared" si="2"/>
        <v>3</v>
      </c>
      <c r="AL34" s="423">
        <v>0</v>
      </c>
      <c r="AM34" s="409" t="s">
        <v>375</v>
      </c>
      <c r="AN34" s="410" t="s">
        <v>376</v>
      </c>
      <c r="AO34" s="352">
        <v>1</v>
      </c>
      <c r="AP34" s="354">
        <v>1</v>
      </c>
      <c r="AQ34" s="352">
        <v>1</v>
      </c>
      <c r="AR34" s="352">
        <v>1</v>
      </c>
      <c r="AS34" s="352">
        <v>1</v>
      </c>
      <c r="AT34" s="352">
        <v>0</v>
      </c>
      <c r="AU34" s="352">
        <v>0</v>
      </c>
      <c r="AV34" s="354"/>
      <c r="AW34" s="408">
        <v>44018</v>
      </c>
      <c r="AX34" s="419">
        <v>0.76</v>
      </c>
      <c r="AY34" s="419">
        <v>325</v>
      </c>
      <c r="AZ34" s="419">
        <v>111.8</v>
      </c>
      <c r="BA34" s="426"/>
      <c r="BB34" s="409">
        <v>11.3</v>
      </c>
      <c r="BC34" s="409">
        <v>4.79</v>
      </c>
      <c r="BD34" s="409">
        <v>71.900000000000006</v>
      </c>
      <c r="BE34" s="409">
        <v>19.8</v>
      </c>
      <c r="BF34" s="409">
        <v>199</v>
      </c>
      <c r="BG34" s="356"/>
      <c r="BH34" s="354">
        <v>0</v>
      </c>
      <c r="BI34" s="354">
        <v>0</v>
      </c>
      <c r="BJ34" s="354">
        <v>0</v>
      </c>
      <c r="BK34" s="354">
        <v>0</v>
      </c>
      <c r="BL34" s="356">
        <v>0</v>
      </c>
      <c r="BM34" s="354">
        <v>0</v>
      </c>
      <c r="BN34" s="413"/>
      <c r="BO34" s="419">
        <v>3.4902203389830504</v>
      </c>
      <c r="BP34" s="359">
        <v>3.8239999999999998</v>
      </c>
      <c r="BQ34" s="359">
        <v>0.33377966101694945</v>
      </c>
      <c r="BR34" s="359">
        <v>9.5632833631988756</v>
      </c>
      <c r="BS34" s="359">
        <v>51</v>
      </c>
      <c r="BT34" s="359">
        <v>65965</v>
      </c>
      <c r="BU34" s="359">
        <v>40672</v>
      </c>
      <c r="BV34" s="359">
        <v>1708.1502086230873</v>
      </c>
      <c r="BW34" s="359">
        <v>2.3513186868604632E-4</v>
      </c>
      <c r="BX34" s="359">
        <v>10.801000000000004</v>
      </c>
      <c r="BY34" s="359">
        <v>13.882666666666671</v>
      </c>
      <c r="BZ34" s="359">
        <v>-3.0816666666666679</v>
      </c>
      <c r="CA34" s="359">
        <v>62.068722452473295</v>
      </c>
      <c r="CB34" s="359">
        <v>79.741830996385346</v>
      </c>
      <c r="CC34" s="359">
        <v>-17.673108543912061</v>
      </c>
      <c r="CD34" s="359">
        <v>247.59305502677361</v>
      </c>
      <c r="CE34" s="359">
        <v>318.31033759345456</v>
      </c>
      <c r="CF34" s="359">
        <v>-70.717282566681007</v>
      </c>
      <c r="CG34" s="359">
        <v>0.18177959327816268</v>
      </c>
      <c r="CH34" s="354"/>
      <c r="CI34" s="359">
        <v>6.39</v>
      </c>
      <c r="CJ34" s="359">
        <v>6.4</v>
      </c>
      <c r="CK34" s="359">
        <v>6.22</v>
      </c>
      <c r="CL34" s="359">
        <f t="shared" si="3"/>
        <v>6.336666666666666</v>
      </c>
      <c r="CM34" s="354">
        <v>0.82599999999999996</v>
      </c>
      <c r="CN34" s="359">
        <v>0.85499999999999998</v>
      </c>
      <c r="CO34" s="359">
        <v>0.86299999999999999</v>
      </c>
      <c r="CP34" s="359">
        <f t="shared" si="4"/>
        <v>0.84799999999999998</v>
      </c>
      <c r="CQ34" s="359">
        <v>1.018</v>
      </c>
      <c r="CR34" s="359">
        <v>1.0109999999999999</v>
      </c>
      <c r="CS34" s="359">
        <v>1.008</v>
      </c>
      <c r="CT34" s="359">
        <f t="shared" si="5"/>
        <v>1.0123333333333333</v>
      </c>
      <c r="CU34" s="414">
        <v>2.0833333333333333E-3</v>
      </c>
      <c r="CV34" s="415">
        <v>8.3333333333333332E-3</v>
      </c>
      <c r="CW34" s="415">
        <v>4.1666666666666666E-3</v>
      </c>
      <c r="CX34" s="416" t="s">
        <v>377</v>
      </c>
      <c r="CY34" s="416" t="s">
        <v>378</v>
      </c>
      <c r="CZ34" s="416" t="s">
        <v>379</v>
      </c>
      <c r="DA34" s="416" t="s">
        <v>380</v>
      </c>
      <c r="DB34" s="416" t="s">
        <v>381</v>
      </c>
      <c r="DC34" s="416" t="s">
        <v>382</v>
      </c>
      <c r="DD34" s="361"/>
      <c r="DE34" s="359">
        <v>9.5632833631988756</v>
      </c>
      <c r="DF34" s="359">
        <v>0.84799999999999998</v>
      </c>
      <c r="DG34" s="359">
        <v>1.0123333333333333</v>
      </c>
    </row>
    <row r="35" spans="1:111" ht="15.75" customHeight="1">
      <c r="A35" s="363">
        <v>39</v>
      </c>
      <c r="B35" s="354" t="s">
        <v>383</v>
      </c>
      <c r="C35" s="409">
        <v>1</v>
      </c>
      <c r="D35" s="355">
        <v>28052</v>
      </c>
      <c r="E35" s="403">
        <f t="shared" si="0"/>
        <v>43</v>
      </c>
      <c r="F35" s="354">
        <v>36.4</v>
      </c>
      <c r="G35" s="356">
        <v>93</v>
      </c>
      <c r="H35" s="409">
        <v>0</v>
      </c>
      <c r="I35" s="409">
        <v>0</v>
      </c>
      <c r="J35" s="409">
        <v>0</v>
      </c>
      <c r="K35" s="409">
        <v>0</v>
      </c>
      <c r="L35" s="409">
        <v>0</v>
      </c>
      <c r="M35" s="409">
        <v>0</v>
      </c>
      <c r="N35" s="409">
        <v>0</v>
      </c>
      <c r="O35" s="409">
        <v>0</v>
      </c>
      <c r="P35" s="409">
        <v>0</v>
      </c>
      <c r="Q35" s="409">
        <v>0</v>
      </c>
      <c r="R35" s="409">
        <v>0</v>
      </c>
      <c r="S35" s="409">
        <v>0</v>
      </c>
      <c r="T35" s="409">
        <v>0</v>
      </c>
      <c r="U35" s="409">
        <v>0</v>
      </c>
      <c r="V35" s="409">
        <v>0</v>
      </c>
      <c r="W35" s="409">
        <v>1</v>
      </c>
      <c r="X35" s="409">
        <v>0</v>
      </c>
      <c r="Y35" s="409">
        <v>0</v>
      </c>
      <c r="Z35" s="409">
        <v>0</v>
      </c>
      <c r="AA35" s="356"/>
      <c r="AB35" s="352"/>
      <c r="AC35" s="417"/>
      <c r="AD35" s="435">
        <v>44021</v>
      </c>
      <c r="AE35" s="354">
        <v>0</v>
      </c>
      <c r="AF35" s="354">
        <v>0</v>
      </c>
      <c r="AG35" s="354">
        <v>0</v>
      </c>
      <c r="AH35" s="409">
        <v>0</v>
      </c>
      <c r="AI35" s="409">
        <v>0</v>
      </c>
      <c r="AJ35" s="408">
        <v>44024</v>
      </c>
      <c r="AK35" s="354">
        <f t="shared" si="2"/>
        <v>3</v>
      </c>
      <c r="AL35" s="423">
        <v>1</v>
      </c>
      <c r="AM35" s="409"/>
      <c r="AN35" s="410"/>
      <c r="AO35" s="352">
        <v>1</v>
      </c>
      <c r="AP35" s="354">
        <v>1</v>
      </c>
      <c r="AQ35" s="433">
        <v>1</v>
      </c>
      <c r="AR35" s="352">
        <v>1</v>
      </c>
      <c r="AS35" s="352">
        <v>1</v>
      </c>
      <c r="AT35" s="352">
        <v>1</v>
      </c>
      <c r="AU35" s="352">
        <v>0</v>
      </c>
      <c r="AV35" s="354"/>
      <c r="AW35" s="408">
        <v>44021</v>
      </c>
      <c r="AX35" s="419">
        <v>0.82</v>
      </c>
      <c r="AY35" s="430">
        <v>478</v>
      </c>
      <c r="AZ35" s="419">
        <v>138.9</v>
      </c>
      <c r="BA35" s="426">
        <v>5.0000000000000001E-3</v>
      </c>
      <c r="BB35" s="409">
        <v>14.4</v>
      </c>
      <c r="BC35" s="409">
        <v>10.5</v>
      </c>
      <c r="BD35" s="409">
        <v>88.3</v>
      </c>
      <c r="BE35" s="409">
        <v>7.4</v>
      </c>
      <c r="BF35" s="409">
        <v>320</v>
      </c>
      <c r="BG35" s="418"/>
      <c r="BH35" s="354">
        <v>0</v>
      </c>
      <c r="BI35" s="354">
        <v>0</v>
      </c>
      <c r="BJ35" s="354">
        <v>0</v>
      </c>
      <c r="BK35" s="354">
        <v>0</v>
      </c>
      <c r="BL35" s="356">
        <v>0</v>
      </c>
      <c r="BM35" s="354">
        <v>0</v>
      </c>
      <c r="BN35" s="413"/>
      <c r="BO35" s="419">
        <v>4.7141818181818174</v>
      </c>
      <c r="BP35" s="359">
        <v>4.9029999999999996</v>
      </c>
      <c r="BQ35" s="359">
        <v>0.18881818181818222</v>
      </c>
      <c r="BR35" s="359">
        <v>4.0053224313483584</v>
      </c>
      <c r="BS35" s="359">
        <v>77</v>
      </c>
      <c r="BT35" s="359">
        <v>104956</v>
      </c>
      <c r="BU35" s="359">
        <v>62007</v>
      </c>
      <c r="BV35" s="359">
        <v>1299.6818663838815</v>
      </c>
      <c r="BW35" s="359">
        <v>6.459468175122741E-5</v>
      </c>
      <c r="BX35" s="359">
        <v>31.402833333333337</v>
      </c>
      <c r="BY35" s="359">
        <v>32.558500000000016</v>
      </c>
      <c r="BZ35" s="359">
        <v>-1.1556666666666666</v>
      </c>
      <c r="CA35" s="359">
        <v>430.09512773124538</v>
      </c>
      <c r="CB35" s="359">
        <v>436.09566037578821</v>
      </c>
      <c r="CC35" s="359">
        <v>-6.0005326445427327</v>
      </c>
      <c r="CD35" s="359">
        <v>699.40934177878569</v>
      </c>
      <c r="CE35" s="359">
        <v>708.99819741694705</v>
      </c>
      <c r="CF35" s="359">
        <v>-9.5888556381613057</v>
      </c>
      <c r="CG35" s="359">
        <v>1.334404175164834E-2</v>
      </c>
      <c r="CH35" s="354"/>
      <c r="CI35" s="359">
        <v>7.96</v>
      </c>
      <c r="CJ35" s="359">
        <v>7.85</v>
      </c>
      <c r="CK35" s="359">
        <v>7.97</v>
      </c>
      <c r="CL35" s="359">
        <f t="shared" si="3"/>
        <v>7.9266666666666659</v>
      </c>
      <c r="CM35" s="354">
        <v>0.501</v>
      </c>
      <c r="CN35" s="359">
        <v>0.52200000000000002</v>
      </c>
      <c r="CO35" s="359">
        <v>0.502</v>
      </c>
      <c r="CP35" s="359">
        <f t="shared" si="4"/>
        <v>0.50833333333333341</v>
      </c>
      <c r="CQ35" s="359">
        <v>0.61399999999999999</v>
      </c>
      <c r="CR35" s="359">
        <v>0.66900000000000004</v>
      </c>
      <c r="CS35" s="359">
        <v>0.61299999999999999</v>
      </c>
      <c r="CT35" s="359">
        <f t="shared" si="5"/>
        <v>0.63200000000000001</v>
      </c>
      <c r="CU35" s="414">
        <v>3.472222222222222E-3</v>
      </c>
      <c r="CV35" s="415">
        <v>6.9444444444444441E-3</v>
      </c>
      <c r="CW35" s="415">
        <v>9.7222222222222224E-3</v>
      </c>
      <c r="CX35" s="416" t="s">
        <v>385</v>
      </c>
      <c r="CY35" s="416" t="s">
        <v>386</v>
      </c>
      <c r="CZ35" s="416" t="s">
        <v>387</v>
      </c>
      <c r="DA35" s="416" t="s">
        <v>388</v>
      </c>
      <c r="DB35" s="416" t="s">
        <v>389</v>
      </c>
      <c r="DC35" s="416" t="s">
        <v>390</v>
      </c>
      <c r="DD35" s="361"/>
      <c r="DE35" s="359">
        <v>4.0053224313483584</v>
      </c>
      <c r="DF35" s="359">
        <v>0.50833333333333341</v>
      </c>
      <c r="DG35" s="359">
        <v>0.63200000000000001</v>
      </c>
    </row>
    <row r="36" spans="1:111" ht="15.75" customHeight="1">
      <c r="A36" s="363">
        <v>40</v>
      </c>
      <c r="B36" s="354" t="s">
        <v>391</v>
      </c>
      <c r="C36" s="409">
        <v>1</v>
      </c>
      <c r="D36" s="355">
        <v>21241</v>
      </c>
      <c r="E36" s="403">
        <f t="shared" si="0"/>
        <v>62</v>
      </c>
      <c r="F36" s="354">
        <v>36.4</v>
      </c>
      <c r="G36" s="356">
        <v>89</v>
      </c>
      <c r="H36" s="409">
        <v>0</v>
      </c>
      <c r="I36" s="409">
        <v>0</v>
      </c>
      <c r="J36" s="409">
        <v>0</v>
      </c>
      <c r="K36" s="409">
        <v>1</v>
      </c>
      <c r="L36" s="409">
        <v>0</v>
      </c>
      <c r="M36" s="409">
        <v>0</v>
      </c>
      <c r="N36" s="409">
        <v>0</v>
      </c>
      <c r="O36" s="409">
        <v>0</v>
      </c>
      <c r="P36" s="409">
        <v>0</v>
      </c>
      <c r="Q36" s="409">
        <v>0</v>
      </c>
      <c r="R36" s="409">
        <v>0</v>
      </c>
      <c r="S36" s="409">
        <v>0</v>
      </c>
      <c r="T36" s="409">
        <v>0</v>
      </c>
      <c r="U36" s="409">
        <v>0</v>
      </c>
      <c r="V36" s="409">
        <v>0</v>
      </c>
      <c r="W36" s="409">
        <v>1</v>
      </c>
      <c r="X36" s="409">
        <v>0</v>
      </c>
      <c r="Y36" s="409">
        <v>0</v>
      </c>
      <c r="Z36" s="409">
        <v>0</v>
      </c>
      <c r="AA36" s="356">
        <v>118</v>
      </c>
      <c r="AB36" s="352"/>
      <c r="AC36" s="417"/>
      <c r="AD36" s="435">
        <v>44109</v>
      </c>
      <c r="AE36" s="354">
        <v>0</v>
      </c>
      <c r="AF36" s="354">
        <v>0</v>
      </c>
      <c r="AG36" s="354">
        <v>0</v>
      </c>
      <c r="AH36" s="409">
        <v>0</v>
      </c>
      <c r="AI36" s="409">
        <v>0</v>
      </c>
      <c r="AJ36" s="408">
        <v>44176</v>
      </c>
      <c r="AK36" s="354">
        <f t="shared" si="2"/>
        <v>67</v>
      </c>
      <c r="AL36" s="423">
        <v>1</v>
      </c>
      <c r="AM36" s="409"/>
      <c r="AN36" s="410" t="s">
        <v>393</v>
      </c>
      <c r="AO36" s="352">
        <v>1</v>
      </c>
      <c r="AP36" s="354">
        <v>1</v>
      </c>
      <c r="AQ36" s="352">
        <v>1</v>
      </c>
      <c r="AR36" s="352">
        <v>0</v>
      </c>
      <c r="AS36" s="352">
        <v>1</v>
      </c>
      <c r="AT36" s="352">
        <v>1</v>
      </c>
      <c r="AU36" s="352">
        <v>0</v>
      </c>
      <c r="AV36" s="354"/>
      <c r="AW36" s="408">
        <v>44110</v>
      </c>
      <c r="AX36" s="419">
        <v>5.25</v>
      </c>
      <c r="AY36" s="419">
        <v>2632</v>
      </c>
      <c r="AZ36" s="419">
        <v>8.3000000000000007</v>
      </c>
      <c r="BA36" s="426">
        <v>0.14199999999999999</v>
      </c>
      <c r="BB36" s="409">
        <v>12.9</v>
      </c>
      <c r="BC36" s="409">
        <v>8.2200000000000006</v>
      </c>
      <c r="BD36" s="409">
        <v>76.400000000000006</v>
      </c>
      <c r="BE36" s="409">
        <v>15.6</v>
      </c>
      <c r="BF36" s="409">
        <v>102</v>
      </c>
      <c r="BG36" s="418"/>
      <c r="BH36" s="354">
        <v>1</v>
      </c>
      <c r="BI36" s="354">
        <v>0</v>
      </c>
      <c r="BJ36" s="354">
        <v>0</v>
      </c>
      <c r="BK36" s="354">
        <v>0</v>
      </c>
      <c r="BL36" s="356">
        <v>0</v>
      </c>
      <c r="BM36" s="354">
        <v>0</v>
      </c>
      <c r="BN36" s="413" t="s">
        <v>394</v>
      </c>
      <c r="BO36" s="419">
        <v>4.3676538461538454</v>
      </c>
      <c r="BP36" s="359">
        <v>4.7699999999999996</v>
      </c>
      <c r="BQ36" s="359">
        <v>0.40234615384615413</v>
      </c>
      <c r="BR36" s="359">
        <v>9.2119514965788802</v>
      </c>
      <c r="BS36" s="359">
        <v>118</v>
      </c>
      <c r="BT36" s="359">
        <v>42646</v>
      </c>
      <c r="BU36" s="359">
        <v>29021</v>
      </c>
      <c r="BV36" s="359">
        <v>455.86399827845918</v>
      </c>
      <c r="BW36" s="359">
        <v>3.1742364138309778E-4</v>
      </c>
      <c r="BX36" s="359">
        <v>12.365833333333336</v>
      </c>
      <c r="BY36" s="359">
        <v>29.363333333333333</v>
      </c>
      <c r="BZ36" s="359">
        <v>-16.997500000000002</v>
      </c>
      <c r="CA36" s="359">
        <v>110.55256874787284</v>
      </c>
      <c r="CB36" s="359">
        <v>262.44160334646006</v>
      </c>
      <c r="CC36" s="359">
        <v>-151.8890345985873</v>
      </c>
      <c r="CD36" s="359">
        <v>227.25465118600809</v>
      </c>
      <c r="CE36" s="359">
        <v>539.69906494810414</v>
      </c>
      <c r="CF36" s="359">
        <v>-312.44441376209591</v>
      </c>
      <c r="CG36" s="359">
        <v>0.36665704962620865</v>
      </c>
      <c r="CH36" s="354"/>
      <c r="CI36" s="359">
        <v>7.99</v>
      </c>
      <c r="CJ36" s="359">
        <v>7.82</v>
      </c>
      <c r="CK36" s="359">
        <v>7.94</v>
      </c>
      <c r="CL36" s="359">
        <f t="shared" si="3"/>
        <v>7.916666666666667</v>
      </c>
      <c r="CM36" s="354">
        <v>0.71299999999999997</v>
      </c>
      <c r="CN36" s="359">
        <v>0.753</v>
      </c>
      <c r="CO36" s="359">
        <v>0.72199999999999998</v>
      </c>
      <c r="CP36" s="359">
        <f t="shared" si="4"/>
        <v>0.72933333333333328</v>
      </c>
      <c r="CQ36" s="359">
        <v>0.84199999999999997</v>
      </c>
      <c r="CR36" s="359">
        <v>0.95399999999999996</v>
      </c>
      <c r="CS36" s="359">
        <v>0.9</v>
      </c>
      <c r="CT36" s="359">
        <f t="shared" si="5"/>
        <v>0.89866666666666661</v>
      </c>
      <c r="CU36" s="414">
        <v>2.0833333333333333E-3</v>
      </c>
      <c r="CV36" s="415">
        <v>3.472222222222222E-3</v>
      </c>
      <c r="CW36" s="415">
        <v>7.6388888888888886E-3</v>
      </c>
      <c r="CX36" s="416" t="s">
        <v>395</v>
      </c>
      <c r="CY36" s="416" t="s">
        <v>396</v>
      </c>
      <c r="CZ36" s="416" t="s">
        <v>397</v>
      </c>
      <c r="DA36" s="416" t="s">
        <v>398</v>
      </c>
      <c r="DB36" s="416" t="s">
        <v>399</v>
      </c>
      <c r="DC36" s="416" t="s">
        <v>400</v>
      </c>
      <c r="DD36" s="361"/>
      <c r="DE36" s="359">
        <v>9.2119514965788802</v>
      </c>
      <c r="DF36" s="359">
        <v>0.72933333333333328</v>
      </c>
      <c r="DG36" s="359">
        <v>0.89866666666666661</v>
      </c>
    </row>
    <row r="37" spans="1:111" ht="16.5" customHeight="1">
      <c r="A37" s="363">
        <v>41</v>
      </c>
      <c r="B37" s="354" t="s">
        <v>401</v>
      </c>
      <c r="C37" s="409">
        <v>2</v>
      </c>
      <c r="D37" s="355">
        <v>23094</v>
      </c>
      <c r="E37" s="403">
        <f t="shared" si="0"/>
        <v>57</v>
      </c>
      <c r="F37" s="354">
        <v>37.9</v>
      </c>
      <c r="G37" s="356">
        <v>88</v>
      </c>
      <c r="H37" s="409">
        <v>0</v>
      </c>
      <c r="I37" s="409">
        <v>0</v>
      </c>
      <c r="J37" s="409">
        <v>0</v>
      </c>
      <c r="K37" s="409">
        <v>0</v>
      </c>
      <c r="L37" s="409">
        <v>0</v>
      </c>
      <c r="M37" s="409">
        <v>0</v>
      </c>
      <c r="N37" s="409">
        <v>0</v>
      </c>
      <c r="O37" s="409">
        <v>0</v>
      </c>
      <c r="P37" s="409">
        <v>0</v>
      </c>
      <c r="Q37" s="409">
        <v>0</v>
      </c>
      <c r="R37" s="409">
        <v>0</v>
      </c>
      <c r="S37" s="409">
        <v>0</v>
      </c>
      <c r="T37" s="409">
        <v>0</v>
      </c>
      <c r="U37" s="409">
        <v>0</v>
      </c>
      <c r="V37" s="409">
        <v>1</v>
      </c>
      <c r="W37" s="409">
        <v>1</v>
      </c>
      <c r="X37" s="409">
        <v>1</v>
      </c>
      <c r="Y37" s="409">
        <v>0</v>
      </c>
      <c r="Z37" s="409">
        <v>0</v>
      </c>
      <c r="AA37" s="356"/>
      <c r="AB37" s="352"/>
      <c r="AC37" s="417">
        <v>52</v>
      </c>
      <c r="AD37" s="435">
        <v>44018</v>
      </c>
      <c r="AE37" s="354">
        <v>0</v>
      </c>
      <c r="AF37" s="354">
        <v>0</v>
      </c>
      <c r="AG37" s="354">
        <v>0</v>
      </c>
      <c r="AH37" s="409">
        <v>0</v>
      </c>
      <c r="AI37" s="409">
        <v>0</v>
      </c>
      <c r="AJ37" s="408">
        <v>44027</v>
      </c>
      <c r="AK37" s="354">
        <f t="shared" si="2"/>
        <v>9</v>
      </c>
      <c r="AL37" s="423">
        <v>1</v>
      </c>
      <c r="AM37" s="409"/>
      <c r="AN37" s="410"/>
      <c r="AO37" s="352">
        <v>1</v>
      </c>
      <c r="AP37" s="354">
        <v>1</v>
      </c>
      <c r="AQ37" s="352">
        <v>1</v>
      </c>
      <c r="AR37" s="352">
        <v>1</v>
      </c>
      <c r="AS37" s="352">
        <v>1</v>
      </c>
      <c r="AT37" s="352">
        <v>1</v>
      </c>
      <c r="AU37" s="352">
        <v>0</v>
      </c>
      <c r="AV37" s="354"/>
      <c r="AW37" s="408">
        <v>44018</v>
      </c>
      <c r="AX37" s="419">
        <v>1.77</v>
      </c>
      <c r="AY37" s="419">
        <v>4145</v>
      </c>
      <c r="AZ37" s="419">
        <v>276.60000000000002</v>
      </c>
      <c r="BA37" s="426">
        <v>1.2999999999999999E-2</v>
      </c>
      <c r="BB37" s="409">
        <v>11.9</v>
      </c>
      <c r="BC37" s="409">
        <v>9.7899999999999991</v>
      </c>
      <c r="BD37" s="409">
        <v>76</v>
      </c>
      <c r="BE37" s="409">
        <v>18.7</v>
      </c>
      <c r="BF37" s="409">
        <v>217</v>
      </c>
      <c r="BG37" s="418"/>
      <c r="BH37" s="354">
        <v>0</v>
      </c>
      <c r="BI37" s="354">
        <v>0</v>
      </c>
      <c r="BJ37" s="354">
        <v>0</v>
      </c>
      <c r="BK37" s="354">
        <v>0</v>
      </c>
      <c r="BL37" s="356">
        <v>0</v>
      </c>
      <c r="BM37" s="354">
        <v>0</v>
      </c>
      <c r="BN37" s="413"/>
      <c r="BO37" s="419">
        <v>4.6709591836734692</v>
      </c>
      <c r="BP37" s="359">
        <v>4.899</v>
      </c>
      <c r="BQ37" s="359">
        <v>0.22804081632653084</v>
      </c>
      <c r="BR37" s="359">
        <v>4.8820982449088426</v>
      </c>
      <c r="BS37" s="359">
        <v>47</v>
      </c>
      <c r="BT37" s="359">
        <v>67864</v>
      </c>
      <c r="BU37" s="359">
        <v>32483</v>
      </c>
      <c r="BV37" s="359">
        <v>1851.8479575206356</v>
      </c>
      <c r="BW37" s="359">
        <v>1.5029702444074877E-4</v>
      </c>
      <c r="BX37" s="359">
        <v>13.915500000000003</v>
      </c>
      <c r="BY37" s="359">
        <v>28.81733333333333</v>
      </c>
      <c r="BZ37" s="359">
        <v>-14.901833333333334</v>
      </c>
      <c r="CA37" s="359">
        <v>142.50279537923558</v>
      </c>
      <c r="CB37" s="359">
        <v>295.26983376681335</v>
      </c>
      <c r="CC37" s="359">
        <v>-152.7670383875778</v>
      </c>
      <c r="CD37" s="359">
        <v>238.86737467960882</v>
      </c>
      <c r="CE37" s="359">
        <v>494.54946820260517</v>
      </c>
      <c r="CF37" s="359">
        <v>-255.68209352299644</v>
      </c>
      <c r="CG37" s="359">
        <v>0.34080423507497348</v>
      </c>
      <c r="CH37" s="354"/>
      <c r="CI37" s="359">
        <v>7.49</v>
      </c>
      <c r="CJ37" s="359">
        <v>7.55</v>
      </c>
      <c r="CK37" s="359">
        <v>7.78</v>
      </c>
      <c r="CL37" s="359">
        <f t="shared" si="3"/>
        <v>7.6066666666666665</v>
      </c>
      <c r="CM37" s="354">
        <v>0.50900000000000001</v>
      </c>
      <c r="CN37" s="359">
        <v>0.57999999999999996</v>
      </c>
      <c r="CO37" s="359">
        <v>0.58399999999999996</v>
      </c>
      <c r="CP37" s="359">
        <f t="shared" si="4"/>
        <v>0.55766666666666664</v>
      </c>
      <c r="CQ37" s="359">
        <v>0.63900000000000001</v>
      </c>
      <c r="CR37" s="359">
        <v>0.68200000000000005</v>
      </c>
      <c r="CS37" s="359">
        <v>0.68899999999999995</v>
      </c>
      <c r="CT37" s="359">
        <f t="shared" si="5"/>
        <v>0.67</v>
      </c>
      <c r="CU37" s="414">
        <v>6.9444444444444447E-4</v>
      </c>
      <c r="CV37" s="415">
        <v>1.3888888888888889E-3</v>
      </c>
      <c r="CW37" s="415">
        <v>3.472222222222222E-3</v>
      </c>
      <c r="CX37" s="416" t="s">
        <v>402</v>
      </c>
      <c r="CY37" s="416" t="s">
        <v>403</v>
      </c>
      <c r="CZ37" s="416" t="s">
        <v>404</v>
      </c>
      <c r="DA37" s="416" t="s">
        <v>405</v>
      </c>
      <c r="DB37" s="416" t="s">
        <v>406</v>
      </c>
      <c r="DC37" s="416" t="s">
        <v>407</v>
      </c>
      <c r="DD37" s="361"/>
      <c r="DE37" s="359">
        <v>4.8820982449088426</v>
      </c>
      <c r="DF37" s="359">
        <v>0.55766666666666664</v>
      </c>
      <c r="DG37" s="359">
        <v>0.67</v>
      </c>
    </row>
    <row r="38" spans="1:111" ht="15.75" customHeight="1">
      <c r="A38" s="363">
        <v>42</v>
      </c>
      <c r="B38" s="354" t="s">
        <v>408</v>
      </c>
      <c r="C38" s="409">
        <v>1</v>
      </c>
      <c r="D38" s="355">
        <v>29124</v>
      </c>
      <c r="E38" s="403">
        <f t="shared" si="0"/>
        <v>40</v>
      </c>
      <c r="F38" s="354">
        <v>36</v>
      </c>
      <c r="G38" s="356">
        <v>95</v>
      </c>
      <c r="H38" s="409">
        <v>0</v>
      </c>
      <c r="I38" s="409">
        <v>1</v>
      </c>
      <c r="J38" s="409">
        <v>0</v>
      </c>
      <c r="K38" s="409">
        <v>0</v>
      </c>
      <c r="L38" s="409">
        <v>0</v>
      </c>
      <c r="M38" s="409">
        <v>0</v>
      </c>
      <c r="N38" s="409">
        <v>0</v>
      </c>
      <c r="O38" s="409">
        <v>0</v>
      </c>
      <c r="P38" s="409">
        <v>0</v>
      </c>
      <c r="Q38" s="409">
        <v>0</v>
      </c>
      <c r="R38" s="409">
        <v>0</v>
      </c>
      <c r="S38" s="409">
        <v>0</v>
      </c>
      <c r="T38" s="409">
        <v>0</v>
      </c>
      <c r="U38" s="409">
        <v>0</v>
      </c>
      <c r="V38" s="409">
        <v>1</v>
      </c>
      <c r="W38" s="409">
        <v>0</v>
      </c>
      <c r="X38" s="409">
        <v>1</v>
      </c>
      <c r="Y38" s="409">
        <v>0</v>
      </c>
      <c r="Z38" s="409">
        <v>0</v>
      </c>
      <c r="AA38" s="356"/>
      <c r="AB38" s="352"/>
      <c r="AC38" s="417"/>
      <c r="AD38" s="435">
        <v>44020</v>
      </c>
      <c r="AE38" s="354">
        <v>0</v>
      </c>
      <c r="AF38" s="354">
        <v>0</v>
      </c>
      <c r="AG38" s="354">
        <v>0</v>
      </c>
      <c r="AH38" s="409">
        <v>0</v>
      </c>
      <c r="AI38" s="409">
        <v>1</v>
      </c>
      <c r="AJ38" s="408">
        <v>44030</v>
      </c>
      <c r="AK38" s="354">
        <f t="shared" si="2"/>
        <v>10</v>
      </c>
      <c r="AL38" s="423">
        <v>1</v>
      </c>
      <c r="AM38" s="409"/>
      <c r="AN38" s="410" t="s">
        <v>409</v>
      </c>
      <c r="AO38" s="352">
        <v>1</v>
      </c>
      <c r="AP38" s="354">
        <v>1</v>
      </c>
      <c r="AQ38" s="352">
        <v>1</v>
      </c>
      <c r="AR38" s="352">
        <v>1</v>
      </c>
      <c r="AS38" s="352">
        <v>1</v>
      </c>
      <c r="AT38" s="352">
        <v>1</v>
      </c>
      <c r="AU38" s="352">
        <v>0</v>
      </c>
      <c r="AV38" s="354"/>
      <c r="AW38" s="408">
        <v>44030</v>
      </c>
      <c r="AX38" s="419">
        <v>0.93</v>
      </c>
      <c r="AY38" s="419">
        <v>363</v>
      </c>
      <c r="AZ38" s="419">
        <v>1.7</v>
      </c>
      <c r="BA38" s="426">
        <v>2.7E-2</v>
      </c>
      <c r="BB38" s="409">
        <v>15.5</v>
      </c>
      <c r="BC38" s="409">
        <v>7.24</v>
      </c>
      <c r="BD38" s="409">
        <v>69.099999999999994</v>
      </c>
      <c r="BE38" s="409">
        <v>24.2</v>
      </c>
      <c r="BF38" s="409">
        <v>191</v>
      </c>
      <c r="BG38" s="356"/>
      <c r="BH38" s="354">
        <v>0</v>
      </c>
      <c r="BI38" s="354">
        <v>0</v>
      </c>
      <c r="BJ38" s="354">
        <v>0</v>
      </c>
      <c r="BK38" s="354">
        <v>0</v>
      </c>
      <c r="BL38" s="356">
        <v>0</v>
      </c>
      <c r="BM38" s="354">
        <v>0</v>
      </c>
      <c r="BN38" s="413"/>
      <c r="BO38" s="419">
        <v>3.9595471698113203</v>
      </c>
      <c r="BP38" s="359">
        <v>4.2210000000000001</v>
      </c>
      <c r="BQ38" s="359">
        <v>0.26145283018867982</v>
      </c>
      <c r="BR38" s="359">
        <v>6.6030992680695482</v>
      </c>
      <c r="BS38" s="359">
        <v>94</v>
      </c>
      <c r="BT38" s="359">
        <v>72246</v>
      </c>
      <c r="BU38" s="359">
        <v>63214</v>
      </c>
      <c r="BV38" s="359">
        <v>1611.9783996072658</v>
      </c>
      <c r="BW38" s="359">
        <v>1.0445627974925725E-4</v>
      </c>
      <c r="BX38" s="359">
        <v>26.16</v>
      </c>
      <c r="BY38" s="359">
        <v>26.511833333333335</v>
      </c>
      <c r="BZ38" s="359">
        <v>-0.35183333333333339</v>
      </c>
      <c r="CA38" s="359">
        <v>194.66750542616177</v>
      </c>
      <c r="CB38" s="359">
        <v>197.29990136074613</v>
      </c>
      <c r="CC38" s="359">
        <v>-2.6323959345844252</v>
      </c>
      <c r="CD38" s="359">
        <v>527.17401092307159</v>
      </c>
      <c r="CE38" s="359">
        <v>534.24552780465524</v>
      </c>
      <c r="CF38" s="359">
        <v>-7.0715168815836158</v>
      </c>
      <c r="CG38" s="359">
        <v>1.3063540028898308E-2</v>
      </c>
      <c r="CH38" s="354"/>
      <c r="CI38" s="359">
        <v>6.41</v>
      </c>
      <c r="CJ38" s="359">
        <v>6.31</v>
      </c>
      <c r="CK38" s="359">
        <v>6.39</v>
      </c>
      <c r="CL38" s="359">
        <f t="shared" si="3"/>
        <v>6.37</v>
      </c>
      <c r="CM38" s="354">
        <v>0.747</v>
      </c>
      <c r="CN38" s="359">
        <v>0.76900000000000002</v>
      </c>
      <c r="CO38" s="359">
        <v>0.71699999999999997</v>
      </c>
      <c r="CP38" s="359">
        <f t="shared" si="4"/>
        <v>0.7443333333333334</v>
      </c>
      <c r="CQ38" s="359">
        <v>0.90700000000000003</v>
      </c>
      <c r="CR38" s="359">
        <v>0.91</v>
      </c>
      <c r="CS38" s="359">
        <v>0.85199999999999998</v>
      </c>
      <c r="CT38" s="359">
        <f t="shared" si="5"/>
        <v>0.88966666666666672</v>
      </c>
      <c r="CU38" s="414">
        <v>2.0833333333333333E-3</v>
      </c>
      <c r="CV38" s="415">
        <v>4.8611111111111112E-3</v>
      </c>
      <c r="CW38" s="415">
        <v>8.3333333333333332E-3</v>
      </c>
      <c r="CX38" s="416" t="s">
        <v>410</v>
      </c>
      <c r="CY38" s="416" t="s">
        <v>411</v>
      </c>
      <c r="CZ38" s="416" t="s">
        <v>412</v>
      </c>
      <c r="DA38" s="416" t="s">
        <v>413</v>
      </c>
      <c r="DB38" s="416" t="s">
        <v>414</v>
      </c>
      <c r="DC38" s="416" t="s">
        <v>415</v>
      </c>
      <c r="DD38" s="361"/>
      <c r="DE38" s="359">
        <v>6.6030992680695482</v>
      </c>
      <c r="DF38" s="359">
        <v>0.7443333333333334</v>
      </c>
      <c r="DG38" s="359">
        <v>0.88966666666666672</v>
      </c>
    </row>
    <row r="39" spans="1:111" ht="15.75" customHeight="1">
      <c r="A39" s="363">
        <v>44</v>
      </c>
      <c r="B39" s="354" t="s">
        <v>426</v>
      </c>
      <c r="C39" s="409">
        <v>2</v>
      </c>
      <c r="D39" s="355">
        <v>24390</v>
      </c>
      <c r="E39" s="403">
        <f t="shared" si="0"/>
        <v>53</v>
      </c>
      <c r="F39" s="354">
        <v>36</v>
      </c>
      <c r="G39" s="356">
        <v>96</v>
      </c>
      <c r="H39" s="409">
        <v>1</v>
      </c>
      <c r="I39" s="409">
        <v>1</v>
      </c>
      <c r="J39" s="409">
        <v>0</v>
      </c>
      <c r="K39" s="409">
        <v>0</v>
      </c>
      <c r="L39" s="409">
        <v>0</v>
      </c>
      <c r="M39" s="409">
        <v>0</v>
      </c>
      <c r="N39" s="409">
        <v>0</v>
      </c>
      <c r="O39" s="409">
        <v>0</v>
      </c>
      <c r="P39" s="409">
        <v>0</v>
      </c>
      <c r="Q39" s="409">
        <v>0</v>
      </c>
      <c r="R39" s="409">
        <v>0</v>
      </c>
      <c r="S39" s="409">
        <v>0</v>
      </c>
      <c r="T39" s="409">
        <v>0</v>
      </c>
      <c r="U39" s="409">
        <v>0</v>
      </c>
      <c r="V39" s="409">
        <v>1</v>
      </c>
      <c r="W39" s="409">
        <v>0</v>
      </c>
      <c r="X39" s="409">
        <v>0</v>
      </c>
      <c r="Y39" s="409">
        <v>0</v>
      </c>
      <c r="Z39" s="409">
        <v>0</v>
      </c>
      <c r="AA39" s="356"/>
      <c r="AB39" s="352"/>
      <c r="AC39" s="417"/>
      <c r="AD39" s="435">
        <v>44022</v>
      </c>
      <c r="AE39" s="354">
        <v>0</v>
      </c>
      <c r="AF39" s="354">
        <v>0</v>
      </c>
      <c r="AG39" s="354">
        <v>0</v>
      </c>
      <c r="AH39" s="409">
        <v>0</v>
      </c>
      <c r="AI39" s="409">
        <v>0</v>
      </c>
      <c r="AJ39" s="408">
        <v>44029</v>
      </c>
      <c r="AK39" s="354">
        <f t="shared" si="2"/>
        <v>7</v>
      </c>
      <c r="AL39" s="423">
        <v>1</v>
      </c>
      <c r="AM39" s="409"/>
      <c r="AN39" s="410" t="s">
        <v>428</v>
      </c>
      <c r="AO39" s="352">
        <v>1</v>
      </c>
      <c r="AP39" s="354">
        <v>1</v>
      </c>
      <c r="AQ39" s="352">
        <v>1</v>
      </c>
      <c r="AR39" s="352">
        <v>1</v>
      </c>
      <c r="AS39" s="352">
        <v>1</v>
      </c>
      <c r="AT39" s="352">
        <v>1</v>
      </c>
      <c r="AU39" s="352">
        <v>0</v>
      </c>
      <c r="AV39" s="354"/>
      <c r="AW39" s="408">
        <v>44024</v>
      </c>
      <c r="AX39" s="419">
        <v>0.66</v>
      </c>
      <c r="AY39" s="419">
        <v>345</v>
      </c>
      <c r="AZ39" s="419">
        <v>29.8</v>
      </c>
      <c r="BA39" s="426">
        <v>8.0000000000000002E-3</v>
      </c>
      <c r="BB39" s="409">
        <v>13.3</v>
      </c>
      <c r="BC39" s="409">
        <v>6.48</v>
      </c>
      <c r="BD39" s="409">
        <v>66.400000000000006</v>
      </c>
      <c r="BE39" s="409">
        <v>21.3</v>
      </c>
      <c r="BF39" s="409">
        <v>229</v>
      </c>
      <c r="BG39" s="418"/>
      <c r="BH39" s="354">
        <v>0</v>
      </c>
      <c r="BI39" s="354">
        <v>0</v>
      </c>
      <c r="BJ39" s="354">
        <v>0</v>
      </c>
      <c r="BK39" s="354">
        <v>0</v>
      </c>
      <c r="BL39" s="356">
        <v>0</v>
      </c>
      <c r="BM39" s="354">
        <v>0</v>
      </c>
      <c r="BN39" s="413" t="s">
        <v>131</v>
      </c>
      <c r="BO39" s="419">
        <v>3.1242321428571445</v>
      </c>
      <c r="BP39" s="359">
        <v>3.31</v>
      </c>
      <c r="BQ39" s="359">
        <v>0.1857678571428556</v>
      </c>
      <c r="BR39" s="359">
        <v>5.9460324536885683</v>
      </c>
      <c r="BS39" s="359">
        <v>69</v>
      </c>
      <c r="BT39" s="359">
        <v>113290</v>
      </c>
      <c r="BU39" s="359">
        <v>73477</v>
      </c>
      <c r="BV39" s="359">
        <v>2163.2574543122792</v>
      </c>
      <c r="BW39" s="359">
        <v>8.0923723800489512E-5</v>
      </c>
      <c r="BX39" s="359">
        <v>13.655499999999996</v>
      </c>
      <c r="BY39" s="359">
        <v>19.691833333333342</v>
      </c>
      <c r="BZ39" s="359">
        <v>-6.0363333333333333</v>
      </c>
      <c r="CA39" s="359">
        <v>62.677237790944247</v>
      </c>
      <c r="CB39" s="359">
        <v>90.395846264771663</v>
      </c>
      <c r="CC39" s="359">
        <v>-27.718608473827452</v>
      </c>
      <c r="CD39" s="359">
        <v>349.99264991429726</v>
      </c>
      <c r="CE39" s="359">
        <v>504.66888802550159</v>
      </c>
      <c r="CF39" s="359">
        <v>-154.67623811120433</v>
      </c>
      <c r="CG39" s="359">
        <v>0.23459070520092751</v>
      </c>
      <c r="CH39" s="354"/>
      <c r="CI39" s="359">
        <v>7.31</v>
      </c>
      <c r="CJ39" s="359">
        <v>7.65</v>
      </c>
      <c r="CK39" s="359">
        <v>7.35</v>
      </c>
      <c r="CL39" s="359">
        <f t="shared" si="3"/>
        <v>7.4366666666666674</v>
      </c>
      <c r="CM39" s="354">
        <v>0.55400000000000005</v>
      </c>
      <c r="CN39" s="359">
        <v>0.52200000000000002</v>
      </c>
      <c r="CO39" s="359">
        <v>0.55100000000000005</v>
      </c>
      <c r="CP39" s="359">
        <f t="shared" si="4"/>
        <v>0.54233333333333344</v>
      </c>
      <c r="CQ39" s="359">
        <v>0.73399999999999999</v>
      </c>
      <c r="CR39" s="359">
        <v>0.72599999999999998</v>
      </c>
      <c r="CS39" s="359">
        <v>0.73399999999999999</v>
      </c>
      <c r="CT39" s="359">
        <f t="shared" si="5"/>
        <v>0.73133333333333328</v>
      </c>
      <c r="CU39" s="414">
        <v>1.3888888888888889E-3</v>
      </c>
      <c r="CV39" s="415">
        <v>7.6388888888888886E-3</v>
      </c>
      <c r="CW39" s="415">
        <v>1.0416666666666666E-2</v>
      </c>
      <c r="CX39" s="416" t="s">
        <v>429</v>
      </c>
      <c r="CY39" s="416" t="s">
        <v>430</v>
      </c>
      <c r="CZ39" s="416" t="s">
        <v>431</v>
      </c>
      <c r="DA39" s="416" t="s">
        <v>432</v>
      </c>
      <c r="DB39" s="416" t="s">
        <v>433</v>
      </c>
      <c r="DC39" s="416" t="s">
        <v>434</v>
      </c>
      <c r="DD39" s="361"/>
      <c r="DE39" s="359">
        <v>5.9460324536885683</v>
      </c>
      <c r="DF39" s="359">
        <v>0.54233333333333344</v>
      </c>
      <c r="DG39" s="359">
        <v>0.73133333333333328</v>
      </c>
    </row>
    <row r="40" spans="1:111" ht="15.75" customHeight="1">
      <c r="A40" s="363">
        <v>45</v>
      </c>
      <c r="B40" s="354" t="s">
        <v>435</v>
      </c>
      <c r="C40" s="409">
        <v>2</v>
      </c>
      <c r="D40" s="355">
        <v>22040</v>
      </c>
      <c r="E40" s="403">
        <f t="shared" si="0"/>
        <v>60</v>
      </c>
      <c r="F40" s="354">
        <v>37</v>
      </c>
      <c r="G40" s="356">
        <v>97</v>
      </c>
      <c r="H40" s="409">
        <v>0</v>
      </c>
      <c r="I40" s="409">
        <v>1</v>
      </c>
      <c r="J40" s="409">
        <v>1</v>
      </c>
      <c r="K40" s="409">
        <v>0</v>
      </c>
      <c r="L40" s="409">
        <v>0</v>
      </c>
      <c r="M40" s="409">
        <v>0</v>
      </c>
      <c r="N40" s="409">
        <v>0</v>
      </c>
      <c r="O40" s="409">
        <v>0</v>
      </c>
      <c r="P40" s="409">
        <v>0</v>
      </c>
      <c r="Q40" s="409">
        <v>0</v>
      </c>
      <c r="R40" s="409">
        <v>1</v>
      </c>
      <c r="S40" s="409">
        <v>1</v>
      </c>
      <c r="T40" s="409">
        <v>0</v>
      </c>
      <c r="U40" s="409">
        <v>0</v>
      </c>
      <c r="V40" s="409">
        <v>1</v>
      </c>
      <c r="W40" s="409">
        <v>1</v>
      </c>
      <c r="X40" s="409">
        <v>1</v>
      </c>
      <c r="Y40" s="409">
        <v>0</v>
      </c>
      <c r="Z40" s="409">
        <v>0</v>
      </c>
      <c r="AA40" s="356">
        <v>88</v>
      </c>
      <c r="AB40" s="352">
        <v>1.6</v>
      </c>
      <c r="AC40" s="417">
        <f t="shared" ref="AC40:AC186" si="6">AA40/AB40^2</f>
        <v>34.374999999999993</v>
      </c>
      <c r="AD40" s="435">
        <v>44018</v>
      </c>
      <c r="AE40" s="354">
        <v>1</v>
      </c>
      <c r="AF40" s="354">
        <v>0</v>
      </c>
      <c r="AG40" s="354">
        <v>1</v>
      </c>
      <c r="AH40" s="409">
        <v>0</v>
      </c>
      <c r="AI40" s="409">
        <v>1</v>
      </c>
      <c r="AJ40" s="408">
        <v>44026</v>
      </c>
      <c r="AK40" s="354">
        <f t="shared" si="2"/>
        <v>8</v>
      </c>
      <c r="AL40" s="423">
        <v>1</v>
      </c>
      <c r="AM40" s="409"/>
      <c r="AN40" s="410" t="s">
        <v>437</v>
      </c>
      <c r="AO40" s="352">
        <v>1</v>
      </c>
      <c r="AP40" s="354">
        <v>1</v>
      </c>
      <c r="AQ40" s="352">
        <v>1</v>
      </c>
      <c r="AR40" s="352">
        <v>1</v>
      </c>
      <c r="AS40" s="352">
        <v>1</v>
      </c>
      <c r="AT40" s="352">
        <v>1</v>
      </c>
      <c r="AU40" s="352">
        <v>0</v>
      </c>
      <c r="AV40" s="354"/>
      <c r="AW40" s="408">
        <v>44018</v>
      </c>
      <c r="AX40" s="419">
        <v>0.98</v>
      </c>
      <c r="AY40" s="419">
        <v>1511</v>
      </c>
      <c r="AZ40" s="419"/>
      <c r="BA40" s="426">
        <v>7.0000000000000001E-3</v>
      </c>
      <c r="BB40" s="409">
        <v>12.9</v>
      </c>
      <c r="BC40" s="409">
        <v>6.31</v>
      </c>
      <c r="BD40" s="409">
        <v>77</v>
      </c>
      <c r="BE40" s="409">
        <v>19</v>
      </c>
      <c r="BF40" s="409">
        <v>333</v>
      </c>
      <c r="BG40" s="418"/>
      <c r="BH40" s="354">
        <v>0</v>
      </c>
      <c r="BI40" s="354">
        <v>0</v>
      </c>
      <c r="BJ40" s="354">
        <v>0</v>
      </c>
      <c r="BK40" s="354">
        <v>0</v>
      </c>
      <c r="BL40" s="356">
        <v>0</v>
      </c>
      <c r="BM40" s="354">
        <v>1</v>
      </c>
      <c r="BN40" s="413" t="s">
        <v>131</v>
      </c>
      <c r="BO40" s="419">
        <v>4.2324833333333336</v>
      </c>
      <c r="BP40" s="359">
        <v>4.4809999999999999</v>
      </c>
      <c r="BQ40" s="359">
        <v>0.24851666666666627</v>
      </c>
      <c r="BR40" s="359">
        <v>5.8716513945713418</v>
      </c>
      <c r="BS40" s="359">
        <v>49</v>
      </c>
      <c r="BT40" s="359">
        <v>109392</v>
      </c>
      <c r="BU40" s="359">
        <v>42655</v>
      </c>
      <c r="BV40" s="359">
        <v>1338.1682938168296</v>
      </c>
      <c r="BW40" s="359">
        <v>1.3765446945425723E-4</v>
      </c>
      <c r="BX40" s="359">
        <v>24.719833333333337</v>
      </c>
      <c r="BY40" s="359">
        <v>26.455166666666674</v>
      </c>
      <c r="BZ40" s="359">
        <v>-1.7353333333333332</v>
      </c>
      <c r="CA40" s="359">
        <v>208.60931390039448</v>
      </c>
      <c r="CB40" s="359">
        <v>223.25830452418546</v>
      </c>
      <c r="CC40" s="359">
        <v>-14.648990623791001</v>
      </c>
      <c r="CD40" s="359">
        <v>467.26564315732969</v>
      </c>
      <c r="CE40" s="359">
        <v>500.06299064957619</v>
      </c>
      <c r="CF40" s="359">
        <v>-32.797347492246374</v>
      </c>
      <c r="CG40" s="359">
        <v>6.1549612805892953E-2</v>
      </c>
      <c r="CH40" s="354"/>
      <c r="CI40" s="359"/>
      <c r="CJ40" s="359"/>
      <c r="CK40" s="359"/>
      <c r="CL40" s="359"/>
      <c r="CM40" s="354"/>
      <c r="CN40" s="359"/>
      <c r="CO40" s="359"/>
      <c r="CP40" s="359"/>
      <c r="CQ40" s="359"/>
      <c r="CR40" s="359"/>
      <c r="CS40" s="359"/>
      <c r="CT40" s="359"/>
      <c r="CU40" s="414"/>
      <c r="CV40" s="415"/>
      <c r="CW40" s="415"/>
      <c r="CX40" s="416"/>
      <c r="CY40" s="416"/>
      <c r="CZ40" s="416"/>
      <c r="DA40" s="416"/>
      <c r="DB40" s="416"/>
      <c r="DC40" s="416"/>
      <c r="DD40" s="361"/>
      <c r="DE40" s="359">
        <v>5.8716513945713418</v>
      </c>
      <c r="DF40" s="359"/>
      <c r="DG40" s="359"/>
    </row>
    <row r="41" spans="1:111" ht="15.75" customHeight="1">
      <c r="A41" s="363">
        <v>46</v>
      </c>
      <c r="B41" s="354" t="s">
        <v>438</v>
      </c>
      <c r="C41" s="409">
        <v>1</v>
      </c>
      <c r="D41" s="355">
        <v>15779</v>
      </c>
      <c r="E41" s="403">
        <f t="shared" si="0"/>
        <v>77</v>
      </c>
      <c r="F41" s="354">
        <v>38.6</v>
      </c>
      <c r="G41" s="356">
        <v>92</v>
      </c>
      <c r="H41" s="409">
        <v>0</v>
      </c>
      <c r="I41" s="409">
        <v>0</v>
      </c>
      <c r="J41" s="409">
        <v>0</v>
      </c>
      <c r="K41" s="409">
        <v>1</v>
      </c>
      <c r="L41" s="409">
        <v>1</v>
      </c>
      <c r="M41" s="409">
        <v>0</v>
      </c>
      <c r="N41" s="409">
        <v>0</v>
      </c>
      <c r="O41" s="409">
        <v>0</v>
      </c>
      <c r="P41" s="409">
        <v>0</v>
      </c>
      <c r="Q41" s="409">
        <v>0</v>
      </c>
      <c r="R41" s="409">
        <v>0</v>
      </c>
      <c r="S41" s="409">
        <v>0</v>
      </c>
      <c r="T41" s="409">
        <v>0</v>
      </c>
      <c r="U41" s="409">
        <v>0</v>
      </c>
      <c r="V41" s="409">
        <v>1</v>
      </c>
      <c r="W41" s="409">
        <v>0</v>
      </c>
      <c r="X41" s="409">
        <v>1</v>
      </c>
      <c r="Y41" s="409">
        <v>0</v>
      </c>
      <c r="Z41" s="409">
        <v>0</v>
      </c>
      <c r="AA41" s="356">
        <v>84</v>
      </c>
      <c r="AB41" s="352">
        <v>1.77</v>
      </c>
      <c r="AC41" s="417">
        <f t="shared" si="6"/>
        <v>26.812218711098343</v>
      </c>
      <c r="AD41" s="435">
        <v>44023</v>
      </c>
      <c r="AE41" s="354">
        <v>1</v>
      </c>
      <c r="AF41" s="354">
        <v>1</v>
      </c>
      <c r="AG41" s="354">
        <v>41</v>
      </c>
      <c r="AH41" s="409">
        <v>1</v>
      </c>
      <c r="AI41" s="409">
        <v>1</v>
      </c>
      <c r="AJ41" s="408">
        <v>44064</v>
      </c>
      <c r="AK41" s="354">
        <f t="shared" si="2"/>
        <v>41</v>
      </c>
      <c r="AL41" s="423">
        <v>1</v>
      </c>
      <c r="AM41" s="409"/>
      <c r="AN41" s="410" t="s">
        <v>440</v>
      </c>
      <c r="AO41" s="352">
        <v>1</v>
      </c>
      <c r="AP41" s="354">
        <v>1</v>
      </c>
      <c r="AQ41" s="436">
        <v>1</v>
      </c>
      <c r="AR41" s="352">
        <v>1</v>
      </c>
      <c r="AS41" s="352">
        <v>1</v>
      </c>
      <c r="AT41" s="352">
        <v>1</v>
      </c>
      <c r="AU41" s="352">
        <v>0</v>
      </c>
      <c r="AV41" s="354"/>
      <c r="AW41" s="408">
        <v>44025</v>
      </c>
      <c r="AX41" s="419">
        <v>1.85</v>
      </c>
      <c r="AY41" s="419">
        <v>878</v>
      </c>
      <c r="AZ41" s="419">
        <v>56.6</v>
      </c>
      <c r="BA41" s="426">
        <v>5.3999999999999999E-2</v>
      </c>
      <c r="BB41" s="409">
        <v>14.8</v>
      </c>
      <c r="BC41" s="409">
        <v>4.4800000000000004</v>
      </c>
      <c r="BD41" s="409">
        <v>76.8</v>
      </c>
      <c r="BE41" s="409">
        <v>12.7</v>
      </c>
      <c r="BF41" s="409">
        <v>134</v>
      </c>
      <c r="BG41" s="418"/>
      <c r="BH41" s="437">
        <v>0</v>
      </c>
      <c r="BI41" s="437">
        <v>0</v>
      </c>
      <c r="BJ41" s="437">
        <v>0</v>
      </c>
      <c r="BK41" s="354">
        <v>0</v>
      </c>
      <c r="BL41" s="356">
        <v>0</v>
      </c>
      <c r="BM41" s="354">
        <v>1</v>
      </c>
      <c r="BN41" s="413" t="s">
        <v>131</v>
      </c>
      <c r="BO41" s="419">
        <v>5.5019666666666662</v>
      </c>
      <c r="BP41" s="359">
        <v>5.6319999999999997</v>
      </c>
      <c r="BQ41" s="359">
        <v>0.13003333333333345</v>
      </c>
      <c r="BR41" s="359">
        <v>2.3633973306514662</v>
      </c>
      <c r="BS41" s="359">
        <v>150</v>
      </c>
      <c r="BT41" s="359">
        <v>62953</v>
      </c>
      <c r="BU41" s="359">
        <v>55560</v>
      </c>
      <c r="BV41" s="359">
        <v>708.37200668275489</v>
      </c>
      <c r="BW41" s="359">
        <v>4.2537748931811847E-5</v>
      </c>
      <c r="BX41" s="359">
        <v>19.000166666666665</v>
      </c>
      <c r="BY41" s="359">
        <v>29.691999999999997</v>
      </c>
      <c r="BZ41" s="359">
        <v>-10.691833333333335</v>
      </c>
      <c r="CA41" s="359">
        <v>270.54587809267059</v>
      </c>
      <c r="CB41" s="359">
        <v>423.44186934228122</v>
      </c>
      <c r="CC41" s="359">
        <v>-152.89599124961055</v>
      </c>
      <c r="CD41" s="359">
        <v>276.70605144444926</v>
      </c>
      <c r="CE41" s="359">
        <v>432.06821612931327</v>
      </c>
      <c r="CF41" s="359">
        <v>-155.3621646848641</v>
      </c>
      <c r="CG41" s="359">
        <v>0.26447757855072535</v>
      </c>
      <c r="CH41" s="354"/>
      <c r="CI41" s="359"/>
      <c r="CJ41" s="359"/>
      <c r="CK41" s="359"/>
      <c r="CL41" s="359"/>
      <c r="CM41" s="354"/>
      <c r="CN41" s="359"/>
      <c r="CO41" s="359"/>
      <c r="CP41" s="359"/>
      <c r="CQ41" s="359"/>
      <c r="CR41" s="359"/>
      <c r="CS41" s="359"/>
      <c r="CT41" s="359"/>
      <c r="CU41" s="414"/>
      <c r="CV41" s="415"/>
      <c r="CW41" s="415"/>
      <c r="CX41" s="416"/>
      <c r="CY41" s="416"/>
      <c r="CZ41" s="416"/>
      <c r="DA41" s="416"/>
      <c r="DB41" s="416"/>
      <c r="DC41" s="416"/>
      <c r="DD41" s="361"/>
      <c r="DE41" s="359">
        <v>2.3633973306514662</v>
      </c>
      <c r="DF41" s="359"/>
      <c r="DG41" s="359"/>
    </row>
    <row r="42" spans="1:111" ht="15.75" customHeight="1">
      <c r="A42" s="363">
        <v>47</v>
      </c>
      <c r="B42" s="354" t="s">
        <v>441</v>
      </c>
      <c r="C42" s="409">
        <v>2</v>
      </c>
      <c r="D42" s="355">
        <v>20592</v>
      </c>
      <c r="E42" s="403">
        <f t="shared" si="0"/>
        <v>64</v>
      </c>
      <c r="F42" s="354">
        <v>36.799999999999997</v>
      </c>
      <c r="G42" s="356">
        <v>96</v>
      </c>
      <c r="H42" s="409">
        <v>0</v>
      </c>
      <c r="I42" s="409">
        <v>1</v>
      </c>
      <c r="J42" s="409">
        <v>0</v>
      </c>
      <c r="K42" s="409">
        <v>0</v>
      </c>
      <c r="L42" s="409">
        <v>0</v>
      </c>
      <c r="M42" s="409">
        <v>0</v>
      </c>
      <c r="N42" s="409">
        <v>0</v>
      </c>
      <c r="O42" s="409">
        <v>0</v>
      </c>
      <c r="P42" s="409">
        <v>0</v>
      </c>
      <c r="Q42" s="409">
        <v>0</v>
      </c>
      <c r="R42" s="409">
        <v>0</v>
      </c>
      <c r="S42" s="409">
        <v>0</v>
      </c>
      <c r="T42" s="409">
        <v>0</v>
      </c>
      <c r="U42" s="409">
        <v>0</v>
      </c>
      <c r="V42" s="409">
        <v>1</v>
      </c>
      <c r="W42" s="409">
        <v>0</v>
      </c>
      <c r="X42" s="409">
        <v>1</v>
      </c>
      <c r="Y42" s="409">
        <v>1</v>
      </c>
      <c r="Z42" s="409">
        <v>1</v>
      </c>
      <c r="AA42" s="356">
        <v>64</v>
      </c>
      <c r="AB42" s="352">
        <v>1.58</v>
      </c>
      <c r="AC42" s="417">
        <f t="shared" si="6"/>
        <v>25.63691716071142</v>
      </c>
      <c r="AD42" s="435">
        <v>44024</v>
      </c>
      <c r="AE42" s="354">
        <v>1</v>
      </c>
      <c r="AF42" s="354">
        <v>0</v>
      </c>
      <c r="AG42" s="354">
        <v>9</v>
      </c>
      <c r="AH42" s="409">
        <v>1</v>
      </c>
      <c r="AI42" s="409">
        <v>1</v>
      </c>
      <c r="AJ42" s="408">
        <v>44033</v>
      </c>
      <c r="AK42" s="354">
        <f t="shared" si="2"/>
        <v>9</v>
      </c>
      <c r="AL42" s="423">
        <v>1</v>
      </c>
      <c r="AM42" s="409"/>
      <c r="AN42" s="410" t="s">
        <v>202</v>
      </c>
      <c r="AO42" s="352">
        <v>1</v>
      </c>
      <c r="AP42" s="354">
        <v>1</v>
      </c>
      <c r="AQ42" s="352">
        <v>1</v>
      </c>
      <c r="AR42" s="352">
        <v>1</v>
      </c>
      <c r="AS42" s="352">
        <v>1</v>
      </c>
      <c r="AT42" s="352">
        <v>1</v>
      </c>
      <c r="AU42" s="352">
        <v>0</v>
      </c>
      <c r="AV42" s="354"/>
      <c r="AW42" s="408">
        <v>44025</v>
      </c>
      <c r="AX42" s="419">
        <v>1.18</v>
      </c>
      <c r="AY42" s="419">
        <v>4585</v>
      </c>
      <c r="AZ42" s="419">
        <v>14.5</v>
      </c>
      <c r="BA42" s="426">
        <v>6.0999999999999999E-2</v>
      </c>
      <c r="BB42" s="409">
        <v>12.7</v>
      </c>
      <c r="BC42" s="409">
        <v>10.1</v>
      </c>
      <c r="BD42" s="409">
        <v>82.8</v>
      </c>
      <c r="BE42" s="409">
        <v>7.6</v>
      </c>
      <c r="BF42" s="409">
        <v>265</v>
      </c>
      <c r="BG42" s="418"/>
      <c r="BH42" s="354">
        <v>1</v>
      </c>
      <c r="BI42" s="354">
        <v>0</v>
      </c>
      <c r="BJ42" s="354">
        <v>1</v>
      </c>
      <c r="BK42" s="354">
        <v>0</v>
      </c>
      <c r="BL42" s="356">
        <v>1</v>
      </c>
      <c r="BM42" s="354">
        <v>1</v>
      </c>
      <c r="BN42" s="413" t="s">
        <v>131</v>
      </c>
      <c r="BO42" s="419">
        <v>3.2742833333333343</v>
      </c>
      <c r="BP42" s="359"/>
      <c r="BQ42" s="359"/>
      <c r="BR42" s="359"/>
      <c r="BS42" s="359"/>
      <c r="BT42" s="359"/>
      <c r="BU42" s="359"/>
      <c r="BV42" s="359"/>
      <c r="BW42" s="359"/>
      <c r="BX42" s="359">
        <v>4.8858333333333333</v>
      </c>
      <c r="BY42" s="359">
        <v>8.4855</v>
      </c>
      <c r="BZ42" s="359">
        <v>-3.5996666666666672</v>
      </c>
      <c r="CA42" s="359">
        <v>23.235351985875504</v>
      </c>
      <c r="CB42" s="359">
        <v>41.496851765651009</v>
      </c>
      <c r="CC42" s="359">
        <v>-18.261499779775509</v>
      </c>
      <c r="CD42" s="359">
        <v>123.03485616956779</v>
      </c>
      <c r="CE42" s="359">
        <v>211.03033808169249</v>
      </c>
      <c r="CF42" s="359">
        <v>-87.995481912124689</v>
      </c>
      <c r="CG42" s="359">
        <v>0.29427385873883438</v>
      </c>
      <c r="CH42" s="354"/>
      <c r="CI42" s="359">
        <v>6.8</v>
      </c>
      <c r="CJ42" s="359">
        <v>7.05</v>
      </c>
      <c r="CK42" s="359">
        <v>7.07</v>
      </c>
      <c r="CL42" s="359">
        <f t="shared" si="3"/>
        <v>6.9733333333333336</v>
      </c>
      <c r="CM42" s="354">
        <v>0.79300000000000004</v>
      </c>
      <c r="CN42" s="359">
        <v>0.78300000000000003</v>
      </c>
      <c r="CO42" s="359">
        <v>0.85199999999999998</v>
      </c>
      <c r="CP42" s="359">
        <f t="shared" si="4"/>
        <v>0.80933333333333335</v>
      </c>
      <c r="CQ42" s="359">
        <v>1.008</v>
      </c>
      <c r="CR42" s="359">
        <v>1.012</v>
      </c>
      <c r="CS42" s="359">
        <v>1.0640000000000001</v>
      </c>
      <c r="CT42" s="359">
        <f t="shared" si="5"/>
        <v>1.028</v>
      </c>
      <c r="CU42" s="414">
        <v>1.3888888888888889E-3</v>
      </c>
      <c r="CV42" s="415">
        <v>2.7777777777777779E-3</v>
      </c>
      <c r="CW42" s="415">
        <v>7.6388888888888886E-3</v>
      </c>
      <c r="CX42" s="416" t="s">
        <v>443</v>
      </c>
      <c r="CY42" s="416" t="s">
        <v>444</v>
      </c>
      <c r="CZ42" s="416" t="s">
        <v>445</v>
      </c>
      <c r="DA42" s="416" t="s">
        <v>446</v>
      </c>
      <c r="DB42" s="416" t="s">
        <v>447</v>
      </c>
      <c r="DC42" s="416" t="s">
        <v>448</v>
      </c>
      <c r="DD42" s="361"/>
      <c r="DE42" s="359"/>
      <c r="DF42" s="359">
        <v>0.80933333333333335</v>
      </c>
      <c r="DG42" s="359">
        <v>1.028</v>
      </c>
    </row>
    <row r="43" spans="1:111" ht="15.75" customHeight="1">
      <c r="A43" s="363">
        <v>48</v>
      </c>
      <c r="B43" s="354" t="s">
        <v>449</v>
      </c>
      <c r="C43" s="409">
        <v>2</v>
      </c>
      <c r="D43" s="355">
        <v>28702</v>
      </c>
      <c r="E43" s="403">
        <f t="shared" si="0"/>
        <v>41</v>
      </c>
      <c r="F43" s="354">
        <v>37</v>
      </c>
      <c r="G43" s="356">
        <v>96</v>
      </c>
      <c r="H43" s="409">
        <v>0</v>
      </c>
      <c r="I43" s="409">
        <v>0</v>
      </c>
      <c r="J43" s="409">
        <v>0</v>
      </c>
      <c r="K43" s="409">
        <v>0</v>
      </c>
      <c r="L43" s="409">
        <v>1</v>
      </c>
      <c r="M43" s="409">
        <v>0</v>
      </c>
      <c r="N43" s="409">
        <v>0</v>
      </c>
      <c r="O43" s="409">
        <v>0</v>
      </c>
      <c r="P43" s="409">
        <v>0</v>
      </c>
      <c r="Q43" s="409">
        <v>0</v>
      </c>
      <c r="R43" s="409">
        <v>0</v>
      </c>
      <c r="S43" s="409">
        <v>0</v>
      </c>
      <c r="T43" s="409">
        <v>0</v>
      </c>
      <c r="U43" s="409">
        <v>0</v>
      </c>
      <c r="V43" s="409">
        <v>0</v>
      </c>
      <c r="W43" s="409">
        <v>0</v>
      </c>
      <c r="X43" s="409">
        <v>0</v>
      </c>
      <c r="Y43" s="409">
        <v>0</v>
      </c>
      <c r="Z43" s="409">
        <v>0</v>
      </c>
      <c r="AA43" s="356">
        <v>56</v>
      </c>
      <c r="AB43" s="352">
        <v>1.63</v>
      </c>
      <c r="AC43" s="417">
        <f t="shared" si="6"/>
        <v>21.077195227520797</v>
      </c>
      <c r="AD43" s="435">
        <v>44021</v>
      </c>
      <c r="AE43" s="354">
        <v>0</v>
      </c>
      <c r="AF43" s="354">
        <v>0</v>
      </c>
      <c r="AG43" s="354">
        <v>0</v>
      </c>
      <c r="AH43" s="409">
        <v>0</v>
      </c>
      <c r="AI43" s="409">
        <v>0</v>
      </c>
      <c r="AJ43" s="408">
        <v>44029</v>
      </c>
      <c r="AK43" s="354">
        <f t="shared" si="2"/>
        <v>8</v>
      </c>
      <c r="AL43" s="423">
        <v>1</v>
      </c>
      <c r="AM43" s="409"/>
      <c r="AN43" s="410"/>
      <c r="AO43" s="352">
        <v>1</v>
      </c>
      <c r="AP43" s="354">
        <v>1</v>
      </c>
      <c r="AQ43" s="352">
        <v>1</v>
      </c>
      <c r="AR43" s="352">
        <v>0</v>
      </c>
      <c r="AS43" s="352">
        <v>0</v>
      </c>
      <c r="AT43" s="352">
        <v>1</v>
      </c>
      <c r="AU43" s="352">
        <v>0</v>
      </c>
      <c r="AV43" s="354"/>
      <c r="AW43" s="408">
        <v>44021</v>
      </c>
      <c r="AX43" s="419">
        <v>0.53</v>
      </c>
      <c r="AY43" s="419">
        <v>963</v>
      </c>
      <c r="AZ43" s="419">
        <v>114.2</v>
      </c>
      <c r="BA43" s="426">
        <v>7.0000000000000001E-3</v>
      </c>
      <c r="BB43" s="409">
        <v>12.7</v>
      </c>
      <c r="BC43" s="409">
        <v>4.5999999999999996</v>
      </c>
      <c r="BD43" s="409">
        <v>84.8</v>
      </c>
      <c r="BE43" s="409">
        <v>12.4</v>
      </c>
      <c r="BF43" s="409">
        <v>294</v>
      </c>
      <c r="BG43" s="418"/>
      <c r="BH43" s="354">
        <v>0</v>
      </c>
      <c r="BI43" s="354">
        <v>0</v>
      </c>
      <c r="BJ43" s="354">
        <v>0</v>
      </c>
      <c r="BK43" s="354">
        <v>0</v>
      </c>
      <c r="BL43" s="356">
        <v>0</v>
      </c>
      <c r="BM43" s="354">
        <v>0</v>
      </c>
      <c r="BN43" s="413"/>
      <c r="BO43" s="419">
        <v>3.8604576271186448</v>
      </c>
      <c r="BP43" s="359">
        <v>4.173</v>
      </c>
      <c r="BQ43" s="359">
        <v>0.31254237288135522</v>
      </c>
      <c r="BR43" s="359">
        <v>8.0959928347828942</v>
      </c>
      <c r="BS43" s="359">
        <v>59</v>
      </c>
      <c r="BT43" s="359">
        <v>91955</v>
      </c>
      <c r="BU43" s="359">
        <v>51177</v>
      </c>
      <c r="BV43" s="359">
        <v>1715.5416012558869</v>
      </c>
      <c r="BW43" s="359">
        <v>1.5819592462987071E-4</v>
      </c>
      <c r="BX43" s="359">
        <v>13.288166666666664</v>
      </c>
      <c r="BY43" s="359">
        <v>21.257500000000004</v>
      </c>
      <c r="BZ43" s="359">
        <v>-7.9693333333333332</v>
      </c>
      <c r="CA43" s="359">
        <v>93.182549120305765</v>
      </c>
      <c r="CB43" s="359">
        <v>149.15804673608949</v>
      </c>
      <c r="CC43" s="359">
        <v>-55.975497615783667</v>
      </c>
      <c r="CD43" s="359">
        <v>275.56306993911818</v>
      </c>
      <c r="CE43" s="359">
        <v>440.69202506958845</v>
      </c>
      <c r="CF43" s="359">
        <v>-165.12895513047022</v>
      </c>
      <c r="CG43" s="359">
        <v>0.27257054563534611</v>
      </c>
      <c r="CH43" s="354"/>
      <c r="CI43" s="359">
        <v>6.62</v>
      </c>
      <c r="CJ43" s="359">
        <v>6.76</v>
      </c>
      <c r="CK43" s="359">
        <v>6.68</v>
      </c>
      <c r="CL43" s="359">
        <f t="shared" si="3"/>
        <v>6.6866666666666665</v>
      </c>
      <c r="CM43" s="354">
        <v>0.5</v>
      </c>
      <c r="CN43" s="359">
        <v>0.51800000000000002</v>
      </c>
      <c r="CO43" s="359">
        <v>0.50600000000000001</v>
      </c>
      <c r="CP43" s="359">
        <f t="shared" si="4"/>
        <v>0.50800000000000001</v>
      </c>
      <c r="CQ43" s="359">
        <v>0.624</v>
      </c>
      <c r="CR43" s="359">
        <v>0.63100000000000001</v>
      </c>
      <c r="CS43" s="359">
        <v>0.68100000000000005</v>
      </c>
      <c r="CT43" s="359">
        <f t="shared" si="5"/>
        <v>0.64533333333333331</v>
      </c>
      <c r="CU43" s="414">
        <v>2.0833333333333333E-3</v>
      </c>
      <c r="CV43" s="415">
        <v>4.8611111111111112E-3</v>
      </c>
      <c r="CW43" s="415">
        <v>7.6388888888888886E-3</v>
      </c>
      <c r="CX43" s="416" t="s">
        <v>451</v>
      </c>
      <c r="CY43" s="416" t="s">
        <v>452</v>
      </c>
      <c r="CZ43" s="416" t="s">
        <v>453</v>
      </c>
      <c r="DA43" s="416" t="s">
        <v>454</v>
      </c>
      <c r="DB43" s="416" t="s">
        <v>455</v>
      </c>
      <c r="DC43" s="416" t="s">
        <v>456</v>
      </c>
      <c r="DD43" s="361"/>
      <c r="DE43" s="359">
        <v>8.0959928347828942</v>
      </c>
      <c r="DF43" s="359">
        <v>0.50800000000000001</v>
      </c>
      <c r="DG43" s="359">
        <v>0.64533333333333331</v>
      </c>
    </row>
    <row r="44" spans="1:111" ht="15.75" customHeight="1">
      <c r="A44" s="363">
        <v>49</v>
      </c>
      <c r="B44" s="354" t="s">
        <v>457</v>
      </c>
      <c r="C44" s="409">
        <v>1</v>
      </c>
      <c r="D44" s="355">
        <v>21980</v>
      </c>
      <c r="E44" s="403">
        <f t="shared" si="0"/>
        <v>60</v>
      </c>
      <c r="F44" s="354">
        <v>38.299999999999997</v>
      </c>
      <c r="G44" s="356">
        <v>94</v>
      </c>
      <c r="H44" s="409">
        <v>0</v>
      </c>
      <c r="I44" s="409">
        <v>0</v>
      </c>
      <c r="J44" s="409">
        <v>0</v>
      </c>
      <c r="K44" s="409">
        <v>0</v>
      </c>
      <c r="L44" s="409"/>
      <c r="M44" s="409"/>
      <c r="N44" s="409"/>
      <c r="O44" s="409"/>
      <c r="P44" s="409"/>
      <c r="Q44" s="409"/>
      <c r="R44" s="409"/>
      <c r="S44" s="409"/>
      <c r="T44" s="409">
        <v>0</v>
      </c>
      <c r="U44" s="409">
        <v>0</v>
      </c>
      <c r="V44" s="409">
        <v>0</v>
      </c>
      <c r="W44" s="409">
        <v>0</v>
      </c>
      <c r="X44" s="409">
        <v>0</v>
      </c>
      <c r="Y44" s="409">
        <v>1</v>
      </c>
      <c r="Z44" s="409">
        <v>1</v>
      </c>
      <c r="AA44" s="356"/>
      <c r="AB44" s="352"/>
      <c r="AC44" s="417"/>
      <c r="AD44" s="435">
        <v>44023</v>
      </c>
      <c r="AE44" s="354">
        <v>0</v>
      </c>
      <c r="AF44" s="354">
        <v>0</v>
      </c>
      <c r="AG44" s="354">
        <v>0</v>
      </c>
      <c r="AH44" s="409">
        <v>0</v>
      </c>
      <c r="AI44" s="409">
        <v>0</v>
      </c>
      <c r="AJ44" s="408">
        <v>44030</v>
      </c>
      <c r="AK44" s="354">
        <f t="shared" si="2"/>
        <v>7</v>
      </c>
      <c r="AL44" s="423">
        <v>0</v>
      </c>
      <c r="AM44" s="409" t="s">
        <v>459</v>
      </c>
      <c r="AN44" s="410" t="s">
        <v>460</v>
      </c>
      <c r="AO44" s="352">
        <v>1</v>
      </c>
      <c r="AP44" s="354">
        <v>1</v>
      </c>
      <c r="AQ44" s="352">
        <v>1</v>
      </c>
      <c r="AR44" s="352">
        <v>1</v>
      </c>
      <c r="AS44" s="352">
        <v>1</v>
      </c>
      <c r="AT44" s="352">
        <v>0</v>
      </c>
      <c r="AU44" s="352">
        <v>0</v>
      </c>
      <c r="AV44" s="354"/>
      <c r="AW44" s="408">
        <v>44025</v>
      </c>
      <c r="AX44" s="419">
        <v>1.02</v>
      </c>
      <c r="AY44" s="430">
        <v>10778</v>
      </c>
      <c r="AZ44" s="419">
        <v>115.7</v>
      </c>
      <c r="BA44" s="426"/>
      <c r="BB44" s="409">
        <v>12.3</v>
      </c>
      <c r="BC44" s="409">
        <v>13.88</v>
      </c>
      <c r="BD44" s="409">
        <v>88.1</v>
      </c>
      <c r="BE44" s="409">
        <v>7.3</v>
      </c>
      <c r="BF44" s="409">
        <v>87</v>
      </c>
      <c r="BG44" s="356"/>
      <c r="BH44" s="354">
        <v>0</v>
      </c>
      <c r="BI44" s="354">
        <v>0</v>
      </c>
      <c r="BJ44" s="354">
        <v>0</v>
      </c>
      <c r="BK44" s="354">
        <v>0</v>
      </c>
      <c r="BL44" s="356">
        <v>0</v>
      </c>
      <c r="BM44" s="354">
        <v>1</v>
      </c>
      <c r="BN44" s="413" t="s">
        <v>131</v>
      </c>
      <c r="BO44" s="419">
        <v>5.4645849056603772</v>
      </c>
      <c r="BP44" s="359">
        <v>6.0049999999999999</v>
      </c>
      <c r="BQ44" s="359">
        <v>0.54041509433962265</v>
      </c>
      <c r="BR44" s="359">
        <v>9.8894079544787541</v>
      </c>
      <c r="BS44" s="359">
        <v>155</v>
      </c>
      <c r="BT44" s="359">
        <v>24526</v>
      </c>
      <c r="BU44" s="359">
        <v>23364</v>
      </c>
      <c r="BV44" s="359">
        <v>652.15693236286165</v>
      </c>
      <c r="BW44" s="359">
        <v>4.2327546458135399E-4</v>
      </c>
      <c r="BX44" s="359">
        <v>-0.25833333333333319</v>
      </c>
      <c r="BY44" s="359">
        <v>7.5908333333333369</v>
      </c>
      <c r="BZ44" s="359">
        <v>-7.8491666666666653</v>
      </c>
      <c r="CA44" s="359">
        <v>-3.5089758678328677</v>
      </c>
      <c r="CB44" s="359">
        <v>106.4464191623844</v>
      </c>
      <c r="CC44" s="359">
        <v>-109.95539503021726</v>
      </c>
      <c r="CD44" s="359">
        <v>-3.8521046418106644</v>
      </c>
      <c r="CE44" s="359">
        <v>111.40783955872593</v>
      </c>
      <c r="CF44" s="359">
        <v>-115.25994420053662</v>
      </c>
      <c r="CG44" s="359">
        <v>0.50849724777364458</v>
      </c>
      <c r="CH44" s="354"/>
      <c r="CI44" s="359">
        <v>7.93</v>
      </c>
      <c r="CJ44" s="359">
        <v>7.66</v>
      </c>
      <c r="CK44" s="359">
        <v>7.23</v>
      </c>
      <c r="CL44" s="359">
        <f t="shared" si="3"/>
        <v>7.6066666666666665</v>
      </c>
      <c r="CM44" s="354">
        <v>0.61699999999999999</v>
      </c>
      <c r="CN44" s="359">
        <v>0.72199999999999998</v>
      </c>
      <c r="CO44" s="359">
        <v>0.63200000000000001</v>
      </c>
      <c r="CP44" s="359">
        <f t="shared" si="4"/>
        <v>0.65700000000000003</v>
      </c>
      <c r="CQ44" s="359">
        <v>0.96199999999999997</v>
      </c>
      <c r="CR44" s="359">
        <v>0.91</v>
      </c>
      <c r="CS44" s="359">
        <v>0.9</v>
      </c>
      <c r="CT44" s="359">
        <f t="shared" si="5"/>
        <v>0.92399999999999993</v>
      </c>
      <c r="CU44" s="414">
        <v>1.3888888888888889E-3</v>
      </c>
      <c r="CV44" s="415">
        <v>1.2499999999999999E-2</v>
      </c>
      <c r="CW44" s="415">
        <v>1.5277777777777777E-2</v>
      </c>
      <c r="CX44" s="416" t="s">
        <v>461</v>
      </c>
      <c r="CY44" s="416" t="s">
        <v>462</v>
      </c>
      <c r="CZ44" s="416" t="s">
        <v>463</v>
      </c>
      <c r="DA44" s="416" t="s">
        <v>464</v>
      </c>
      <c r="DB44" s="416" t="s">
        <v>465</v>
      </c>
      <c r="DC44" s="416" t="s">
        <v>466</v>
      </c>
      <c r="DD44" s="361"/>
      <c r="DE44" s="359">
        <v>9.8894079544787541</v>
      </c>
      <c r="DF44" s="359">
        <v>0.65700000000000003</v>
      </c>
      <c r="DG44" s="359">
        <v>0.92399999999999993</v>
      </c>
    </row>
    <row r="45" spans="1:111" ht="15.75" customHeight="1">
      <c r="A45" s="363">
        <v>50</v>
      </c>
      <c r="B45" s="354" t="s">
        <v>467</v>
      </c>
      <c r="C45" s="409">
        <v>2</v>
      </c>
      <c r="D45" s="355">
        <v>29928</v>
      </c>
      <c r="E45" s="403">
        <f t="shared" si="0"/>
        <v>38</v>
      </c>
      <c r="F45" s="354">
        <v>36.200000000000003</v>
      </c>
      <c r="G45" s="356">
        <v>94</v>
      </c>
      <c r="H45" s="409">
        <v>0</v>
      </c>
      <c r="I45" s="409">
        <v>0</v>
      </c>
      <c r="J45" s="409">
        <v>0</v>
      </c>
      <c r="K45" s="409">
        <v>0</v>
      </c>
      <c r="L45" s="409">
        <v>0</v>
      </c>
      <c r="M45" s="409">
        <v>0</v>
      </c>
      <c r="N45" s="409">
        <v>0</v>
      </c>
      <c r="O45" s="409">
        <v>0</v>
      </c>
      <c r="P45" s="409">
        <v>0</v>
      </c>
      <c r="Q45" s="409">
        <v>0</v>
      </c>
      <c r="R45" s="409">
        <v>0</v>
      </c>
      <c r="S45" s="409">
        <v>0</v>
      </c>
      <c r="T45" s="409">
        <v>0</v>
      </c>
      <c r="U45" s="409">
        <v>0</v>
      </c>
      <c r="V45" s="409">
        <v>0</v>
      </c>
      <c r="W45" s="409">
        <v>1</v>
      </c>
      <c r="X45" s="409">
        <v>0</v>
      </c>
      <c r="Y45" s="409">
        <v>0</v>
      </c>
      <c r="Z45" s="409">
        <v>0</v>
      </c>
      <c r="AA45" s="356"/>
      <c r="AB45" s="352"/>
      <c r="AC45" s="417"/>
      <c r="AD45" s="435">
        <v>44024</v>
      </c>
      <c r="AE45" s="354">
        <v>0</v>
      </c>
      <c r="AF45" s="354">
        <v>0</v>
      </c>
      <c r="AG45" s="354">
        <v>0</v>
      </c>
      <c r="AH45" s="409">
        <v>0</v>
      </c>
      <c r="AI45" s="409">
        <v>0</v>
      </c>
      <c r="AJ45" s="408">
        <v>44033</v>
      </c>
      <c r="AK45" s="354">
        <f t="shared" si="2"/>
        <v>9</v>
      </c>
      <c r="AL45" s="423">
        <v>1</v>
      </c>
      <c r="AM45" s="409"/>
      <c r="AN45" s="410"/>
      <c r="AO45" s="352">
        <v>1</v>
      </c>
      <c r="AP45" s="354">
        <v>1</v>
      </c>
      <c r="AQ45" s="352">
        <v>1</v>
      </c>
      <c r="AR45" s="352">
        <v>1</v>
      </c>
      <c r="AS45" s="352">
        <v>1</v>
      </c>
      <c r="AT45" s="352">
        <v>1</v>
      </c>
      <c r="AU45" s="352">
        <v>0</v>
      </c>
      <c r="AV45" s="354"/>
      <c r="AW45" s="408">
        <v>44024</v>
      </c>
      <c r="AX45" s="409">
        <v>0.65</v>
      </c>
      <c r="AY45" s="419">
        <v>856</v>
      </c>
      <c r="AZ45" s="419">
        <v>87.4</v>
      </c>
      <c r="BA45" s="426">
        <v>4.0000000000000001E-3</v>
      </c>
      <c r="BB45" s="409">
        <v>14.3</v>
      </c>
      <c r="BC45" s="409">
        <v>7.3</v>
      </c>
      <c r="BD45" s="409">
        <v>83.5</v>
      </c>
      <c r="BE45" s="409">
        <v>11.1</v>
      </c>
      <c r="BF45" s="409">
        <v>170</v>
      </c>
      <c r="BG45" s="418"/>
      <c r="BH45" s="354">
        <v>0</v>
      </c>
      <c r="BI45" s="354">
        <v>0</v>
      </c>
      <c r="BJ45" s="354">
        <v>0</v>
      </c>
      <c r="BK45" s="354">
        <v>0</v>
      </c>
      <c r="BL45" s="356">
        <v>0</v>
      </c>
      <c r="BM45" s="354">
        <v>0</v>
      </c>
      <c r="BN45" s="413"/>
      <c r="BO45" s="419">
        <v>3.1499833333333327</v>
      </c>
      <c r="BP45" s="359">
        <v>3.488</v>
      </c>
      <c r="BQ45" s="359">
        <v>0.3380166666666673</v>
      </c>
      <c r="BR45" s="359">
        <v>10.730744607114346</v>
      </c>
      <c r="BS45" s="359">
        <v>73</v>
      </c>
      <c r="BT45" s="359">
        <v>123724</v>
      </c>
      <c r="BU45" s="359">
        <v>78909</v>
      </c>
      <c r="BV45" s="359">
        <v>2462.04495093384</v>
      </c>
      <c r="BW45" s="359">
        <v>1.3598885560727351E-4</v>
      </c>
      <c r="BX45" s="359">
        <v>11.440500000000005</v>
      </c>
      <c r="BY45" s="359">
        <v>13.919499999999996</v>
      </c>
      <c r="BZ45" s="359">
        <v>-2.479000000000001</v>
      </c>
      <c r="CA45" s="359">
        <v>54.1758753377975</v>
      </c>
      <c r="CB45" s="359">
        <v>65.74075871079252</v>
      </c>
      <c r="CC45" s="359">
        <v>-11.564883372995002</v>
      </c>
      <c r="CD45" s="359">
        <v>289.11598054618906</v>
      </c>
      <c r="CE45" s="359">
        <v>352.83758400036044</v>
      </c>
      <c r="CF45" s="359">
        <v>-63.721603454171408</v>
      </c>
      <c r="CG45" s="359">
        <v>0.15297130725541069</v>
      </c>
      <c r="CH45" s="354"/>
      <c r="CI45" s="359">
        <v>7.59</v>
      </c>
      <c r="CJ45" s="359">
        <v>7.51</v>
      </c>
      <c r="CK45" s="359">
        <v>7.28</v>
      </c>
      <c r="CL45" s="359">
        <f t="shared" si="3"/>
        <v>7.46</v>
      </c>
      <c r="CM45" s="354">
        <v>0.51300000000000001</v>
      </c>
      <c r="CN45" s="359">
        <v>0.58399999999999996</v>
      </c>
      <c r="CO45" s="359">
        <v>0.6</v>
      </c>
      <c r="CP45" s="359">
        <f t="shared" si="4"/>
        <v>0.56566666666666665</v>
      </c>
      <c r="CQ45" s="359">
        <v>0.79600000000000004</v>
      </c>
      <c r="CR45" s="359">
        <v>0.80400000000000005</v>
      </c>
      <c r="CS45" s="359">
        <v>0.81200000000000006</v>
      </c>
      <c r="CT45" s="359">
        <f t="shared" si="5"/>
        <v>0.80399999999999994</v>
      </c>
      <c r="CU45" s="414">
        <v>6.9444444444444447E-4</v>
      </c>
      <c r="CV45" s="415">
        <v>6.2499999999999995E-3</v>
      </c>
      <c r="CW45" s="415">
        <v>1.3888888888888889E-3</v>
      </c>
      <c r="CX45" s="416" t="s">
        <v>469</v>
      </c>
      <c r="CY45" s="416" t="s">
        <v>470</v>
      </c>
      <c r="CZ45" s="416" t="s">
        <v>471</v>
      </c>
      <c r="DA45" s="416" t="s">
        <v>472</v>
      </c>
      <c r="DB45" s="416" t="s">
        <v>473</v>
      </c>
      <c r="DC45" s="416" t="s">
        <v>474</v>
      </c>
      <c r="DD45" s="361"/>
      <c r="DE45" s="359">
        <v>10.730744607114346</v>
      </c>
      <c r="DF45" s="359">
        <v>0.56566666666666665</v>
      </c>
      <c r="DG45" s="359">
        <v>0.80399999999999994</v>
      </c>
    </row>
    <row r="46" spans="1:111" ht="15.75" customHeight="1">
      <c r="A46" s="363">
        <v>51</v>
      </c>
      <c r="B46" s="354" t="s">
        <v>475</v>
      </c>
      <c r="C46" s="409">
        <v>1</v>
      </c>
      <c r="D46" s="355">
        <v>18957</v>
      </c>
      <c r="E46" s="403">
        <f t="shared" si="0"/>
        <v>68</v>
      </c>
      <c r="F46" s="354">
        <v>35.4</v>
      </c>
      <c r="G46" s="356">
        <v>95</v>
      </c>
      <c r="H46" s="409">
        <v>0</v>
      </c>
      <c r="I46" s="409">
        <v>0</v>
      </c>
      <c r="J46" s="409">
        <v>0</v>
      </c>
      <c r="K46" s="409">
        <v>0</v>
      </c>
      <c r="L46" s="409">
        <v>0</v>
      </c>
      <c r="M46" s="409">
        <v>0</v>
      </c>
      <c r="N46" s="409">
        <v>0</v>
      </c>
      <c r="O46" s="409">
        <v>0</v>
      </c>
      <c r="P46" s="409">
        <v>0</v>
      </c>
      <c r="Q46" s="409">
        <v>0</v>
      </c>
      <c r="R46" s="409">
        <v>0</v>
      </c>
      <c r="S46" s="409">
        <v>0</v>
      </c>
      <c r="T46" s="409">
        <v>0</v>
      </c>
      <c r="U46" s="409">
        <v>0</v>
      </c>
      <c r="V46" s="409">
        <v>1</v>
      </c>
      <c r="W46" s="409">
        <v>0</v>
      </c>
      <c r="X46" s="409">
        <v>0</v>
      </c>
      <c r="Y46" s="409">
        <v>0</v>
      </c>
      <c r="Z46" s="409">
        <v>0</v>
      </c>
      <c r="AA46" s="356">
        <v>58</v>
      </c>
      <c r="AB46" s="352">
        <v>1.61</v>
      </c>
      <c r="AC46" s="417">
        <f t="shared" si="6"/>
        <v>22.375679950619187</v>
      </c>
      <c r="AD46" s="435">
        <v>44025</v>
      </c>
      <c r="AE46" s="354">
        <v>1</v>
      </c>
      <c r="AF46" s="354">
        <v>1</v>
      </c>
      <c r="AG46" s="354">
        <v>41</v>
      </c>
      <c r="AH46" s="409">
        <v>1</v>
      </c>
      <c r="AI46" s="409">
        <v>1</v>
      </c>
      <c r="AJ46" s="408">
        <v>44066</v>
      </c>
      <c r="AK46" s="354">
        <f t="shared" si="2"/>
        <v>41</v>
      </c>
      <c r="AL46" s="423">
        <v>1</v>
      </c>
      <c r="AM46" s="409"/>
      <c r="AN46" s="410"/>
      <c r="AO46" s="352">
        <v>1</v>
      </c>
      <c r="AP46" s="354">
        <v>1</v>
      </c>
      <c r="AQ46" s="352">
        <v>1</v>
      </c>
      <c r="AR46" s="352">
        <v>1</v>
      </c>
      <c r="AS46" s="352">
        <v>1</v>
      </c>
      <c r="AT46" s="352">
        <v>1</v>
      </c>
      <c r="AU46" s="352">
        <v>0</v>
      </c>
      <c r="AV46" s="354"/>
      <c r="AW46" s="408">
        <v>44025</v>
      </c>
      <c r="AX46" s="419">
        <v>0.82</v>
      </c>
      <c r="AY46" s="430">
        <v>15154</v>
      </c>
      <c r="AZ46" s="419">
        <v>155.80000000000001</v>
      </c>
      <c r="BA46" s="426">
        <v>1.9E-2</v>
      </c>
      <c r="BB46" s="409">
        <v>17</v>
      </c>
      <c r="BC46" s="409">
        <v>3.26</v>
      </c>
      <c r="BD46" s="409">
        <v>71.2</v>
      </c>
      <c r="BE46" s="409">
        <v>19.3</v>
      </c>
      <c r="BF46" s="409">
        <v>88</v>
      </c>
      <c r="BG46" s="418"/>
      <c r="BH46" s="354">
        <v>0</v>
      </c>
      <c r="BI46" s="354">
        <v>0</v>
      </c>
      <c r="BJ46" s="354">
        <v>0</v>
      </c>
      <c r="BK46" s="354">
        <v>0</v>
      </c>
      <c r="BL46" s="356">
        <v>0</v>
      </c>
      <c r="BM46" s="354">
        <v>0</v>
      </c>
      <c r="BN46" s="413"/>
      <c r="BO46" s="419">
        <v>4.8904545454545447</v>
      </c>
      <c r="BP46" s="359">
        <v>5.024</v>
      </c>
      <c r="BQ46" s="359">
        <v>0.1335454545454553</v>
      </c>
      <c r="BR46" s="359">
        <v>2.7307370573473531</v>
      </c>
      <c r="BS46" s="359">
        <v>44</v>
      </c>
      <c r="BT46" s="359">
        <v>12885</v>
      </c>
      <c r="BU46" s="359">
        <v>3455</v>
      </c>
      <c r="BV46" s="359">
        <v>293.46325619163622</v>
      </c>
      <c r="BW46" s="359">
        <v>7.9037252021631058E-4</v>
      </c>
      <c r="BX46" s="359">
        <v>0.92849999999999988</v>
      </c>
      <c r="BY46" s="359">
        <v>9.4263333333333321</v>
      </c>
      <c r="BZ46" s="359">
        <v>-8.4978333333333342</v>
      </c>
      <c r="CA46" s="359">
        <v>12.125382297509541</v>
      </c>
      <c r="CB46" s="359">
        <v>107.87163034076889</v>
      </c>
      <c r="CC46" s="359">
        <v>-95.746248043259314</v>
      </c>
      <c r="CD46" s="359">
        <v>14.048148986183053</v>
      </c>
      <c r="CE46" s="359">
        <v>153.36371787604787</v>
      </c>
      <c r="CF46" s="359">
        <v>-139.31556888986486</v>
      </c>
      <c r="CG46" s="359">
        <v>0.4760007803397806</v>
      </c>
      <c r="CH46" s="354"/>
      <c r="CI46" s="359">
        <v>8.3800000000000008</v>
      </c>
      <c r="CJ46" s="359">
        <v>8.1</v>
      </c>
      <c r="CK46" s="359">
        <v>8.25</v>
      </c>
      <c r="CL46" s="359">
        <f t="shared" si="3"/>
        <v>8.2433333333333341</v>
      </c>
      <c r="CM46" s="354">
        <v>0.61199999999999999</v>
      </c>
      <c r="CN46" s="359">
        <v>0.61199999999999999</v>
      </c>
      <c r="CO46" s="359">
        <v>0.64400000000000002</v>
      </c>
      <c r="CP46" s="359">
        <f t="shared" si="4"/>
        <v>0.62266666666666659</v>
      </c>
      <c r="CQ46" s="359">
        <v>0.73099999999999998</v>
      </c>
      <c r="CR46" s="359">
        <v>0.73899999999999999</v>
      </c>
      <c r="CS46" s="359">
        <v>0.73499999999999999</v>
      </c>
      <c r="CT46" s="359">
        <f t="shared" si="5"/>
        <v>0.73499999999999999</v>
      </c>
      <c r="CU46" s="414">
        <v>4.8611111111111112E-3</v>
      </c>
      <c r="CV46" s="415">
        <v>6.2499999999999995E-3</v>
      </c>
      <c r="CW46" s="415">
        <v>9.7222222222222224E-3</v>
      </c>
      <c r="CX46" s="416" t="s">
        <v>477</v>
      </c>
      <c r="CY46" s="416" t="s">
        <v>478</v>
      </c>
      <c r="CZ46" s="416" t="s">
        <v>479</v>
      </c>
      <c r="DA46" s="416" t="s">
        <v>480</v>
      </c>
      <c r="DB46" s="416" t="s">
        <v>481</v>
      </c>
      <c r="DC46" s="416" t="s">
        <v>482</v>
      </c>
      <c r="DD46" s="361"/>
      <c r="DE46" s="359">
        <v>2.7307370573473531</v>
      </c>
      <c r="DF46" s="359">
        <v>0.62266666666666659</v>
      </c>
      <c r="DG46" s="359">
        <v>0.73499999999999999</v>
      </c>
    </row>
    <row r="47" spans="1:111" ht="15.75" customHeight="1">
      <c r="A47" s="363">
        <v>52</v>
      </c>
      <c r="B47" s="354" t="s">
        <v>483</v>
      </c>
      <c r="C47" s="409">
        <v>2</v>
      </c>
      <c r="D47" s="355">
        <v>8558</v>
      </c>
      <c r="E47" s="403">
        <f t="shared" si="0"/>
        <v>97</v>
      </c>
      <c r="F47" s="354">
        <v>36.6</v>
      </c>
      <c r="G47" s="356">
        <v>75</v>
      </c>
      <c r="H47" s="409">
        <v>0</v>
      </c>
      <c r="I47" s="409">
        <v>0</v>
      </c>
      <c r="J47" s="409">
        <v>0</v>
      </c>
      <c r="K47" s="409">
        <v>0</v>
      </c>
      <c r="L47" s="409"/>
      <c r="M47" s="409"/>
      <c r="N47" s="409"/>
      <c r="O47" s="409"/>
      <c r="P47" s="409"/>
      <c r="Q47" s="409"/>
      <c r="R47" s="409"/>
      <c r="S47" s="409"/>
      <c r="T47" s="409">
        <v>0</v>
      </c>
      <c r="U47" s="409">
        <v>0</v>
      </c>
      <c r="V47" s="409">
        <v>1</v>
      </c>
      <c r="W47" s="409">
        <v>0</v>
      </c>
      <c r="X47" s="409">
        <v>1</v>
      </c>
      <c r="Y47" s="409">
        <v>0</v>
      </c>
      <c r="Z47" s="409">
        <v>0</v>
      </c>
      <c r="AA47" s="356"/>
      <c r="AB47" s="352"/>
      <c r="AC47" s="417"/>
      <c r="AD47" s="435">
        <v>44024</v>
      </c>
      <c r="AE47" s="354">
        <v>0</v>
      </c>
      <c r="AF47" s="354">
        <v>0</v>
      </c>
      <c r="AG47" s="354">
        <v>0</v>
      </c>
      <c r="AH47" s="409">
        <v>1</v>
      </c>
      <c r="AI47" s="409">
        <v>1</v>
      </c>
      <c r="AJ47" s="408">
        <v>44030</v>
      </c>
      <c r="AK47" s="354">
        <f t="shared" si="2"/>
        <v>6</v>
      </c>
      <c r="AL47" s="423">
        <v>1</v>
      </c>
      <c r="AM47" s="409"/>
      <c r="AN47" s="410" t="s">
        <v>202</v>
      </c>
      <c r="AO47" s="352">
        <v>1</v>
      </c>
      <c r="AP47" s="354">
        <v>1</v>
      </c>
      <c r="AQ47" s="352">
        <v>1</v>
      </c>
      <c r="AR47" s="352">
        <v>1</v>
      </c>
      <c r="AS47" s="352">
        <v>1</v>
      </c>
      <c r="AT47" s="352">
        <v>1</v>
      </c>
      <c r="AU47" s="352">
        <v>0</v>
      </c>
      <c r="AV47" s="354"/>
      <c r="AW47" s="408">
        <v>44024</v>
      </c>
      <c r="AX47" s="419">
        <v>1.7</v>
      </c>
      <c r="AY47" s="430">
        <v>5107</v>
      </c>
      <c r="AZ47" s="419">
        <v>39.1</v>
      </c>
      <c r="BA47" s="426">
        <v>6.4000000000000001E-2</v>
      </c>
      <c r="BB47" s="409">
        <v>9.6999999999999993</v>
      </c>
      <c r="BC47" s="409">
        <v>12.86</v>
      </c>
      <c r="BD47" s="409">
        <v>86.1</v>
      </c>
      <c r="BE47" s="409">
        <v>7</v>
      </c>
      <c r="BF47" s="409">
        <v>127</v>
      </c>
      <c r="BG47" s="418"/>
      <c r="BH47" s="354">
        <v>0</v>
      </c>
      <c r="BI47" s="354">
        <v>0</v>
      </c>
      <c r="BJ47" s="354">
        <v>0</v>
      </c>
      <c r="BK47" s="354">
        <v>0</v>
      </c>
      <c r="BL47" s="356">
        <v>0</v>
      </c>
      <c r="BM47" s="354">
        <v>1</v>
      </c>
      <c r="BN47" s="413" t="s">
        <v>131</v>
      </c>
      <c r="BO47" s="419">
        <v>4.1074642857142871</v>
      </c>
      <c r="BP47" s="359">
        <v>4.2830000000000004</v>
      </c>
      <c r="BQ47" s="359">
        <v>0.17553571428571324</v>
      </c>
      <c r="BR47" s="359">
        <v>4.273578589501664</v>
      </c>
      <c r="BS47" s="359">
        <v>144</v>
      </c>
      <c r="BT47" s="359">
        <v>35530</v>
      </c>
      <c r="BU47" s="359">
        <v>28722</v>
      </c>
      <c r="BV47" s="359">
        <v>320.5566830965497</v>
      </c>
      <c r="BW47" s="359">
        <v>1.4879112142266083E-4</v>
      </c>
      <c r="BX47" s="359">
        <v>11.340666666666667</v>
      </c>
      <c r="BY47" s="359">
        <v>13.316499999999998</v>
      </c>
      <c r="BZ47" s="359">
        <v>-1.9758333333333329</v>
      </c>
      <c r="CA47" s="359">
        <v>88.861920534175297</v>
      </c>
      <c r="CB47" s="359">
        <v>104.47108161619313</v>
      </c>
      <c r="CC47" s="359">
        <v>-15.609161082017843</v>
      </c>
      <c r="CD47" s="359">
        <v>223.12447436586135</v>
      </c>
      <c r="CE47" s="359">
        <v>261.83812813713126</v>
      </c>
      <c r="CF47" s="359">
        <v>-38.713653771269882</v>
      </c>
      <c r="CG47" s="359">
        <v>0.12880859839010569</v>
      </c>
      <c r="CH47" s="354"/>
      <c r="CI47" s="359">
        <v>7.72</v>
      </c>
      <c r="CJ47" s="359">
        <v>8.0500000000000007</v>
      </c>
      <c r="CK47" s="359">
        <v>7.98</v>
      </c>
      <c r="CL47" s="359">
        <f t="shared" si="3"/>
        <v>7.916666666666667</v>
      </c>
      <c r="CM47" s="354">
        <v>1.0429999999999999</v>
      </c>
      <c r="CN47" s="359">
        <v>1.0269999999999999</v>
      </c>
      <c r="CO47" s="359">
        <v>1.1739999999999999</v>
      </c>
      <c r="CP47" s="359">
        <f t="shared" si="4"/>
        <v>1.0813333333333333</v>
      </c>
      <c r="CQ47" s="359">
        <v>1.333</v>
      </c>
      <c r="CR47" s="359">
        <v>1.196</v>
      </c>
      <c r="CS47" s="359">
        <v>1.355</v>
      </c>
      <c r="CT47" s="359">
        <f t="shared" si="5"/>
        <v>1.2946666666666666</v>
      </c>
      <c r="CU47" s="414">
        <v>2.7777777777777779E-3</v>
      </c>
      <c r="CV47" s="415">
        <v>1.1805555555555555E-2</v>
      </c>
      <c r="CW47" s="415">
        <v>1.5277777777777777E-2</v>
      </c>
      <c r="CX47" s="416" t="s">
        <v>485</v>
      </c>
      <c r="CY47" s="416" t="s">
        <v>486</v>
      </c>
      <c r="CZ47" s="416" t="s">
        <v>487</v>
      </c>
      <c r="DA47" s="416" t="s">
        <v>488</v>
      </c>
      <c r="DB47" s="416" t="s">
        <v>489</v>
      </c>
      <c r="DC47" s="416" t="s">
        <v>490</v>
      </c>
      <c r="DD47" s="361"/>
      <c r="DE47" s="359">
        <v>4.273578589501664</v>
      </c>
      <c r="DF47" s="359">
        <v>1.0813333333333333</v>
      </c>
      <c r="DG47" s="359">
        <v>1.2946666666666666</v>
      </c>
    </row>
    <row r="48" spans="1:111" ht="15.75" customHeight="1">
      <c r="A48" s="363">
        <v>53</v>
      </c>
      <c r="B48" s="354" t="s">
        <v>491</v>
      </c>
      <c r="C48" s="409">
        <v>1</v>
      </c>
      <c r="D48" s="355">
        <v>13564</v>
      </c>
      <c r="E48" s="403">
        <f t="shared" si="0"/>
        <v>83</v>
      </c>
      <c r="F48" s="354">
        <v>36.9</v>
      </c>
      <c r="G48" s="356">
        <v>92</v>
      </c>
      <c r="H48" s="409">
        <v>1</v>
      </c>
      <c r="I48" s="409">
        <v>0</v>
      </c>
      <c r="J48" s="409">
        <v>0</v>
      </c>
      <c r="K48" s="409">
        <v>0</v>
      </c>
      <c r="L48" s="409">
        <v>0</v>
      </c>
      <c r="M48" s="409">
        <v>0</v>
      </c>
      <c r="N48" s="409">
        <v>0</v>
      </c>
      <c r="O48" s="409">
        <v>0</v>
      </c>
      <c r="P48" s="409">
        <v>0</v>
      </c>
      <c r="Q48" s="409">
        <v>0</v>
      </c>
      <c r="R48" s="409">
        <v>0</v>
      </c>
      <c r="S48" s="409">
        <v>0</v>
      </c>
      <c r="T48" s="409">
        <v>0</v>
      </c>
      <c r="U48" s="409">
        <v>0</v>
      </c>
      <c r="V48" s="409">
        <v>0</v>
      </c>
      <c r="W48" s="409">
        <v>0</v>
      </c>
      <c r="X48" s="409">
        <v>0</v>
      </c>
      <c r="Y48" s="409">
        <v>0</v>
      </c>
      <c r="Z48" s="409">
        <v>0</v>
      </c>
      <c r="AA48" s="356">
        <v>80</v>
      </c>
      <c r="AB48" s="352"/>
      <c r="AC48" s="417"/>
      <c r="AD48" s="435">
        <v>44024</v>
      </c>
      <c r="AE48" s="354">
        <v>1</v>
      </c>
      <c r="AF48" s="354">
        <v>1</v>
      </c>
      <c r="AG48" s="354">
        <v>15</v>
      </c>
      <c r="AH48" s="409">
        <v>1</v>
      </c>
      <c r="AI48" s="409">
        <v>1</v>
      </c>
      <c r="AJ48" s="408">
        <v>44039</v>
      </c>
      <c r="AK48" s="354">
        <f t="shared" si="2"/>
        <v>15</v>
      </c>
      <c r="AL48" s="423">
        <v>1</v>
      </c>
      <c r="AM48" s="409"/>
      <c r="AN48" s="410" t="s">
        <v>493</v>
      </c>
      <c r="AO48" s="352">
        <v>1</v>
      </c>
      <c r="AP48" s="354">
        <v>1</v>
      </c>
      <c r="AQ48" s="352">
        <v>1</v>
      </c>
      <c r="AR48" s="352">
        <v>1</v>
      </c>
      <c r="AS48" s="352">
        <v>1</v>
      </c>
      <c r="AT48" s="352">
        <v>1</v>
      </c>
      <c r="AU48" s="352">
        <v>0</v>
      </c>
      <c r="AV48" s="354"/>
      <c r="AW48" s="408">
        <v>44024</v>
      </c>
      <c r="AX48" s="409">
        <v>1.21</v>
      </c>
      <c r="AY48" s="419">
        <v>1808</v>
      </c>
      <c r="AZ48" s="419">
        <v>114.5</v>
      </c>
      <c r="BA48" s="426">
        <v>2.1000000000000001E-2</v>
      </c>
      <c r="BB48" s="409">
        <v>16</v>
      </c>
      <c r="BC48" s="409">
        <v>4.12</v>
      </c>
      <c r="BD48" s="409">
        <v>77.400000000000006</v>
      </c>
      <c r="BE48" s="409">
        <v>16.3</v>
      </c>
      <c r="BF48" s="409">
        <v>219</v>
      </c>
      <c r="BG48" s="418"/>
      <c r="BH48" s="354">
        <v>0</v>
      </c>
      <c r="BI48" s="354">
        <v>0</v>
      </c>
      <c r="BJ48" s="354">
        <v>0</v>
      </c>
      <c r="BK48" s="354">
        <v>0</v>
      </c>
      <c r="BL48" s="356">
        <v>0</v>
      </c>
      <c r="BM48" s="354">
        <v>1</v>
      </c>
      <c r="BN48" s="413" t="s">
        <v>131</v>
      </c>
      <c r="BO48" s="419">
        <v>4.8388333333333318</v>
      </c>
      <c r="BP48" s="359">
        <v>4.9729999999999999</v>
      </c>
      <c r="BQ48" s="359">
        <v>0.1341666666666681</v>
      </c>
      <c r="BR48" s="359">
        <v>2.7727069197120824</v>
      </c>
      <c r="BS48" s="359">
        <v>67</v>
      </c>
      <c r="BT48" s="359">
        <v>19769</v>
      </c>
      <c r="BU48" s="359">
        <v>11033</v>
      </c>
      <c r="BV48" s="359">
        <v>510.52081154570186</v>
      </c>
      <c r="BW48" s="359">
        <v>2.5131033442509583E-4</v>
      </c>
      <c r="BX48" s="359">
        <v>-6.3136666666666663</v>
      </c>
      <c r="BY48" s="359">
        <v>7.0145000000000008</v>
      </c>
      <c r="BZ48" s="359">
        <v>-13.32816666666667</v>
      </c>
      <c r="CA48" s="359">
        <v>-69.369576812314989</v>
      </c>
      <c r="CB48" s="359">
        <v>77.614044576996008</v>
      </c>
      <c r="CC48" s="359">
        <v>-146.98362138931094</v>
      </c>
      <c r="CD48" s="359">
        <v>-104.63730651556689</v>
      </c>
      <c r="CE48" s="359">
        <v>115.82186224023329</v>
      </c>
      <c r="CF48" s="359">
        <v>-220.45916875580022</v>
      </c>
      <c r="CG48" s="359">
        <v>0.65558015003944892</v>
      </c>
      <c r="CH48" s="354"/>
      <c r="CI48" s="359">
        <v>7.26</v>
      </c>
      <c r="CJ48" s="359">
        <v>7.29</v>
      </c>
      <c r="CK48" s="359">
        <v>7.31</v>
      </c>
      <c r="CL48" s="359">
        <f t="shared" si="3"/>
        <v>7.2866666666666662</v>
      </c>
      <c r="CM48" s="354">
        <v>0.71199999999999997</v>
      </c>
      <c r="CN48" s="359">
        <v>0.73299999999999998</v>
      </c>
      <c r="CO48" s="359">
        <v>0.75900000000000001</v>
      </c>
      <c r="CP48" s="359">
        <f t="shared" si="4"/>
        <v>0.73466666666666658</v>
      </c>
      <c r="CQ48" s="359">
        <v>0.85</v>
      </c>
      <c r="CR48" s="359">
        <v>0.90300000000000002</v>
      </c>
      <c r="CS48" s="359">
        <v>0.84599999999999997</v>
      </c>
      <c r="CT48" s="359">
        <f t="shared" si="5"/>
        <v>0.8663333333333334</v>
      </c>
      <c r="CU48" s="414">
        <v>5.5555555555555558E-3</v>
      </c>
      <c r="CV48" s="415">
        <v>6.9444444444444441E-3</v>
      </c>
      <c r="CW48" s="415">
        <v>6.9444444444444447E-4</v>
      </c>
      <c r="CX48" s="416" t="s">
        <v>494</v>
      </c>
      <c r="CY48" s="416" t="s">
        <v>495</v>
      </c>
      <c r="CZ48" s="416" t="s">
        <v>496</v>
      </c>
      <c r="DA48" s="416" t="s">
        <v>497</v>
      </c>
      <c r="DB48" s="416" t="s">
        <v>498</v>
      </c>
      <c r="DC48" s="416" t="s">
        <v>499</v>
      </c>
      <c r="DD48" s="361"/>
      <c r="DE48" s="359">
        <v>2.7727069197120824</v>
      </c>
      <c r="DF48" s="359">
        <v>0.73466666666666658</v>
      </c>
      <c r="DG48" s="359">
        <v>0.8663333333333334</v>
      </c>
    </row>
    <row r="49" spans="1:111" ht="15.75" customHeight="1">
      <c r="A49" s="363">
        <v>55</v>
      </c>
      <c r="B49" s="354" t="s">
        <v>508</v>
      </c>
      <c r="C49" s="409">
        <v>1</v>
      </c>
      <c r="D49" s="355">
        <v>19291</v>
      </c>
      <c r="E49" s="403">
        <f t="shared" si="0"/>
        <v>67</v>
      </c>
      <c r="F49" s="354">
        <v>35.799999999999997</v>
      </c>
      <c r="G49" s="356">
        <v>96</v>
      </c>
      <c r="H49" s="409">
        <v>0</v>
      </c>
      <c r="I49" s="409">
        <v>0</v>
      </c>
      <c r="J49" s="409">
        <v>0</v>
      </c>
      <c r="K49" s="409">
        <v>0</v>
      </c>
      <c r="L49" s="409">
        <v>0</v>
      </c>
      <c r="M49" s="409">
        <v>0</v>
      </c>
      <c r="N49" s="409">
        <v>0</v>
      </c>
      <c r="O49" s="409">
        <v>0</v>
      </c>
      <c r="P49" s="409">
        <v>0</v>
      </c>
      <c r="Q49" s="409">
        <v>0</v>
      </c>
      <c r="R49" s="409">
        <v>0</v>
      </c>
      <c r="S49" s="409">
        <v>0</v>
      </c>
      <c r="T49" s="409">
        <v>0</v>
      </c>
      <c r="U49" s="409">
        <v>0</v>
      </c>
      <c r="V49" s="409">
        <v>1</v>
      </c>
      <c r="W49" s="409">
        <v>0</v>
      </c>
      <c r="X49" s="409">
        <v>1</v>
      </c>
      <c r="Y49" s="409">
        <v>0</v>
      </c>
      <c r="Z49" s="409">
        <v>0</v>
      </c>
      <c r="AA49" s="356">
        <v>60</v>
      </c>
      <c r="AB49" s="352">
        <v>1.64</v>
      </c>
      <c r="AC49" s="417">
        <f t="shared" si="6"/>
        <v>22.308149910767405</v>
      </c>
      <c r="AD49" s="435">
        <v>44028</v>
      </c>
      <c r="AE49" s="354">
        <v>1</v>
      </c>
      <c r="AF49" s="354">
        <v>1</v>
      </c>
      <c r="AG49" s="354">
        <v>35</v>
      </c>
      <c r="AH49" s="409">
        <v>1</v>
      </c>
      <c r="AI49" s="409">
        <v>1</v>
      </c>
      <c r="AJ49" s="408">
        <v>44068</v>
      </c>
      <c r="AK49" s="354">
        <f t="shared" si="2"/>
        <v>40</v>
      </c>
      <c r="AL49" s="423">
        <v>1</v>
      </c>
      <c r="AM49" s="409"/>
      <c r="AN49" s="410"/>
      <c r="AO49" s="352">
        <v>1</v>
      </c>
      <c r="AP49" s="354">
        <v>1</v>
      </c>
      <c r="AQ49" s="352">
        <v>1</v>
      </c>
      <c r="AR49" s="352">
        <v>1</v>
      </c>
      <c r="AS49" s="352">
        <v>1</v>
      </c>
      <c r="AT49" s="352">
        <v>1</v>
      </c>
      <c r="AU49" s="352">
        <v>0</v>
      </c>
      <c r="AV49" s="354"/>
      <c r="AW49" s="408">
        <v>44028</v>
      </c>
      <c r="AX49" s="419">
        <v>0.82</v>
      </c>
      <c r="AY49" s="419">
        <v>3424</v>
      </c>
      <c r="AZ49" s="419">
        <v>314.89999999999998</v>
      </c>
      <c r="BA49" s="426">
        <v>8.9999999999999993E-3</v>
      </c>
      <c r="BB49" s="409">
        <v>13.5</v>
      </c>
      <c r="BC49" s="409">
        <v>7.31</v>
      </c>
      <c r="BD49" s="409">
        <v>85.8</v>
      </c>
      <c r="BE49" s="409">
        <v>7</v>
      </c>
      <c r="BF49" s="409">
        <v>266</v>
      </c>
      <c r="BG49" s="418"/>
      <c r="BH49" s="354">
        <v>0</v>
      </c>
      <c r="BI49" s="354">
        <v>0</v>
      </c>
      <c r="BJ49" s="354">
        <v>0</v>
      </c>
      <c r="BK49" s="354">
        <v>0</v>
      </c>
      <c r="BL49" s="356">
        <v>0</v>
      </c>
      <c r="BM49" s="354">
        <v>0</v>
      </c>
      <c r="BN49" s="413"/>
      <c r="BO49" s="419">
        <v>5.2317000000000018</v>
      </c>
      <c r="BP49" s="359">
        <v>5.4690000000000003</v>
      </c>
      <c r="BQ49" s="359">
        <v>0.23729999999999851</v>
      </c>
      <c r="BR49" s="359">
        <v>4.53581053959513</v>
      </c>
      <c r="BS49" s="359">
        <v>160</v>
      </c>
      <c r="BT49" s="359">
        <v>25718</v>
      </c>
      <c r="BU49" s="359">
        <v>24977</v>
      </c>
      <c r="BV49" s="359">
        <v>677.41688956820769</v>
      </c>
      <c r="BW49" s="359">
        <v>1.8159949311747327E-4</v>
      </c>
      <c r="BX49" s="359">
        <v>4.1961666666666657</v>
      </c>
      <c r="BY49" s="359">
        <v>16.936499999999999</v>
      </c>
      <c r="BZ49" s="359">
        <v>-12.740333333333332</v>
      </c>
      <c r="CA49" s="359">
        <v>54.005008442557973</v>
      </c>
      <c r="CB49" s="359">
        <v>218.38592742992961</v>
      </c>
      <c r="CC49" s="359">
        <v>-164.38091898737156</v>
      </c>
      <c r="CD49" s="359">
        <v>64.238442977716261</v>
      </c>
      <c r="CE49" s="359">
        <v>259.05169822904259</v>
      </c>
      <c r="CF49" s="359">
        <v>-194.81325525132627</v>
      </c>
      <c r="CG49" s="359">
        <v>0.42923176543472108</v>
      </c>
      <c r="CH49" s="354"/>
      <c r="CI49" s="359">
        <v>8.01</v>
      </c>
      <c r="CJ49" s="359">
        <v>8.0399999999999991</v>
      </c>
      <c r="CK49" s="359">
        <v>8.01</v>
      </c>
      <c r="CL49" s="359">
        <f t="shared" si="3"/>
        <v>8.0199999999999978</v>
      </c>
      <c r="CM49" s="354">
        <v>0.96399999999999997</v>
      </c>
      <c r="CN49" s="359">
        <v>0.876</v>
      </c>
      <c r="CO49" s="359">
        <v>0.95699999999999996</v>
      </c>
      <c r="CP49" s="359">
        <f t="shared" si="4"/>
        <v>0.93233333333333324</v>
      </c>
      <c r="CQ49" s="359">
        <v>1.0740000000000001</v>
      </c>
      <c r="CR49" s="359">
        <v>1.0249999999999999</v>
      </c>
      <c r="CS49" s="359">
        <v>1.016</v>
      </c>
      <c r="CT49" s="359">
        <f t="shared" si="5"/>
        <v>1.0383333333333333</v>
      </c>
      <c r="CU49" s="414">
        <v>3.472222222222222E-3</v>
      </c>
      <c r="CV49" s="415">
        <v>6.2499999999999995E-3</v>
      </c>
      <c r="CW49" s="415">
        <v>1.2499999999999999E-2</v>
      </c>
      <c r="CX49" s="416" t="s">
        <v>510</v>
      </c>
      <c r="CY49" s="416" t="s">
        <v>511</v>
      </c>
      <c r="CZ49" s="416" t="s">
        <v>512</v>
      </c>
      <c r="DA49" s="416" t="s">
        <v>513</v>
      </c>
      <c r="DB49" s="416" t="s">
        <v>514</v>
      </c>
      <c r="DC49" s="416" t="s">
        <v>515</v>
      </c>
      <c r="DD49" s="361"/>
      <c r="DE49" s="359">
        <v>4.53581053959513</v>
      </c>
      <c r="DF49" s="359">
        <v>0.93233333333333324</v>
      </c>
      <c r="DG49" s="359">
        <v>1.0383333333333333</v>
      </c>
    </row>
    <row r="50" spans="1:111" ht="15.75" customHeight="1">
      <c r="A50" s="363">
        <v>56</v>
      </c>
      <c r="B50" s="354" t="s">
        <v>516</v>
      </c>
      <c r="C50" s="409">
        <v>1</v>
      </c>
      <c r="D50" s="355">
        <v>24429</v>
      </c>
      <c r="E50" s="403">
        <f t="shared" si="0"/>
        <v>53</v>
      </c>
      <c r="F50" s="354">
        <v>36.1</v>
      </c>
      <c r="G50" s="356">
        <v>91</v>
      </c>
      <c r="H50" s="409">
        <v>0</v>
      </c>
      <c r="I50" s="409">
        <v>1</v>
      </c>
      <c r="J50" s="409">
        <v>0</v>
      </c>
      <c r="K50" s="409">
        <v>1</v>
      </c>
      <c r="L50" s="409">
        <v>0</v>
      </c>
      <c r="M50" s="409">
        <v>0</v>
      </c>
      <c r="N50" s="409">
        <v>1</v>
      </c>
      <c r="O50" s="409">
        <v>0</v>
      </c>
      <c r="P50" s="409">
        <v>0</v>
      </c>
      <c r="Q50" s="409">
        <v>0</v>
      </c>
      <c r="R50" s="409">
        <v>0</v>
      </c>
      <c r="S50" s="409">
        <v>0</v>
      </c>
      <c r="T50" s="409">
        <v>0</v>
      </c>
      <c r="U50" s="409">
        <v>0</v>
      </c>
      <c r="V50" s="409">
        <v>1</v>
      </c>
      <c r="W50" s="409">
        <v>0</v>
      </c>
      <c r="X50" s="409">
        <v>1</v>
      </c>
      <c r="Y50" s="409">
        <v>0</v>
      </c>
      <c r="Z50" s="409">
        <v>0</v>
      </c>
      <c r="AA50" s="356">
        <v>74</v>
      </c>
      <c r="AB50" s="352">
        <v>1.67</v>
      </c>
      <c r="AC50" s="417">
        <f t="shared" si="6"/>
        <v>26.533758829646096</v>
      </c>
      <c r="AD50" s="435">
        <v>44029</v>
      </c>
      <c r="AE50" s="354">
        <v>1</v>
      </c>
      <c r="AF50" s="354">
        <v>0</v>
      </c>
      <c r="AG50" s="354">
        <v>5</v>
      </c>
      <c r="AH50" s="409">
        <v>0</v>
      </c>
      <c r="AI50" s="409">
        <v>1</v>
      </c>
      <c r="AJ50" s="408">
        <v>44037</v>
      </c>
      <c r="AK50" s="354">
        <f t="shared" si="2"/>
        <v>8</v>
      </c>
      <c r="AL50" s="423">
        <v>1</v>
      </c>
      <c r="AM50" s="409"/>
      <c r="AN50" s="410" t="s">
        <v>517</v>
      </c>
      <c r="AO50" s="352">
        <v>1</v>
      </c>
      <c r="AP50" s="354">
        <v>1</v>
      </c>
      <c r="AQ50" s="352">
        <v>1</v>
      </c>
      <c r="AR50" s="352">
        <v>1</v>
      </c>
      <c r="AS50" s="352">
        <v>1</v>
      </c>
      <c r="AT50" s="352">
        <v>1</v>
      </c>
      <c r="AU50" s="352">
        <v>0</v>
      </c>
      <c r="AV50" s="354"/>
      <c r="AW50" s="408">
        <v>44029</v>
      </c>
      <c r="AX50" s="419">
        <v>1.45</v>
      </c>
      <c r="AY50" s="419">
        <v>1298</v>
      </c>
      <c r="AZ50" s="419">
        <v>69</v>
      </c>
      <c r="BA50" s="426">
        <v>1.2999999999999999E-2</v>
      </c>
      <c r="BB50" s="409">
        <v>13.8</v>
      </c>
      <c r="BC50" s="409">
        <v>3.05</v>
      </c>
      <c r="BD50" s="409">
        <v>64.599999999999994</v>
      </c>
      <c r="BE50" s="409">
        <v>20.7</v>
      </c>
      <c r="BF50" s="409">
        <v>130</v>
      </c>
      <c r="BG50" s="418"/>
      <c r="BH50" s="354">
        <v>1</v>
      </c>
      <c r="BI50" s="354">
        <v>1</v>
      </c>
      <c r="BJ50" s="354">
        <v>1</v>
      </c>
      <c r="BK50" s="354">
        <v>0</v>
      </c>
      <c r="BL50" s="356">
        <v>0</v>
      </c>
      <c r="BM50" s="354">
        <v>0</v>
      </c>
      <c r="BN50" s="413" t="s">
        <v>161</v>
      </c>
      <c r="BO50" s="419"/>
      <c r="BP50" s="359"/>
      <c r="BQ50" s="359"/>
      <c r="BR50" s="359"/>
      <c r="BS50" s="359"/>
      <c r="BT50" s="359"/>
      <c r="BU50" s="359"/>
      <c r="BV50" s="359"/>
      <c r="BW50" s="359"/>
      <c r="BX50" s="359"/>
      <c r="BY50" s="359"/>
      <c r="BZ50" s="359"/>
      <c r="CA50" s="359"/>
      <c r="CB50" s="359"/>
      <c r="CC50" s="359"/>
      <c r="CD50" s="359"/>
      <c r="CE50" s="359"/>
      <c r="CF50" s="359"/>
      <c r="CG50" s="359"/>
      <c r="CH50" s="354"/>
      <c r="CI50" s="359">
        <v>6.16</v>
      </c>
      <c r="CJ50" s="359">
        <v>6.31</v>
      </c>
      <c r="CK50" s="359">
        <v>6.36</v>
      </c>
      <c r="CL50" s="359">
        <f t="shared" si="3"/>
        <v>6.2766666666666664</v>
      </c>
      <c r="CM50" s="354">
        <v>0.83899999999999997</v>
      </c>
      <c r="CN50" s="359">
        <v>0.81299999999999994</v>
      </c>
      <c r="CO50" s="359">
        <v>0.78800000000000003</v>
      </c>
      <c r="CP50" s="359">
        <f t="shared" si="4"/>
        <v>0.81333333333333335</v>
      </c>
      <c r="CQ50" s="359">
        <v>0.91400000000000003</v>
      </c>
      <c r="CR50" s="359">
        <v>0.91</v>
      </c>
      <c r="CS50" s="359">
        <v>0.86399999999999999</v>
      </c>
      <c r="CT50" s="359">
        <f t="shared" si="5"/>
        <v>0.89600000000000002</v>
      </c>
      <c r="CU50" s="414">
        <v>1.3888888888888889E-3</v>
      </c>
      <c r="CV50" s="415">
        <v>2.7777777777777779E-3</v>
      </c>
      <c r="CW50" s="415">
        <v>6.9444444444444447E-4</v>
      </c>
      <c r="CX50" s="416" t="s">
        <v>518</v>
      </c>
      <c r="CY50" s="416" t="s">
        <v>519</v>
      </c>
      <c r="CZ50" s="416" t="s">
        <v>520</v>
      </c>
      <c r="DA50" s="416" t="s">
        <v>521</v>
      </c>
      <c r="DB50" s="416" t="s">
        <v>522</v>
      </c>
      <c r="DC50" s="416" t="s">
        <v>523</v>
      </c>
      <c r="DD50" s="361"/>
      <c r="DE50" s="359"/>
      <c r="DF50" s="359">
        <v>0.81333333333333335</v>
      </c>
      <c r="DG50" s="359">
        <v>0.89600000000000002</v>
      </c>
    </row>
    <row r="51" spans="1:111" ht="15.75" customHeight="1">
      <c r="A51" s="363">
        <v>57</v>
      </c>
      <c r="B51" s="354" t="s">
        <v>524</v>
      </c>
      <c r="C51" s="409">
        <v>2</v>
      </c>
      <c r="D51" s="355">
        <v>19282</v>
      </c>
      <c r="E51" s="403">
        <f t="shared" si="0"/>
        <v>67</v>
      </c>
      <c r="F51" s="354">
        <v>34</v>
      </c>
      <c r="G51" s="356">
        <v>96</v>
      </c>
      <c r="H51" s="409">
        <v>0</v>
      </c>
      <c r="I51" s="409">
        <v>1</v>
      </c>
      <c r="J51" s="409">
        <v>0</v>
      </c>
      <c r="K51" s="409">
        <v>0</v>
      </c>
      <c r="L51" s="409">
        <v>0</v>
      </c>
      <c r="M51" s="409">
        <v>0</v>
      </c>
      <c r="N51" s="409">
        <v>0</v>
      </c>
      <c r="O51" s="409">
        <v>0</v>
      </c>
      <c r="P51" s="409">
        <v>0</v>
      </c>
      <c r="Q51" s="409">
        <v>0</v>
      </c>
      <c r="R51" s="409">
        <v>0</v>
      </c>
      <c r="S51" s="409">
        <v>0</v>
      </c>
      <c r="T51" s="409">
        <v>0</v>
      </c>
      <c r="U51" s="409">
        <v>0</v>
      </c>
      <c r="V51" s="409">
        <v>1</v>
      </c>
      <c r="W51" s="409">
        <v>1</v>
      </c>
      <c r="X51" s="409">
        <v>1</v>
      </c>
      <c r="Y51" s="409">
        <v>0</v>
      </c>
      <c r="Z51" s="409">
        <v>0</v>
      </c>
      <c r="AA51" s="356">
        <v>56</v>
      </c>
      <c r="AB51" s="352">
        <v>1.5</v>
      </c>
      <c r="AC51" s="417">
        <f t="shared" si="6"/>
        <v>24.888888888888889</v>
      </c>
      <c r="AD51" s="435">
        <v>44029</v>
      </c>
      <c r="AE51" s="354">
        <v>1</v>
      </c>
      <c r="AF51" s="354">
        <v>0</v>
      </c>
      <c r="AG51" s="354">
        <v>4</v>
      </c>
      <c r="AH51" s="409">
        <v>0</v>
      </c>
      <c r="AI51" s="409">
        <v>1</v>
      </c>
      <c r="AJ51" s="408">
        <v>44046</v>
      </c>
      <c r="AK51" s="354">
        <f t="shared" si="2"/>
        <v>17</v>
      </c>
      <c r="AL51" s="423">
        <v>1</v>
      </c>
      <c r="AM51" s="409"/>
      <c r="AN51" s="410" t="s">
        <v>517</v>
      </c>
      <c r="AO51" s="352">
        <v>1</v>
      </c>
      <c r="AP51" s="354">
        <v>1</v>
      </c>
      <c r="AQ51" s="352">
        <v>1</v>
      </c>
      <c r="AR51" s="352">
        <v>1</v>
      </c>
      <c r="AS51" s="352">
        <v>1</v>
      </c>
      <c r="AT51" s="352">
        <v>1</v>
      </c>
      <c r="AU51" s="352">
        <v>0</v>
      </c>
      <c r="AV51" s="354"/>
      <c r="AW51" s="408">
        <v>44029</v>
      </c>
      <c r="AX51" s="419">
        <v>2.42</v>
      </c>
      <c r="AY51" s="419"/>
      <c r="AZ51" s="419">
        <v>55</v>
      </c>
      <c r="BA51" s="426"/>
      <c r="BB51" s="409">
        <v>9.9</v>
      </c>
      <c r="BC51" s="409">
        <v>19.46</v>
      </c>
      <c r="BD51" s="409">
        <v>86.4</v>
      </c>
      <c r="BE51" s="409">
        <v>7.6</v>
      </c>
      <c r="BF51" s="409">
        <v>345</v>
      </c>
      <c r="BG51" s="418"/>
      <c r="BH51" s="354">
        <v>1</v>
      </c>
      <c r="BI51" s="354">
        <v>0</v>
      </c>
      <c r="BJ51" s="354">
        <v>1</v>
      </c>
      <c r="BK51" s="354">
        <v>0</v>
      </c>
      <c r="BL51" s="356">
        <v>0</v>
      </c>
      <c r="BM51" s="354">
        <v>0</v>
      </c>
      <c r="BN51" s="413" t="s">
        <v>161</v>
      </c>
      <c r="BO51" s="419">
        <v>3.612810344827587</v>
      </c>
      <c r="BP51" s="359">
        <v>3.9630000000000001</v>
      </c>
      <c r="BQ51" s="359">
        <v>0.35018965517241307</v>
      </c>
      <c r="BR51" s="359">
        <v>9.692998573085216</v>
      </c>
      <c r="BS51" s="359">
        <v>28</v>
      </c>
      <c r="BT51" s="359">
        <v>33111</v>
      </c>
      <c r="BU51" s="359">
        <v>24286</v>
      </c>
      <c r="BV51" s="359">
        <v>1193.018018018018</v>
      </c>
      <c r="BW51" s="359">
        <v>3.9911877514144838E-4</v>
      </c>
      <c r="BX51" s="359">
        <v>-0.57516666666666683</v>
      </c>
      <c r="BY51" s="359">
        <v>13.516666666666667</v>
      </c>
      <c r="BZ51" s="359">
        <v>-14.09183333333333</v>
      </c>
      <c r="CA51" s="359">
        <v>-3.3216372735349835</v>
      </c>
      <c r="CB51" s="359">
        <v>83.394573679520846</v>
      </c>
      <c r="CC51" s="359">
        <v>-86.716210953055835</v>
      </c>
      <c r="CD51" s="359">
        <v>-13.185962648270715</v>
      </c>
      <c r="CE51" s="359">
        <v>299.12176805646584</v>
      </c>
      <c r="CF51" s="359">
        <v>-312.30773070473668</v>
      </c>
      <c r="CG51" s="359">
        <v>0.51078289702654722</v>
      </c>
      <c r="CH51" s="354"/>
      <c r="CI51" s="359">
        <v>6.77</v>
      </c>
      <c r="CJ51" s="359">
        <v>7.02</v>
      </c>
      <c r="CK51" s="359">
        <v>7</v>
      </c>
      <c r="CL51" s="359">
        <f t="shared" si="3"/>
        <v>6.93</v>
      </c>
      <c r="CM51" s="354">
        <v>0.71299999999999997</v>
      </c>
      <c r="CN51" s="359">
        <v>0.71599999999999997</v>
      </c>
      <c r="CO51" s="359">
        <v>0.70799999999999996</v>
      </c>
      <c r="CP51" s="359">
        <f t="shared" si="4"/>
        <v>0.71233333333333315</v>
      </c>
      <c r="CQ51" s="359">
        <v>0.89600000000000002</v>
      </c>
      <c r="CR51" s="359">
        <v>0.89200000000000002</v>
      </c>
      <c r="CS51" s="359">
        <v>0.88800000000000001</v>
      </c>
      <c r="CT51" s="359">
        <f t="shared" si="5"/>
        <v>0.89200000000000002</v>
      </c>
      <c r="CU51" s="414">
        <v>6.9444444444444447E-4</v>
      </c>
      <c r="CV51" s="415">
        <v>3.472222222222222E-3</v>
      </c>
      <c r="CW51" s="415">
        <v>5.5555555555555558E-3</v>
      </c>
      <c r="CX51" s="416" t="s">
        <v>526</v>
      </c>
      <c r="CY51" s="416" t="s">
        <v>527</v>
      </c>
      <c r="CZ51" s="416" t="s">
        <v>528</v>
      </c>
      <c r="DA51" s="416" t="s">
        <v>529</v>
      </c>
      <c r="DB51" s="416" t="s">
        <v>530</v>
      </c>
      <c r="DC51" s="416" t="s">
        <v>531</v>
      </c>
      <c r="DD51" s="361"/>
      <c r="DE51" s="359">
        <v>9.692998573085216</v>
      </c>
      <c r="DF51" s="359">
        <v>0.71233333333333315</v>
      </c>
      <c r="DG51" s="359">
        <v>0.89200000000000002</v>
      </c>
    </row>
    <row r="52" spans="1:111" ht="15.75" customHeight="1">
      <c r="A52" s="363">
        <v>58</v>
      </c>
      <c r="B52" s="354" t="s">
        <v>532</v>
      </c>
      <c r="C52" s="409">
        <v>1</v>
      </c>
      <c r="D52" s="355">
        <v>29263</v>
      </c>
      <c r="E52" s="403">
        <f t="shared" si="0"/>
        <v>40</v>
      </c>
      <c r="F52" s="354">
        <v>36</v>
      </c>
      <c r="G52" s="356">
        <v>90</v>
      </c>
      <c r="H52" s="409">
        <v>0</v>
      </c>
      <c r="I52" s="409">
        <v>0</v>
      </c>
      <c r="J52" s="409">
        <v>0</v>
      </c>
      <c r="K52" s="409">
        <v>0</v>
      </c>
      <c r="L52" s="409">
        <v>0</v>
      </c>
      <c r="M52" s="409">
        <v>1</v>
      </c>
      <c r="N52" s="409">
        <v>0</v>
      </c>
      <c r="O52" s="409">
        <v>0</v>
      </c>
      <c r="P52" s="409">
        <v>0</v>
      </c>
      <c r="Q52" s="409">
        <v>0</v>
      </c>
      <c r="R52" s="409">
        <v>0</v>
      </c>
      <c r="S52" s="409">
        <v>0</v>
      </c>
      <c r="T52" s="409">
        <v>0</v>
      </c>
      <c r="U52" s="409">
        <v>0</v>
      </c>
      <c r="V52" s="409">
        <v>0</v>
      </c>
      <c r="W52" s="409">
        <v>0</v>
      </c>
      <c r="X52" s="409">
        <v>0</v>
      </c>
      <c r="Y52" s="409">
        <v>0</v>
      </c>
      <c r="Z52" s="409">
        <v>0</v>
      </c>
      <c r="AA52" s="356">
        <v>76</v>
      </c>
      <c r="AB52" s="352">
        <v>1.87</v>
      </c>
      <c r="AC52" s="417">
        <f t="shared" si="6"/>
        <v>21.733535417083701</v>
      </c>
      <c r="AD52" s="435">
        <v>44029</v>
      </c>
      <c r="AE52" s="354">
        <v>0</v>
      </c>
      <c r="AF52" s="354">
        <v>0</v>
      </c>
      <c r="AG52" s="354">
        <v>0</v>
      </c>
      <c r="AH52" s="409">
        <v>0</v>
      </c>
      <c r="AI52" s="409">
        <v>0</v>
      </c>
      <c r="AJ52" s="408">
        <v>44037</v>
      </c>
      <c r="AK52" s="354">
        <f t="shared" si="2"/>
        <v>8</v>
      </c>
      <c r="AL52" s="423">
        <v>1</v>
      </c>
      <c r="AM52" s="409"/>
      <c r="AN52" s="410"/>
      <c r="AO52" s="352">
        <v>1</v>
      </c>
      <c r="AP52" s="354">
        <v>1</v>
      </c>
      <c r="AQ52" s="352">
        <v>1</v>
      </c>
      <c r="AR52" s="352">
        <v>0</v>
      </c>
      <c r="AS52" s="352">
        <v>0</v>
      </c>
      <c r="AT52" s="352">
        <v>1</v>
      </c>
      <c r="AU52" s="352">
        <v>0</v>
      </c>
      <c r="AV52" s="354"/>
      <c r="AW52" s="408">
        <v>44029</v>
      </c>
      <c r="AX52" s="419">
        <v>0.99</v>
      </c>
      <c r="AY52" s="419">
        <v>5992</v>
      </c>
      <c r="AZ52" s="419">
        <v>84</v>
      </c>
      <c r="BA52" s="426"/>
      <c r="BB52" s="409">
        <v>10.8</v>
      </c>
      <c r="BC52" s="409">
        <v>3.41</v>
      </c>
      <c r="BD52" s="409">
        <v>78</v>
      </c>
      <c r="BE52" s="409">
        <v>16.100000000000001</v>
      </c>
      <c r="BF52" s="409">
        <v>64</v>
      </c>
      <c r="BG52" s="418"/>
      <c r="BH52" s="354">
        <v>0</v>
      </c>
      <c r="BI52" s="354">
        <v>0</v>
      </c>
      <c r="BJ52" s="354">
        <v>0</v>
      </c>
      <c r="BK52" s="354">
        <v>0</v>
      </c>
      <c r="BL52" s="356">
        <v>0</v>
      </c>
      <c r="BM52" s="354">
        <v>0</v>
      </c>
      <c r="BN52" s="413"/>
      <c r="BO52" s="419">
        <v>4.8201333333333318</v>
      </c>
      <c r="BP52" s="359">
        <v>5.3120000000000003</v>
      </c>
      <c r="BQ52" s="359">
        <v>0.49186666666666845</v>
      </c>
      <c r="BR52" s="359">
        <v>10.204420347984881</v>
      </c>
      <c r="BS52" s="359">
        <v>131</v>
      </c>
      <c r="BT52" s="359">
        <v>17184</v>
      </c>
      <c r="BU52" s="359">
        <v>16424</v>
      </c>
      <c r="BV52" s="359">
        <v>742.21563228129639</v>
      </c>
      <c r="BW52" s="359">
        <v>6.2131151656020947E-4</v>
      </c>
      <c r="BX52" s="359">
        <v>-1.9079999999999997</v>
      </c>
      <c r="BY52" s="359">
        <v>12.243166666666671</v>
      </c>
      <c r="BZ52" s="359">
        <v>-14.151166666666663</v>
      </c>
      <c r="CA52" s="359">
        <v>-20.71498927231</v>
      </c>
      <c r="CB52" s="359">
        <v>134.04974317697349</v>
      </c>
      <c r="CC52" s="359">
        <v>-154.76473244928351</v>
      </c>
      <c r="CD52" s="359">
        <v>-31.808592434841316</v>
      </c>
      <c r="CE52" s="359">
        <v>203.30005973581893</v>
      </c>
      <c r="CF52" s="359">
        <v>-235.10865217066018</v>
      </c>
      <c r="CG52" s="359">
        <v>0.53627732703635989</v>
      </c>
      <c r="CH52" s="354"/>
      <c r="CI52" s="359">
        <v>7.92</v>
      </c>
      <c r="CJ52" s="359">
        <v>7.84</v>
      </c>
      <c r="CK52" s="359">
        <v>7.84</v>
      </c>
      <c r="CL52" s="359">
        <f t="shared" si="3"/>
        <v>7.8666666666666671</v>
      </c>
      <c r="CM52" s="354">
        <v>0.52400000000000002</v>
      </c>
      <c r="CN52" s="359">
        <v>0.55600000000000005</v>
      </c>
      <c r="CO52" s="359">
        <v>0.53600000000000003</v>
      </c>
      <c r="CP52" s="359">
        <f t="shared" si="4"/>
        <v>0.53866666666666674</v>
      </c>
      <c r="CQ52" s="359">
        <v>0.68100000000000005</v>
      </c>
      <c r="CR52" s="359">
        <v>0.72599999999999998</v>
      </c>
      <c r="CS52" s="359">
        <v>0.72499999999999998</v>
      </c>
      <c r="CT52" s="359">
        <f t="shared" si="5"/>
        <v>0.71066666666666667</v>
      </c>
      <c r="CU52" s="414">
        <v>1.3888888888888889E-3</v>
      </c>
      <c r="CV52" s="415">
        <v>2.7777777777777779E-3</v>
      </c>
      <c r="CW52" s="415">
        <v>6.2499999999999995E-3</v>
      </c>
      <c r="CX52" s="416" t="s">
        <v>534</v>
      </c>
      <c r="CY52" s="416" t="s">
        <v>535</v>
      </c>
      <c r="CZ52" s="416" t="s">
        <v>536</v>
      </c>
      <c r="DA52" s="416" t="s">
        <v>537</v>
      </c>
      <c r="DB52" s="416" t="s">
        <v>538</v>
      </c>
      <c r="DC52" s="416" t="s">
        <v>539</v>
      </c>
      <c r="DD52" s="361"/>
      <c r="DE52" s="359">
        <v>10.204420347984881</v>
      </c>
      <c r="DF52" s="359">
        <v>0.53866666666666674</v>
      </c>
      <c r="DG52" s="359">
        <v>0.71066666666666667</v>
      </c>
    </row>
    <row r="53" spans="1:111" ht="15.75" customHeight="1">
      <c r="A53" s="363">
        <v>59</v>
      </c>
      <c r="B53" s="354" t="s">
        <v>540</v>
      </c>
      <c r="C53" s="409">
        <v>1</v>
      </c>
      <c r="D53" s="355">
        <v>11053</v>
      </c>
      <c r="E53" s="403">
        <f t="shared" si="0"/>
        <v>90</v>
      </c>
      <c r="F53" s="354">
        <v>36.799999999999997</v>
      </c>
      <c r="G53" s="356">
        <v>86</v>
      </c>
      <c r="H53" s="409">
        <v>0</v>
      </c>
      <c r="I53" s="409">
        <v>1</v>
      </c>
      <c r="J53" s="409">
        <v>1</v>
      </c>
      <c r="K53" s="409">
        <v>0</v>
      </c>
      <c r="L53" s="409">
        <v>0</v>
      </c>
      <c r="M53" s="409">
        <v>0</v>
      </c>
      <c r="N53" s="409">
        <v>0</v>
      </c>
      <c r="O53" s="409">
        <v>0</v>
      </c>
      <c r="P53" s="409">
        <v>0</v>
      </c>
      <c r="Q53" s="409">
        <v>0</v>
      </c>
      <c r="R53" s="409">
        <v>0</v>
      </c>
      <c r="S53" s="409">
        <v>0</v>
      </c>
      <c r="T53" s="409">
        <v>0</v>
      </c>
      <c r="U53" s="409">
        <v>0</v>
      </c>
      <c r="V53" s="409">
        <v>1</v>
      </c>
      <c r="W53" s="409">
        <v>0</v>
      </c>
      <c r="X53" s="409">
        <v>1</v>
      </c>
      <c r="Y53" s="409">
        <v>1</v>
      </c>
      <c r="Z53" s="409">
        <v>0</v>
      </c>
      <c r="AA53" s="356">
        <v>64.2</v>
      </c>
      <c r="AB53" s="352">
        <v>1.68</v>
      </c>
      <c r="AC53" s="417">
        <f t="shared" si="6"/>
        <v>22.746598639455787</v>
      </c>
      <c r="AD53" s="435">
        <v>44031</v>
      </c>
      <c r="AE53" s="354">
        <v>0</v>
      </c>
      <c r="AF53" s="354">
        <v>0</v>
      </c>
      <c r="AG53" s="354">
        <v>0</v>
      </c>
      <c r="AH53" s="409">
        <v>1</v>
      </c>
      <c r="AI53" s="409">
        <v>1</v>
      </c>
      <c r="AJ53" s="408">
        <v>44041</v>
      </c>
      <c r="AK53" s="354">
        <f t="shared" si="2"/>
        <v>10</v>
      </c>
      <c r="AL53" s="423">
        <v>1</v>
      </c>
      <c r="AM53" s="409"/>
      <c r="AN53" s="410" t="s">
        <v>542</v>
      </c>
      <c r="AO53" s="438">
        <v>1</v>
      </c>
      <c r="AP53" s="354">
        <v>1</v>
      </c>
      <c r="AQ53" s="352">
        <v>1</v>
      </c>
      <c r="AR53" s="352">
        <v>1</v>
      </c>
      <c r="AS53" s="352">
        <v>1</v>
      </c>
      <c r="AT53" s="352">
        <v>1</v>
      </c>
      <c r="AU53" s="352">
        <v>0</v>
      </c>
      <c r="AV53" s="354"/>
      <c r="AW53" s="408">
        <v>44032</v>
      </c>
      <c r="AX53" s="409">
        <v>1.1499999999999999</v>
      </c>
      <c r="AY53" s="419"/>
      <c r="AZ53" s="419">
        <v>62</v>
      </c>
      <c r="BA53" s="426"/>
      <c r="BB53" s="409">
        <v>9.6999999999999993</v>
      </c>
      <c r="BC53" s="409">
        <v>8.02</v>
      </c>
      <c r="BD53" s="409">
        <v>86</v>
      </c>
      <c r="BE53" s="409">
        <v>6</v>
      </c>
      <c r="BF53" s="409">
        <v>131</v>
      </c>
      <c r="BG53" s="418"/>
      <c r="BH53" s="354">
        <v>0</v>
      </c>
      <c r="BI53" s="354">
        <v>0</v>
      </c>
      <c r="BJ53" s="354">
        <v>0</v>
      </c>
      <c r="BK53" s="354">
        <v>0</v>
      </c>
      <c r="BL53" s="356">
        <v>0</v>
      </c>
      <c r="BM53" s="354">
        <v>0</v>
      </c>
      <c r="BN53" s="413" t="s">
        <v>131</v>
      </c>
      <c r="BO53" s="419"/>
      <c r="BP53" s="359"/>
      <c r="BQ53" s="359"/>
      <c r="BR53" s="359"/>
      <c r="BS53" s="359"/>
      <c r="BT53" s="359"/>
      <c r="BU53" s="359"/>
      <c r="BV53" s="359"/>
      <c r="BW53" s="359"/>
      <c r="BX53" s="359"/>
      <c r="BY53" s="359"/>
      <c r="BZ53" s="359"/>
      <c r="CA53" s="359"/>
      <c r="CB53" s="359"/>
      <c r="CC53" s="359"/>
      <c r="CD53" s="359"/>
      <c r="CE53" s="359"/>
      <c r="CF53" s="359"/>
      <c r="CG53" s="359"/>
      <c r="CH53" s="354"/>
      <c r="CI53" s="359">
        <v>7.44</v>
      </c>
      <c r="CJ53" s="359">
        <v>7.56</v>
      </c>
      <c r="CK53" s="359">
        <v>7.25</v>
      </c>
      <c r="CL53" s="359">
        <f t="shared" si="3"/>
        <v>7.416666666666667</v>
      </c>
      <c r="CM53" s="354">
        <v>0.81899999999999995</v>
      </c>
      <c r="CN53" s="359">
        <v>0.73099999999999998</v>
      </c>
      <c r="CO53" s="359">
        <v>0.75900000000000001</v>
      </c>
      <c r="CP53" s="359">
        <f t="shared" si="4"/>
        <v>0.76966666666666661</v>
      </c>
      <c r="CQ53" s="359">
        <v>1.1020000000000001</v>
      </c>
      <c r="CR53" s="359">
        <v>1.0109999999999999</v>
      </c>
      <c r="CS53" s="359">
        <v>1.0740000000000001</v>
      </c>
      <c r="CT53" s="359">
        <f t="shared" si="5"/>
        <v>1.0623333333333334</v>
      </c>
      <c r="CU53" s="414">
        <v>6.9444444444444447E-4</v>
      </c>
      <c r="CV53" s="415">
        <v>9.7222222222222224E-3</v>
      </c>
      <c r="CW53" s="415">
        <v>6.2499999999999995E-3</v>
      </c>
      <c r="CX53" s="416" t="s">
        <v>543</v>
      </c>
      <c r="CY53" s="416" t="s">
        <v>544</v>
      </c>
      <c r="CZ53" s="416" t="s">
        <v>545</v>
      </c>
      <c r="DA53" s="416" t="s">
        <v>546</v>
      </c>
      <c r="DB53" s="416" t="s">
        <v>547</v>
      </c>
      <c r="DC53" s="416" t="s">
        <v>548</v>
      </c>
      <c r="DD53" s="361"/>
      <c r="DE53" s="359"/>
      <c r="DF53" s="359">
        <v>0.76966666666666661</v>
      </c>
      <c r="DG53" s="359">
        <v>1.0623333333333334</v>
      </c>
    </row>
    <row r="54" spans="1:111" ht="15.75" customHeight="1">
      <c r="A54" s="363">
        <v>60</v>
      </c>
      <c r="B54" s="354" t="s">
        <v>549</v>
      </c>
      <c r="C54" s="409">
        <v>2</v>
      </c>
      <c r="D54" s="355">
        <v>27853</v>
      </c>
      <c r="E54" s="403">
        <f t="shared" si="0"/>
        <v>44</v>
      </c>
      <c r="F54" s="354">
        <v>36</v>
      </c>
      <c r="G54" s="356">
        <v>91</v>
      </c>
      <c r="H54" s="409">
        <v>0</v>
      </c>
      <c r="I54" s="409">
        <v>1</v>
      </c>
      <c r="J54" s="409">
        <v>0</v>
      </c>
      <c r="K54" s="409">
        <v>0</v>
      </c>
      <c r="L54" s="409">
        <v>0</v>
      </c>
      <c r="M54" s="409">
        <v>0</v>
      </c>
      <c r="N54" s="409">
        <v>0</v>
      </c>
      <c r="O54" s="409">
        <v>0</v>
      </c>
      <c r="P54" s="409">
        <v>0</v>
      </c>
      <c r="Q54" s="409">
        <v>0</v>
      </c>
      <c r="R54" s="409">
        <v>0</v>
      </c>
      <c r="S54" s="409">
        <v>0</v>
      </c>
      <c r="T54" s="409">
        <v>0</v>
      </c>
      <c r="U54" s="409">
        <v>0</v>
      </c>
      <c r="V54" s="409">
        <v>1</v>
      </c>
      <c r="W54" s="409">
        <v>1</v>
      </c>
      <c r="X54" s="409">
        <v>1</v>
      </c>
      <c r="Y54" s="409">
        <v>0</v>
      </c>
      <c r="Z54" s="409">
        <v>0</v>
      </c>
      <c r="AA54" s="356"/>
      <c r="AB54" s="352"/>
      <c r="AC54" s="417"/>
      <c r="AD54" s="435">
        <v>44031</v>
      </c>
      <c r="AE54" s="354">
        <v>0</v>
      </c>
      <c r="AF54" s="354">
        <v>0</v>
      </c>
      <c r="AG54" s="354">
        <v>0</v>
      </c>
      <c r="AH54" s="409">
        <v>0</v>
      </c>
      <c r="AI54" s="409">
        <v>0</v>
      </c>
      <c r="AJ54" s="408">
        <v>44034</v>
      </c>
      <c r="AK54" s="354">
        <f t="shared" si="2"/>
        <v>3</v>
      </c>
      <c r="AL54" s="423">
        <v>1</v>
      </c>
      <c r="AM54" s="409"/>
      <c r="AN54" s="410"/>
      <c r="AO54" s="352">
        <v>1</v>
      </c>
      <c r="AP54" s="354">
        <v>1</v>
      </c>
      <c r="AQ54" s="352">
        <v>0</v>
      </c>
      <c r="AR54" s="352">
        <v>1</v>
      </c>
      <c r="AS54" s="352">
        <v>1</v>
      </c>
      <c r="AT54" s="352">
        <v>0</v>
      </c>
      <c r="AU54" s="352">
        <v>0</v>
      </c>
      <c r="AV54" s="354"/>
      <c r="AW54" s="408">
        <v>44031</v>
      </c>
      <c r="AX54" s="419">
        <v>0.75</v>
      </c>
      <c r="AY54" s="419">
        <v>429</v>
      </c>
      <c r="AZ54" s="419">
        <v>34.5</v>
      </c>
      <c r="BA54" s="426"/>
      <c r="BB54" s="409">
        <v>11.7</v>
      </c>
      <c r="BC54" s="409">
        <v>11.26</v>
      </c>
      <c r="BD54" s="409">
        <v>79.900000000000006</v>
      </c>
      <c r="BE54" s="409">
        <v>12.8</v>
      </c>
      <c r="BF54" s="409">
        <v>381</v>
      </c>
      <c r="BG54" s="418"/>
      <c r="BH54" s="354">
        <v>0</v>
      </c>
      <c r="BI54" s="354">
        <v>0</v>
      </c>
      <c r="BJ54" s="354">
        <v>0</v>
      </c>
      <c r="BK54" s="354">
        <v>0</v>
      </c>
      <c r="BL54" s="356">
        <v>0</v>
      </c>
      <c r="BM54" s="354">
        <v>0</v>
      </c>
      <c r="BN54" s="413"/>
      <c r="BO54" s="419">
        <v>5.3917142857142872</v>
      </c>
      <c r="BP54" s="359">
        <v>5.718</v>
      </c>
      <c r="BQ54" s="359">
        <v>0.32628571428571274</v>
      </c>
      <c r="BR54" s="359">
        <v>6.0516135869852912</v>
      </c>
      <c r="BS54" s="359">
        <v>47</v>
      </c>
      <c r="BT54" s="359">
        <v>23083</v>
      </c>
      <c r="BU54" s="359">
        <v>10462</v>
      </c>
      <c r="BV54" s="359">
        <v>721.13079262837698</v>
      </c>
      <c r="BW54" s="359">
        <v>5.784375441584105E-4</v>
      </c>
      <c r="BX54" s="359">
        <v>-3.5530000000000004</v>
      </c>
      <c r="BY54" s="359">
        <v>17.353500000000004</v>
      </c>
      <c r="BZ54" s="359">
        <v>-20.906500000000005</v>
      </c>
      <c r="CA54" s="359">
        <v>-49.327768921037972</v>
      </c>
      <c r="CB54" s="359">
        <v>237.21825301308186</v>
      </c>
      <c r="CC54" s="359">
        <v>-286.54602193411989</v>
      </c>
      <c r="CD54" s="359">
        <v>-53.375580840925146</v>
      </c>
      <c r="CE54" s="359">
        <v>256.9275354261062</v>
      </c>
      <c r="CF54" s="359">
        <v>-310.30311626703127</v>
      </c>
      <c r="CG54" s="359">
        <v>0.54704927411944615</v>
      </c>
      <c r="CH54" s="354"/>
      <c r="CI54" s="359"/>
      <c r="CJ54" s="359"/>
      <c r="CK54" s="359"/>
      <c r="CL54" s="359"/>
      <c r="CM54" s="354"/>
      <c r="CN54" s="359"/>
      <c r="CO54" s="359"/>
      <c r="CP54" s="359"/>
      <c r="CQ54" s="359"/>
      <c r="CR54" s="359"/>
      <c r="CS54" s="359"/>
      <c r="CT54" s="359"/>
      <c r="CU54" s="414"/>
      <c r="CV54" s="415"/>
      <c r="CW54" s="415"/>
      <c r="CX54" s="416"/>
      <c r="CY54" s="416"/>
      <c r="CZ54" s="416"/>
      <c r="DA54" s="416"/>
      <c r="DB54" s="416"/>
      <c r="DC54" s="416"/>
      <c r="DD54" s="361"/>
      <c r="DE54" s="359">
        <v>6.0516135869852912</v>
      </c>
      <c r="DF54" s="359"/>
      <c r="DG54" s="359"/>
    </row>
    <row r="55" spans="1:111" ht="15.75" customHeight="1">
      <c r="A55" s="363">
        <v>62</v>
      </c>
      <c r="B55" s="354" t="s">
        <v>559</v>
      </c>
      <c r="C55" s="409">
        <v>1</v>
      </c>
      <c r="D55" s="355">
        <v>24207</v>
      </c>
      <c r="E55" s="403">
        <f t="shared" si="0"/>
        <v>54</v>
      </c>
      <c r="F55" s="354">
        <v>36.700000000000003</v>
      </c>
      <c r="G55" s="356">
        <v>92</v>
      </c>
      <c r="H55" s="409">
        <v>0</v>
      </c>
      <c r="I55" s="409">
        <v>0</v>
      </c>
      <c r="J55" s="409">
        <v>0</v>
      </c>
      <c r="K55" s="409">
        <v>0</v>
      </c>
      <c r="L55" s="409">
        <v>0</v>
      </c>
      <c r="M55" s="409">
        <v>0</v>
      </c>
      <c r="N55" s="409">
        <v>0</v>
      </c>
      <c r="O55" s="409">
        <v>0</v>
      </c>
      <c r="P55" s="409">
        <v>0</v>
      </c>
      <c r="Q55" s="409">
        <v>0</v>
      </c>
      <c r="R55" s="409">
        <v>0</v>
      </c>
      <c r="S55" s="409">
        <v>0</v>
      </c>
      <c r="T55" s="409">
        <v>0</v>
      </c>
      <c r="U55" s="409">
        <v>0</v>
      </c>
      <c r="V55" s="409">
        <v>0</v>
      </c>
      <c r="W55" s="409">
        <v>0</v>
      </c>
      <c r="X55" s="409">
        <v>0</v>
      </c>
      <c r="Y55" s="409">
        <v>0</v>
      </c>
      <c r="Z55" s="409">
        <v>0</v>
      </c>
      <c r="AA55" s="356"/>
      <c r="AB55" s="352"/>
      <c r="AC55" s="417"/>
      <c r="AD55" s="435">
        <v>44032</v>
      </c>
      <c r="AE55" s="354">
        <v>0</v>
      </c>
      <c r="AF55" s="354">
        <v>0</v>
      </c>
      <c r="AG55" s="354">
        <v>0</v>
      </c>
      <c r="AH55" s="409">
        <v>0</v>
      </c>
      <c r="AI55" s="409">
        <v>0</v>
      </c>
      <c r="AJ55" s="408">
        <v>44037</v>
      </c>
      <c r="AK55" s="354">
        <f t="shared" si="2"/>
        <v>5</v>
      </c>
      <c r="AL55" s="423">
        <v>1</v>
      </c>
      <c r="AM55" s="409"/>
      <c r="AN55" s="410" t="s">
        <v>561</v>
      </c>
      <c r="AO55" s="352">
        <v>1</v>
      </c>
      <c r="AP55" s="354">
        <v>1</v>
      </c>
      <c r="AQ55" s="352">
        <v>1</v>
      </c>
      <c r="AR55" s="352">
        <v>1</v>
      </c>
      <c r="AS55" s="352">
        <v>1</v>
      </c>
      <c r="AT55" s="352">
        <v>0</v>
      </c>
      <c r="AU55" s="352">
        <v>0</v>
      </c>
      <c r="AV55" s="354"/>
      <c r="AW55" s="408">
        <v>44032</v>
      </c>
      <c r="AX55" s="419">
        <v>1.07</v>
      </c>
      <c r="AY55" s="419">
        <v>2650</v>
      </c>
      <c r="AZ55" s="419">
        <v>63.7</v>
      </c>
      <c r="BA55" s="426"/>
      <c r="BB55" s="409">
        <v>10.08</v>
      </c>
      <c r="BC55" s="409">
        <v>11.73</v>
      </c>
      <c r="BD55" s="409">
        <v>72.900000000000006</v>
      </c>
      <c r="BE55" s="409">
        <v>18.8</v>
      </c>
      <c r="BF55" s="409">
        <v>362</v>
      </c>
      <c r="BG55" s="418"/>
      <c r="BH55" s="354">
        <v>0</v>
      </c>
      <c r="BI55" s="354">
        <v>0</v>
      </c>
      <c r="BJ55" s="354">
        <v>0</v>
      </c>
      <c r="BK55" s="354">
        <v>0</v>
      </c>
      <c r="BL55" s="356">
        <v>0</v>
      </c>
      <c r="BM55" s="354">
        <v>1</v>
      </c>
      <c r="BN55" s="413" t="s">
        <v>131</v>
      </c>
      <c r="BO55" s="419">
        <v>5.2156666666666673</v>
      </c>
      <c r="BP55" s="359">
        <v>5.4240000000000004</v>
      </c>
      <c r="BQ55" s="359">
        <v>0.20833333333333304</v>
      </c>
      <c r="BR55" s="359">
        <v>3.9943759187064556</v>
      </c>
      <c r="BS55" s="359">
        <v>120</v>
      </c>
      <c r="BT55" s="359">
        <v>59972</v>
      </c>
      <c r="BU55" s="359">
        <v>46091</v>
      </c>
      <c r="BV55" s="359">
        <v>943.5096623072418</v>
      </c>
      <c r="BW55" s="359">
        <v>8.6662817441723013E-5</v>
      </c>
      <c r="BX55" s="359">
        <v>14.457333333333338</v>
      </c>
      <c r="BY55" s="359">
        <v>32.523666666666671</v>
      </c>
      <c r="BZ55" s="359">
        <v>-18.066333333333336</v>
      </c>
      <c r="CA55" s="359">
        <v>185.6448158951147</v>
      </c>
      <c r="CB55" s="359">
        <v>417.37529996120963</v>
      </c>
      <c r="CC55" s="359">
        <v>-231.7304840660949</v>
      </c>
      <c r="CD55" s="359">
        <v>221.53455196954184</v>
      </c>
      <c r="CE55" s="359">
        <v>498.52669100413402</v>
      </c>
      <c r="CF55" s="359">
        <v>-276.99213903459241</v>
      </c>
      <c r="CG55" s="359">
        <v>0.35717010123501508</v>
      </c>
      <c r="CH55" s="354"/>
      <c r="CI55" s="359"/>
      <c r="CJ55" s="359"/>
      <c r="CK55" s="359"/>
      <c r="CL55" s="359"/>
      <c r="CM55" s="354"/>
      <c r="CN55" s="359"/>
      <c r="CO55" s="359"/>
      <c r="CP55" s="359"/>
      <c r="CQ55" s="359"/>
      <c r="CR55" s="359"/>
      <c r="CS55" s="359"/>
      <c r="CT55" s="359"/>
      <c r="CU55" s="414"/>
      <c r="CV55" s="415"/>
      <c r="CW55" s="415"/>
      <c r="CX55" s="416"/>
      <c r="CY55" s="416"/>
      <c r="CZ55" s="416"/>
      <c r="DA55" s="416"/>
      <c r="DB55" s="416"/>
      <c r="DC55" s="416"/>
      <c r="DD55" s="361"/>
      <c r="DE55" s="359">
        <v>3.9943759187064556</v>
      </c>
      <c r="DF55" s="359"/>
      <c r="DG55" s="359"/>
    </row>
    <row r="56" spans="1:111" ht="15.75" customHeight="1">
      <c r="A56" s="363">
        <v>63</v>
      </c>
      <c r="B56" s="354" t="s">
        <v>562</v>
      </c>
      <c r="C56" s="409">
        <v>2</v>
      </c>
      <c r="D56" s="355">
        <v>31895</v>
      </c>
      <c r="E56" s="403">
        <f t="shared" si="0"/>
        <v>33</v>
      </c>
      <c r="F56" s="354">
        <v>37.6</v>
      </c>
      <c r="G56" s="356">
        <v>100</v>
      </c>
      <c r="H56" s="409">
        <v>0</v>
      </c>
      <c r="I56" s="409">
        <v>0</v>
      </c>
      <c r="J56" s="409">
        <v>0</v>
      </c>
      <c r="K56" s="409">
        <v>0</v>
      </c>
      <c r="L56" s="409">
        <v>0</v>
      </c>
      <c r="M56" s="409">
        <v>0</v>
      </c>
      <c r="N56" s="409">
        <v>0</v>
      </c>
      <c r="O56" s="409">
        <v>0</v>
      </c>
      <c r="P56" s="409">
        <v>0</v>
      </c>
      <c r="Q56" s="409">
        <v>0</v>
      </c>
      <c r="R56" s="409">
        <v>0</v>
      </c>
      <c r="S56" s="409">
        <v>0</v>
      </c>
      <c r="T56" s="409">
        <v>0</v>
      </c>
      <c r="U56" s="409">
        <v>0</v>
      </c>
      <c r="V56" s="409">
        <v>0</v>
      </c>
      <c r="W56" s="409">
        <v>1</v>
      </c>
      <c r="X56" s="409">
        <v>0</v>
      </c>
      <c r="Y56" s="409">
        <v>0</v>
      </c>
      <c r="Z56" s="409">
        <v>0</v>
      </c>
      <c r="AA56" s="356">
        <v>111</v>
      </c>
      <c r="AB56" s="352">
        <v>1.55</v>
      </c>
      <c r="AC56" s="417">
        <f t="shared" si="6"/>
        <v>46.20187304890738</v>
      </c>
      <c r="AD56" s="435">
        <v>44033</v>
      </c>
      <c r="AE56" s="354">
        <v>1</v>
      </c>
      <c r="AF56" s="354">
        <v>0</v>
      </c>
      <c r="AG56" s="354">
        <v>8</v>
      </c>
      <c r="AH56" s="409">
        <v>0</v>
      </c>
      <c r="AI56" s="409">
        <v>1</v>
      </c>
      <c r="AJ56" s="408">
        <v>44041</v>
      </c>
      <c r="AK56" s="354">
        <f t="shared" si="2"/>
        <v>8</v>
      </c>
      <c r="AL56" s="423">
        <v>1</v>
      </c>
      <c r="AM56" s="409"/>
      <c r="AN56" s="410"/>
      <c r="AO56" s="352">
        <v>1</v>
      </c>
      <c r="AP56" s="354">
        <v>1</v>
      </c>
      <c r="AQ56" s="352">
        <v>1</v>
      </c>
      <c r="AR56" s="352">
        <v>1</v>
      </c>
      <c r="AS56" s="352">
        <v>1</v>
      </c>
      <c r="AT56" s="352">
        <v>1</v>
      </c>
      <c r="AU56" s="352">
        <v>0</v>
      </c>
      <c r="AV56" s="354"/>
      <c r="AW56" s="408">
        <v>44033</v>
      </c>
      <c r="AX56" s="419">
        <v>0.59</v>
      </c>
      <c r="AY56" s="419">
        <v>1200</v>
      </c>
      <c r="AZ56" s="419">
        <v>174</v>
      </c>
      <c r="BA56" s="426"/>
      <c r="BB56" s="409">
        <v>11.7</v>
      </c>
      <c r="BC56" s="409">
        <v>4.38</v>
      </c>
      <c r="BD56" s="409">
        <v>71.7</v>
      </c>
      <c r="BE56" s="409">
        <v>21.7</v>
      </c>
      <c r="BF56" s="409">
        <v>224</v>
      </c>
      <c r="BG56" s="418"/>
      <c r="BH56" s="354">
        <v>0</v>
      </c>
      <c r="BI56" s="354">
        <v>0</v>
      </c>
      <c r="BJ56" s="354">
        <v>0</v>
      </c>
      <c r="BK56" s="354">
        <v>0</v>
      </c>
      <c r="BL56" s="356">
        <v>0</v>
      </c>
      <c r="BM56" s="354">
        <v>0</v>
      </c>
      <c r="BN56" s="413"/>
      <c r="BO56" s="419">
        <v>3.5034901960784315</v>
      </c>
      <c r="BP56" s="359"/>
      <c r="BQ56" s="359"/>
      <c r="BR56" s="359"/>
      <c r="BS56" s="359"/>
      <c r="BT56" s="359"/>
      <c r="BU56" s="359"/>
      <c r="BV56" s="359"/>
      <c r="BW56" s="359"/>
      <c r="BX56" s="359">
        <v>17.870666666666668</v>
      </c>
      <c r="BY56" s="359">
        <v>33.207333333333338</v>
      </c>
      <c r="BZ56" s="359">
        <v>-15.336666666666664</v>
      </c>
      <c r="CA56" s="359">
        <v>104.29676699620671</v>
      </c>
      <c r="CB56" s="359">
        <v>193.07769376266498</v>
      </c>
      <c r="CC56" s="359">
        <v>-88.780926766458322</v>
      </c>
      <c r="CD56" s="359">
        <v>410.38702468635495</v>
      </c>
      <c r="CE56" s="359">
        <v>759.31766580803185</v>
      </c>
      <c r="CF56" s="359">
        <v>-348.93064112167696</v>
      </c>
      <c r="CG56" s="359">
        <v>0.31484879240497504</v>
      </c>
      <c r="CH56" s="354"/>
      <c r="CI56" s="359">
        <v>6.1</v>
      </c>
      <c r="CJ56" s="359">
        <v>6.18</v>
      </c>
      <c r="CK56" s="359">
        <v>6.11</v>
      </c>
      <c r="CL56" s="359">
        <f t="shared" si="3"/>
        <v>6.13</v>
      </c>
      <c r="CM56" s="354">
        <v>0.51300000000000001</v>
      </c>
      <c r="CN56" s="359">
        <v>0.501</v>
      </c>
      <c r="CO56" s="359">
        <v>0.52400000000000002</v>
      </c>
      <c r="CP56" s="359">
        <f t="shared" si="4"/>
        <v>0.51266666666666671</v>
      </c>
      <c r="CQ56" s="359">
        <v>0.61299999999999999</v>
      </c>
      <c r="CR56" s="359">
        <v>0.61699999999999999</v>
      </c>
      <c r="CS56" s="359">
        <v>0.61499999999999999</v>
      </c>
      <c r="CT56" s="359">
        <f t="shared" si="5"/>
        <v>0.61499999999999999</v>
      </c>
      <c r="CU56" s="414">
        <v>2.0833333333333333E-3</v>
      </c>
      <c r="CV56" s="415">
        <v>4.1666666666666666E-3</v>
      </c>
      <c r="CW56" s="415">
        <v>1.2499999999999999E-2</v>
      </c>
      <c r="CX56" s="416" t="s">
        <v>564</v>
      </c>
      <c r="CY56" s="416" t="s">
        <v>565</v>
      </c>
      <c r="CZ56" s="416" t="s">
        <v>566</v>
      </c>
      <c r="DA56" s="416" t="s">
        <v>567</v>
      </c>
      <c r="DB56" s="416" t="s">
        <v>568</v>
      </c>
      <c r="DC56" s="416" t="s">
        <v>569</v>
      </c>
      <c r="DD56" s="361"/>
      <c r="DE56" s="359"/>
      <c r="DF56" s="359">
        <v>0.51266666666666671</v>
      </c>
      <c r="DG56" s="359">
        <v>0.61499999999999999</v>
      </c>
    </row>
    <row r="57" spans="1:111" ht="15.75" customHeight="1">
      <c r="A57" s="363">
        <v>65</v>
      </c>
      <c r="B57" s="354" t="s">
        <v>579</v>
      </c>
      <c r="C57" s="409">
        <v>2</v>
      </c>
      <c r="D57" s="355">
        <v>22004</v>
      </c>
      <c r="E57" s="403">
        <f t="shared" si="0"/>
        <v>60</v>
      </c>
      <c r="F57" s="354">
        <v>36.700000000000003</v>
      </c>
      <c r="G57" s="356">
        <v>98</v>
      </c>
      <c r="H57" s="409">
        <v>0</v>
      </c>
      <c r="I57" s="409">
        <v>1</v>
      </c>
      <c r="J57" s="409">
        <v>0</v>
      </c>
      <c r="K57" s="409">
        <v>0</v>
      </c>
      <c r="L57" s="409">
        <v>0</v>
      </c>
      <c r="M57" s="409">
        <v>0</v>
      </c>
      <c r="N57" s="409">
        <v>0</v>
      </c>
      <c r="O57" s="409">
        <v>0</v>
      </c>
      <c r="P57" s="409">
        <v>0</v>
      </c>
      <c r="Q57" s="409">
        <v>0</v>
      </c>
      <c r="R57" s="409">
        <v>0</v>
      </c>
      <c r="S57" s="409">
        <v>0</v>
      </c>
      <c r="T57" s="409">
        <v>0</v>
      </c>
      <c r="U57" s="409">
        <v>0</v>
      </c>
      <c r="V57" s="409">
        <v>1</v>
      </c>
      <c r="W57" s="409">
        <v>0</v>
      </c>
      <c r="X57" s="409">
        <v>1</v>
      </c>
      <c r="Y57" s="409">
        <v>0</v>
      </c>
      <c r="Z57" s="409">
        <v>1</v>
      </c>
      <c r="AA57" s="356">
        <v>52.4</v>
      </c>
      <c r="AB57" s="352">
        <v>1.6</v>
      </c>
      <c r="AC57" s="417">
        <f t="shared" si="6"/>
        <v>20.468749999999996</v>
      </c>
      <c r="AD57" s="435">
        <v>44031</v>
      </c>
      <c r="AE57" s="354">
        <v>1</v>
      </c>
      <c r="AF57" s="354">
        <v>0</v>
      </c>
      <c r="AG57" s="354">
        <v>3</v>
      </c>
      <c r="AH57" s="409">
        <v>0</v>
      </c>
      <c r="AI57" s="409">
        <v>1</v>
      </c>
      <c r="AJ57" s="408">
        <v>44035</v>
      </c>
      <c r="AK57" s="354">
        <f t="shared" si="2"/>
        <v>4</v>
      </c>
      <c r="AL57" s="423">
        <v>1</v>
      </c>
      <c r="AM57" s="409"/>
      <c r="AN57" s="410"/>
      <c r="AO57" s="352">
        <v>1</v>
      </c>
      <c r="AP57" s="354">
        <v>1</v>
      </c>
      <c r="AQ57" s="352">
        <v>1</v>
      </c>
      <c r="AR57" s="352">
        <v>1</v>
      </c>
      <c r="AS57" s="352">
        <v>1</v>
      </c>
      <c r="AT57" s="352">
        <v>1</v>
      </c>
      <c r="AU57" s="352">
        <v>0</v>
      </c>
      <c r="AV57" s="354"/>
      <c r="AW57" s="408">
        <v>44031</v>
      </c>
      <c r="AX57" s="419">
        <v>0.69</v>
      </c>
      <c r="AY57" s="419">
        <v>846</v>
      </c>
      <c r="AZ57" s="419">
        <v>54.9</v>
      </c>
      <c r="BA57" s="426">
        <v>5.0000000000000001E-3</v>
      </c>
      <c r="BB57" s="409">
        <v>11.1</v>
      </c>
      <c r="BC57" s="409">
        <v>9.65</v>
      </c>
      <c r="BD57" s="409">
        <v>74.5</v>
      </c>
      <c r="BE57" s="409">
        <v>15.8</v>
      </c>
      <c r="BF57" s="409">
        <v>485</v>
      </c>
      <c r="BG57" s="418"/>
      <c r="BH57" s="354">
        <v>0</v>
      </c>
      <c r="BI57" s="354">
        <v>0</v>
      </c>
      <c r="BJ57" s="354">
        <v>0</v>
      </c>
      <c r="BK57" s="354">
        <v>0</v>
      </c>
      <c r="BL57" s="356">
        <v>0</v>
      </c>
      <c r="BM57" s="354">
        <v>0</v>
      </c>
      <c r="BN57" s="413"/>
      <c r="BO57" s="359">
        <v>3.3147727269999998</v>
      </c>
      <c r="BP57" s="359">
        <v>3.7109999999999999</v>
      </c>
      <c r="BQ57" s="359">
        <v>0.39622727000000002</v>
      </c>
      <c r="BR57" s="359">
        <v>11.953379999999999</v>
      </c>
      <c r="BS57" s="359">
        <v>39</v>
      </c>
      <c r="BT57" s="359">
        <v>25120</v>
      </c>
      <c r="BU57" s="359">
        <v>10615</v>
      </c>
      <c r="BV57" s="359">
        <v>657.10299999999995</v>
      </c>
      <c r="BW57" s="359">
        <v>1.1260840000000001E-3</v>
      </c>
      <c r="BX57" s="359">
        <v>12.435166669999999</v>
      </c>
      <c r="BY57" s="359">
        <v>31.669166700000002</v>
      </c>
      <c r="BZ57" s="359">
        <v>-19.234000000000002</v>
      </c>
      <c r="CA57" s="359">
        <v>87.750551200000004</v>
      </c>
      <c r="CB57" s="359">
        <v>189.99199999999999</v>
      </c>
      <c r="CC57" s="359">
        <v>-102.24</v>
      </c>
      <c r="CD57" s="359">
        <v>408.7131</v>
      </c>
      <c r="CE57" s="359">
        <v>878</v>
      </c>
      <c r="CF57" s="359">
        <v>-470</v>
      </c>
      <c r="CG57" s="359">
        <v>0.34837312199999998</v>
      </c>
      <c r="CH57" s="359"/>
      <c r="CI57" s="359">
        <v>7.06</v>
      </c>
      <c r="CJ57" s="359">
        <v>7.12</v>
      </c>
      <c r="CK57" s="359">
        <v>7.09</v>
      </c>
      <c r="CL57" s="359">
        <f t="shared" si="3"/>
        <v>7.09</v>
      </c>
      <c r="CM57" s="359">
        <v>0.81100000000000005</v>
      </c>
      <c r="CN57" s="359">
        <v>0.76</v>
      </c>
      <c r="CO57" s="359">
        <v>0.74</v>
      </c>
      <c r="CP57" s="359">
        <f t="shared" si="4"/>
        <v>0.77033333333333331</v>
      </c>
      <c r="CQ57" s="359">
        <v>0.90600000000000003</v>
      </c>
      <c r="CR57" s="359">
        <v>0.94799999999999995</v>
      </c>
      <c r="CS57" s="359">
        <v>0.95699999999999996</v>
      </c>
      <c r="CT57" s="359">
        <f t="shared" si="5"/>
        <v>0.93699999999999994</v>
      </c>
      <c r="CU57" s="414">
        <v>1.3888888888888889E-3</v>
      </c>
      <c r="CV57" s="415">
        <v>5.5555555555555558E-3</v>
      </c>
      <c r="CW57" s="415">
        <v>1.3888888888888888E-2</v>
      </c>
      <c r="CX57" s="416" t="s">
        <v>581</v>
      </c>
      <c r="CY57" s="416" t="s">
        <v>582</v>
      </c>
      <c r="CZ57" s="416" t="s">
        <v>583</v>
      </c>
      <c r="DA57" s="416" t="s">
        <v>584</v>
      </c>
      <c r="DB57" s="416" t="s">
        <v>585</v>
      </c>
      <c r="DC57" s="416" t="s">
        <v>586</v>
      </c>
      <c r="DD57" s="361"/>
      <c r="DE57" s="359">
        <v>11.953379999999999</v>
      </c>
      <c r="DF57" s="359">
        <v>0.77033333333333331</v>
      </c>
      <c r="DG57" s="359">
        <v>0.93699999999999994</v>
      </c>
    </row>
    <row r="58" spans="1:111" ht="15.75" customHeight="1">
      <c r="A58" s="363">
        <v>66</v>
      </c>
      <c r="B58" s="354" t="s">
        <v>587</v>
      </c>
      <c r="C58" s="409">
        <v>2</v>
      </c>
      <c r="D58" s="355">
        <v>20052</v>
      </c>
      <c r="E58" s="403">
        <f t="shared" si="0"/>
        <v>65</v>
      </c>
      <c r="F58" s="354">
        <v>36.1</v>
      </c>
      <c r="G58" s="356">
        <v>98</v>
      </c>
      <c r="H58" s="409">
        <v>0</v>
      </c>
      <c r="I58" s="409">
        <v>0</v>
      </c>
      <c r="J58" s="409">
        <v>0</v>
      </c>
      <c r="K58" s="409">
        <v>0</v>
      </c>
      <c r="L58" s="409">
        <v>0</v>
      </c>
      <c r="M58" s="409">
        <v>0</v>
      </c>
      <c r="N58" s="409">
        <v>0</v>
      </c>
      <c r="O58" s="409">
        <v>0</v>
      </c>
      <c r="P58" s="409">
        <v>0</v>
      </c>
      <c r="Q58" s="409">
        <v>1</v>
      </c>
      <c r="R58" s="409">
        <v>0</v>
      </c>
      <c r="S58" s="409">
        <v>0</v>
      </c>
      <c r="T58" s="409">
        <v>0</v>
      </c>
      <c r="U58" s="409">
        <v>1</v>
      </c>
      <c r="V58" s="409">
        <v>1</v>
      </c>
      <c r="W58" s="409">
        <v>0</v>
      </c>
      <c r="X58" s="409">
        <v>1</v>
      </c>
      <c r="Y58" s="409">
        <v>0</v>
      </c>
      <c r="Z58" s="409">
        <v>0</v>
      </c>
      <c r="AA58" s="356"/>
      <c r="AB58" s="352"/>
      <c r="AC58" s="417"/>
      <c r="AD58" s="435">
        <v>44032</v>
      </c>
      <c r="AE58" s="354">
        <v>0</v>
      </c>
      <c r="AF58" s="354">
        <v>0</v>
      </c>
      <c r="AG58" s="354">
        <v>0</v>
      </c>
      <c r="AH58" s="409">
        <v>0</v>
      </c>
      <c r="AI58" s="409">
        <v>0</v>
      </c>
      <c r="AJ58" s="408">
        <v>44046</v>
      </c>
      <c r="AK58" s="354">
        <f t="shared" si="2"/>
        <v>14</v>
      </c>
      <c r="AL58" s="423">
        <v>1</v>
      </c>
      <c r="AM58" s="409"/>
      <c r="AN58" s="410" t="s">
        <v>561</v>
      </c>
      <c r="AO58" s="352">
        <v>1</v>
      </c>
      <c r="AP58" s="354">
        <v>1</v>
      </c>
      <c r="AQ58" s="352">
        <v>1</v>
      </c>
      <c r="AR58" s="352">
        <v>1</v>
      </c>
      <c r="AS58" s="352">
        <v>1</v>
      </c>
      <c r="AT58" s="352">
        <v>1</v>
      </c>
      <c r="AU58" s="352">
        <v>0</v>
      </c>
      <c r="AV58" s="354"/>
      <c r="AW58" s="408">
        <v>44032</v>
      </c>
      <c r="AX58" s="419">
        <v>0.96</v>
      </c>
      <c r="AY58" s="419">
        <v>620</v>
      </c>
      <c r="AZ58" s="419">
        <v>4</v>
      </c>
      <c r="BA58" s="426">
        <v>0.104</v>
      </c>
      <c r="BB58" s="409">
        <v>12.5</v>
      </c>
      <c r="BC58" s="409">
        <v>7.58</v>
      </c>
      <c r="BD58" s="409">
        <v>40.6</v>
      </c>
      <c r="BE58" s="409">
        <v>41.3</v>
      </c>
      <c r="BF58" s="409">
        <v>319</v>
      </c>
      <c r="BG58" s="418"/>
      <c r="BH58" s="354">
        <v>1</v>
      </c>
      <c r="BI58" s="354">
        <v>0</v>
      </c>
      <c r="BJ58" s="354">
        <v>0</v>
      </c>
      <c r="BK58" s="354">
        <v>1</v>
      </c>
      <c r="BL58" s="356">
        <v>0</v>
      </c>
      <c r="BM58" s="354">
        <v>1</v>
      </c>
      <c r="BN58" s="413" t="s">
        <v>589</v>
      </c>
      <c r="BO58" s="359">
        <v>3.3473333329999999</v>
      </c>
      <c r="BP58" s="359">
        <v>3.5209999999999999</v>
      </c>
      <c r="BQ58" s="359">
        <v>0.17366667</v>
      </c>
      <c r="BR58" s="359">
        <v>5.1882099999999998</v>
      </c>
      <c r="BS58" s="359">
        <v>179</v>
      </c>
      <c r="BT58" s="359">
        <v>49155</v>
      </c>
      <c r="BU58" s="359">
        <v>48949</v>
      </c>
      <c r="BV58" s="359">
        <v>781.25199999999995</v>
      </c>
      <c r="BW58" s="359">
        <v>1.05992E-4</v>
      </c>
      <c r="BX58" s="359">
        <v>12.993</v>
      </c>
      <c r="BY58" s="359">
        <v>23.619166700000001</v>
      </c>
      <c r="BZ58" s="359">
        <v>-10.626167000000001</v>
      </c>
      <c r="CA58" s="359">
        <v>68.640005020000004</v>
      </c>
      <c r="CB58" s="359">
        <v>124.744</v>
      </c>
      <c r="CC58" s="359">
        <v>-56.103999999999999</v>
      </c>
      <c r="CD58" s="359">
        <v>310.53120000000001</v>
      </c>
      <c r="CE58" s="359">
        <v>565</v>
      </c>
      <c r="CF58" s="359">
        <v>-254</v>
      </c>
      <c r="CG58" s="359">
        <v>0.31033168900000002</v>
      </c>
      <c r="CH58" s="359"/>
      <c r="CI58" s="359">
        <v>9</v>
      </c>
      <c r="CJ58" s="359">
        <v>9.01</v>
      </c>
      <c r="CK58" s="359">
        <v>8.8000000000000007</v>
      </c>
      <c r="CL58" s="359">
        <f t="shared" si="3"/>
        <v>8.9366666666666656</v>
      </c>
      <c r="CM58" s="359">
        <v>1.167</v>
      </c>
      <c r="CN58" s="359">
        <v>1.194</v>
      </c>
      <c r="CO58" s="359">
        <v>1.157</v>
      </c>
      <c r="CP58" s="359">
        <f t="shared" si="4"/>
        <v>1.1726666666666665</v>
      </c>
      <c r="CQ58" s="359">
        <v>1.5149999999999999</v>
      </c>
      <c r="CR58" s="359">
        <v>1.581</v>
      </c>
      <c r="CS58" s="359">
        <v>1.516</v>
      </c>
      <c r="CT58" s="359">
        <f t="shared" si="5"/>
        <v>1.5373333333333334</v>
      </c>
      <c r="CU58" s="414">
        <v>6.9444444444444447E-4</v>
      </c>
      <c r="CV58" s="415">
        <v>5.5555555555555558E-3</v>
      </c>
      <c r="CW58" s="415">
        <v>7.6388888888888886E-3</v>
      </c>
      <c r="CX58" s="416" t="s">
        <v>590</v>
      </c>
      <c r="CY58" s="416" t="s">
        <v>591</v>
      </c>
      <c r="CZ58" s="416" t="s">
        <v>592</v>
      </c>
      <c r="DA58" s="416" t="s">
        <v>593</v>
      </c>
      <c r="DB58" s="416" t="s">
        <v>594</v>
      </c>
      <c r="DC58" s="416" t="s">
        <v>595</v>
      </c>
      <c r="DD58" s="361"/>
      <c r="DE58" s="359">
        <v>5.1882099999999998</v>
      </c>
      <c r="DF58" s="359">
        <v>1.1726666666666665</v>
      </c>
      <c r="DG58" s="359">
        <v>1.5373333333333334</v>
      </c>
    </row>
    <row r="59" spans="1:111" ht="15.75" customHeight="1">
      <c r="A59" s="363">
        <v>67</v>
      </c>
      <c r="B59" s="354" t="s">
        <v>596</v>
      </c>
      <c r="C59" s="409">
        <v>1</v>
      </c>
      <c r="D59" s="355">
        <v>22990</v>
      </c>
      <c r="E59" s="403">
        <f t="shared" si="0"/>
        <v>57</v>
      </c>
      <c r="F59" s="354">
        <v>37.1</v>
      </c>
      <c r="G59" s="356">
        <v>92</v>
      </c>
      <c r="H59" s="409">
        <v>0</v>
      </c>
      <c r="I59" s="409">
        <v>0</v>
      </c>
      <c r="J59" s="409">
        <v>0</v>
      </c>
      <c r="K59" s="409">
        <v>0</v>
      </c>
      <c r="L59" s="409">
        <v>0</v>
      </c>
      <c r="M59" s="409">
        <v>0</v>
      </c>
      <c r="N59" s="409">
        <v>0</v>
      </c>
      <c r="O59" s="409">
        <v>0</v>
      </c>
      <c r="P59" s="409">
        <v>0</v>
      </c>
      <c r="Q59" s="409">
        <v>0</v>
      </c>
      <c r="R59" s="409">
        <v>0</v>
      </c>
      <c r="S59" s="409">
        <v>0</v>
      </c>
      <c r="T59" s="409">
        <v>0</v>
      </c>
      <c r="U59" s="409">
        <v>0</v>
      </c>
      <c r="V59" s="409">
        <v>0</v>
      </c>
      <c r="W59" s="409">
        <v>0</v>
      </c>
      <c r="X59" s="409">
        <v>0</v>
      </c>
      <c r="Y59" s="409">
        <v>0</v>
      </c>
      <c r="Z59" s="409">
        <v>0</v>
      </c>
      <c r="AA59" s="356"/>
      <c r="AB59" s="352"/>
      <c r="AC59" s="417"/>
      <c r="AD59" s="435">
        <v>44032</v>
      </c>
      <c r="AE59" s="354">
        <v>0</v>
      </c>
      <c r="AF59" s="354">
        <v>0</v>
      </c>
      <c r="AG59" s="354">
        <v>0</v>
      </c>
      <c r="AH59" s="409">
        <v>0</v>
      </c>
      <c r="AI59" s="409">
        <v>0</v>
      </c>
      <c r="AJ59" s="408">
        <v>44045</v>
      </c>
      <c r="AK59" s="354">
        <f t="shared" si="2"/>
        <v>13</v>
      </c>
      <c r="AL59" s="423">
        <v>1</v>
      </c>
      <c r="AM59" s="409"/>
      <c r="AN59" s="410"/>
      <c r="AO59" s="352">
        <v>1</v>
      </c>
      <c r="AP59" s="354">
        <v>1</v>
      </c>
      <c r="AQ59" s="352">
        <v>1</v>
      </c>
      <c r="AR59" s="352">
        <v>0</v>
      </c>
      <c r="AS59" s="352">
        <v>0</v>
      </c>
      <c r="AT59" s="352">
        <v>1</v>
      </c>
      <c r="AU59" s="352">
        <v>0</v>
      </c>
      <c r="AV59" s="354"/>
      <c r="AW59" s="408">
        <v>44033</v>
      </c>
      <c r="AX59" s="419">
        <v>0.84</v>
      </c>
      <c r="AY59" s="419"/>
      <c r="AZ59" s="419">
        <v>37.700000000000003</v>
      </c>
      <c r="BA59" s="426"/>
      <c r="BB59" s="409">
        <v>7.3</v>
      </c>
      <c r="BC59" s="409">
        <v>1.53</v>
      </c>
      <c r="BD59" s="409">
        <v>2</v>
      </c>
      <c r="BE59" s="409">
        <v>95</v>
      </c>
      <c r="BF59" s="409">
        <v>9</v>
      </c>
      <c r="BG59" s="418"/>
      <c r="BH59" s="354">
        <v>0</v>
      </c>
      <c r="BI59" s="354">
        <v>0</v>
      </c>
      <c r="BJ59" s="354">
        <v>0</v>
      </c>
      <c r="BK59" s="354">
        <v>0</v>
      </c>
      <c r="BL59" s="356">
        <v>0</v>
      </c>
      <c r="BM59" s="354">
        <v>0</v>
      </c>
      <c r="BN59" s="413"/>
      <c r="BO59" s="359"/>
      <c r="BP59" s="359"/>
      <c r="BQ59" s="359"/>
      <c r="BR59" s="359"/>
      <c r="BS59" s="359"/>
      <c r="BT59" s="359"/>
      <c r="BU59" s="359"/>
      <c r="BV59" s="359"/>
      <c r="BW59" s="359"/>
      <c r="BX59" s="359"/>
      <c r="BY59" s="359"/>
      <c r="BZ59" s="359"/>
      <c r="CA59" s="359"/>
      <c r="CB59" s="359"/>
      <c r="CC59" s="359"/>
      <c r="CD59" s="359"/>
      <c r="CE59" s="359"/>
      <c r="CF59" s="359"/>
      <c r="CG59" s="359"/>
      <c r="CH59" s="359"/>
      <c r="CI59" s="359">
        <v>6.61</v>
      </c>
      <c r="CJ59" s="359">
        <v>6.67</v>
      </c>
      <c r="CK59" s="359">
        <v>6.68</v>
      </c>
      <c r="CL59" s="359">
        <f t="shared" si="3"/>
        <v>6.6533333333333333</v>
      </c>
      <c r="CM59" s="359">
        <v>0.67400000000000004</v>
      </c>
      <c r="CN59" s="359">
        <v>0.69099999999999995</v>
      </c>
      <c r="CO59" s="359">
        <v>0.70899999999999996</v>
      </c>
      <c r="CP59" s="359">
        <f t="shared" si="4"/>
        <v>0.69133333333333324</v>
      </c>
      <c r="CQ59" s="359">
        <v>0.84299999999999997</v>
      </c>
      <c r="CR59" s="359">
        <v>0.85899999999999999</v>
      </c>
      <c r="CS59" s="359">
        <v>0.85</v>
      </c>
      <c r="CT59" s="359">
        <f t="shared" si="5"/>
        <v>0.85066666666666668</v>
      </c>
      <c r="CU59" s="414">
        <v>3.472222222222222E-3</v>
      </c>
      <c r="CV59" s="415">
        <v>6.2499999999999995E-3</v>
      </c>
      <c r="CW59" s="415">
        <v>8.3333333333333332E-3</v>
      </c>
      <c r="CX59" s="416" t="s">
        <v>598</v>
      </c>
      <c r="CY59" s="416" t="s">
        <v>599</v>
      </c>
      <c r="CZ59" s="416" t="s">
        <v>600</v>
      </c>
      <c r="DA59" s="416" t="s">
        <v>601</v>
      </c>
      <c r="DB59" s="416" t="s">
        <v>602</v>
      </c>
      <c r="DC59" s="416" t="s">
        <v>603</v>
      </c>
      <c r="DD59" s="361"/>
      <c r="DE59" s="359"/>
      <c r="DF59" s="359">
        <v>0.69133333333333324</v>
      </c>
      <c r="DG59" s="359">
        <v>0.85066666666666668</v>
      </c>
    </row>
    <row r="60" spans="1:111" ht="15.75" customHeight="1">
      <c r="A60" s="363">
        <v>68</v>
      </c>
      <c r="B60" s="354" t="s">
        <v>604</v>
      </c>
      <c r="C60" s="409">
        <v>2</v>
      </c>
      <c r="D60" s="355">
        <v>18099</v>
      </c>
      <c r="E60" s="403">
        <f t="shared" si="0"/>
        <v>70</v>
      </c>
      <c r="F60" s="354">
        <v>35.700000000000003</v>
      </c>
      <c r="G60" s="356">
        <v>98</v>
      </c>
      <c r="H60" s="409">
        <v>0</v>
      </c>
      <c r="I60" s="409">
        <v>0</v>
      </c>
      <c r="J60" s="409">
        <v>0</v>
      </c>
      <c r="K60" s="409">
        <v>0</v>
      </c>
      <c r="L60" s="409">
        <v>0</v>
      </c>
      <c r="M60" s="409">
        <v>0</v>
      </c>
      <c r="N60" s="409">
        <v>0</v>
      </c>
      <c r="O60" s="409">
        <v>0</v>
      </c>
      <c r="P60" s="409">
        <v>0</v>
      </c>
      <c r="Q60" s="409">
        <v>0</v>
      </c>
      <c r="R60" s="409">
        <v>0</v>
      </c>
      <c r="S60" s="409">
        <v>0</v>
      </c>
      <c r="T60" s="409">
        <v>0</v>
      </c>
      <c r="U60" s="409">
        <v>0</v>
      </c>
      <c r="V60" s="409">
        <v>1</v>
      </c>
      <c r="W60" s="409">
        <v>1</v>
      </c>
      <c r="X60" s="409">
        <v>1</v>
      </c>
      <c r="Y60" s="409">
        <v>0</v>
      </c>
      <c r="Z60" s="409">
        <v>0</v>
      </c>
      <c r="AA60" s="356">
        <v>48</v>
      </c>
      <c r="AB60" s="352">
        <v>1.45</v>
      </c>
      <c r="AC60" s="417">
        <f t="shared" si="6"/>
        <v>22.829964328180736</v>
      </c>
      <c r="AD60" s="435">
        <v>44031</v>
      </c>
      <c r="AE60" s="354">
        <v>1</v>
      </c>
      <c r="AF60" s="354">
        <v>0</v>
      </c>
      <c r="AG60" s="354">
        <v>7</v>
      </c>
      <c r="AH60" s="409">
        <v>0</v>
      </c>
      <c r="AI60" s="409">
        <v>1</v>
      </c>
      <c r="AJ60" s="408">
        <v>44061</v>
      </c>
      <c r="AK60" s="354">
        <f t="shared" si="2"/>
        <v>30</v>
      </c>
      <c r="AL60" s="423">
        <v>1</v>
      </c>
      <c r="AM60" s="409"/>
      <c r="AN60" s="410" t="s">
        <v>493</v>
      </c>
      <c r="AO60" s="352">
        <v>1</v>
      </c>
      <c r="AP60" s="354">
        <v>1</v>
      </c>
      <c r="AQ60" s="352">
        <v>1</v>
      </c>
      <c r="AR60" s="352">
        <v>1</v>
      </c>
      <c r="AS60" s="352">
        <v>1</v>
      </c>
      <c r="AT60" s="352">
        <v>1</v>
      </c>
      <c r="AU60" s="352">
        <v>0</v>
      </c>
      <c r="AV60" s="354"/>
      <c r="AW60" s="408">
        <v>44031</v>
      </c>
      <c r="AX60" s="419">
        <v>0.34</v>
      </c>
      <c r="AY60" s="419">
        <v>1900</v>
      </c>
      <c r="AZ60" s="419">
        <v>23.7</v>
      </c>
      <c r="BA60" s="426">
        <v>2.7E-2</v>
      </c>
      <c r="BB60" s="409">
        <v>12.9</v>
      </c>
      <c r="BC60" s="409">
        <v>10.34</v>
      </c>
      <c r="BD60" s="409">
        <v>93.7</v>
      </c>
      <c r="BE60" s="409">
        <v>2.7</v>
      </c>
      <c r="BF60" s="409">
        <v>309</v>
      </c>
      <c r="BG60" s="418"/>
      <c r="BH60" s="354">
        <v>0</v>
      </c>
      <c r="BI60" s="354">
        <v>0</v>
      </c>
      <c r="BJ60" s="354">
        <v>0</v>
      </c>
      <c r="BK60" s="354">
        <v>0</v>
      </c>
      <c r="BL60" s="356">
        <v>0</v>
      </c>
      <c r="BM60" s="354">
        <v>1</v>
      </c>
      <c r="BN60" s="413" t="s">
        <v>131</v>
      </c>
      <c r="BO60" s="359">
        <v>4.2751833330000002</v>
      </c>
      <c r="BP60" s="359">
        <v>4.7110000000000003</v>
      </c>
      <c r="BQ60" s="359">
        <v>0.43581667000000002</v>
      </c>
      <c r="BR60" s="359">
        <v>10.194100000000001</v>
      </c>
      <c r="BS60" s="359">
        <v>32</v>
      </c>
      <c r="BT60" s="359">
        <v>24389</v>
      </c>
      <c r="BU60" s="359">
        <v>3682</v>
      </c>
      <c r="BV60" s="359">
        <v>270.86799999999999</v>
      </c>
      <c r="BW60" s="359">
        <v>2.768632E-3</v>
      </c>
      <c r="BX60" s="359">
        <v>-3.3556666669999999</v>
      </c>
      <c r="BY60" s="359">
        <v>15.685833300000001</v>
      </c>
      <c r="BZ60" s="359">
        <v>-19.041499999999999</v>
      </c>
      <c r="CA60" s="359">
        <v>-29.4151886</v>
      </c>
      <c r="CB60" s="359">
        <v>134.62</v>
      </c>
      <c r="CC60" s="359">
        <v>-164.04</v>
      </c>
      <c r="CD60" s="359">
        <v>-62.27919</v>
      </c>
      <c r="CE60" s="359">
        <v>294</v>
      </c>
      <c r="CF60" s="359">
        <v>-356</v>
      </c>
      <c r="CG60" s="359">
        <v>0.54786991200000001</v>
      </c>
      <c r="CH60" s="359"/>
      <c r="CI60" s="359"/>
      <c r="CJ60" s="359"/>
      <c r="CK60" s="359"/>
      <c r="CL60" s="359"/>
      <c r="CM60" s="359"/>
      <c r="CN60" s="359"/>
      <c r="CO60" s="359"/>
      <c r="CP60" s="359"/>
      <c r="CQ60" s="359"/>
      <c r="CR60" s="359"/>
      <c r="CS60" s="359"/>
      <c r="CT60" s="359"/>
      <c r="CU60" s="414"/>
      <c r="CV60" s="415"/>
      <c r="CW60" s="415"/>
      <c r="CX60" s="416"/>
      <c r="CY60" s="416"/>
      <c r="CZ60" s="416"/>
      <c r="DA60" s="416"/>
      <c r="DB60" s="416"/>
      <c r="DC60" s="416"/>
      <c r="DD60" s="361"/>
      <c r="DE60" s="359">
        <v>10.194100000000001</v>
      </c>
      <c r="DF60" s="359"/>
      <c r="DG60" s="359"/>
    </row>
    <row r="61" spans="1:111" ht="15.75" customHeight="1">
      <c r="A61" s="363">
        <v>69</v>
      </c>
      <c r="B61" s="354" t="s">
        <v>605</v>
      </c>
      <c r="C61" s="409">
        <v>1</v>
      </c>
      <c r="D61" s="355">
        <v>31051</v>
      </c>
      <c r="E61" s="403">
        <f t="shared" si="0"/>
        <v>35</v>
      </c>
      <c r="F61" s="354">
        <v>36.6</v>
      </c>
      <c r="G61" s="356">
        <v>93</v>
      </c>
      <c r="H61" s="409">
        <v>0</v>
      </c>
      <c r="I61" s="409">
        <v>1</v>
      </c>
      <c r="J61" s="409">
        <v>0</v>
      </c>
      <c r="K61" s="409">
        <v>0</v>
      </c>
      <c r="L61" s="409">
        <v>0</v>
      </c>
      <c r="M61" s="409">
        <v>0</v>
      </c>
      <c r="N61" s="409">
        <v>0</v>
      </c>
      <c r="O61" s="409">
        <v>0</v>
      </c>
      <c r="P61" s="409">
        <v>0</v>
      </c>
      <c r="Q61" s="409">
        <v>0</v>
      </c>
      <c r="R61" s="409">
        <v>1</v>
      </c>
      <c r="S61" s="409">
        <v>1</v>
      </c>
      <c r="T61" s="409">
        <v>0</v>
      </c>
      <c r="U61" s="409">
        <v>0</v>
      </c>
      <c r="V61" s="409">
        <v>1</v>
      </c>
      <c r="W61" s="409">
        <v>1</v>
      </c>
      <c r="X61" s="409">
        <v>1</v>
      </c>
      <c r="Y61" s="409">
        <v>0</v>
      </c>
      <c r="Z61" s="409">
        <v>0</v>
      </c>
      <c r="AA61" s="356"/>
      <c r="AB61" s="352"/>
      <c r="AC61" s="417"/>
      <c r="AD61" s="435">
        <v>44034</v>
      </c>
      <c r="AE61" s="354">
        <v>0</v>
      </c>
      <c r="AF61" s="354">
        <v>0</v>
      </c>
      <c r="AG61" s="354">
        <v>0</v>
      </c>
      <c r="AH61" s="409">
        <v>0</v>
      </c>
      <c r="AI61" s="409">
        <v>0</v>
      </c>
      <c r="AJ61" s="408">
        <v>44037</v>
      </c>
      <c r="AK61" s="354">
        <f t="shared" si="2"/>
        <v>3</v>
      </c>
      <c r="AL61" s="423">
        <v>1</v>
      </c>
      <c r="AM61" s="409"/>
      <c r="AN61" s="410"/>
      <c r="AO61" s="352">
        <v>1</v>
      </c>
      <c r="AP61" s="354">
        <v>1</v>
      </c>
      <c r="AQ61" s="352">
        <v>1</v>
      </c>
      <c r="AR61" s="352">
        <v>1</v>
      </c>
      <c r="AS61" s="352">
        <v>0</v>
      </c>
      <c r="AT61" s="352">
        <v>1</v>
      </c>
      <c r="AU61" s="352">
        <v>0</v>
      </c>
      <c r="AV61" s="354"/>
      <c r="AW61" s="408">
        <v>44034</v>
      </c>
      <c r="AX61" s="419">
        <v>0.92</v>
      </c>
      <c r="AY61" s="419">
        <v>604</v>
      </c>
      <c r="AZ61" s="419">
        <v>47.8</v>
      </c>
      <c r="BA61" s="426"/>
      <c r="BB61" s="409">
        <v>13.6</v>
      </c>
      <c r="BC61" s="409">
        <v>9.6300000000000008</v>
      </c>
      <c r="BD61" s="409">
        <v>71.5</v>
      </c>
      <c r="BE61" s="409">
        <v>23.8</v>
      </c>
      <c r="BF61" s="409">
        <v>311</v>
      </c>
      <c r="BG61" s="418"/>
      <c r="BH61" s="354">
        <v>0</v>
      </c>
      <c r="BI61" s="354">
        <v>0</v>
      </c>
      <c r="BJ61" s="354">
        <v>0</v>
      </c>
      <c r="BK61" s="354">
        <v>0</v>
      </c>
      <c r="BL61" s="356">
        <v>0</v>
      </c>
      <c r="BM61" s="354">
        <v>0</v>
      </c>
      <c r="BN61" s="413"/>
      <c r="BO61" s="359">
        <v>4.1426724139999997</v>
      </c>
      <c r="BP61" s="359">
        <v>4.3659999999999997</v>
      </c>
      <c r="BQ61" s="359">
        <v>0.22332758999999999</v>
      </c>
      <c r="BR61" s="359">
        <v>5.3909060000000002</v>
      </c>
      <c r="BS61" s="359">
        <v>66</v>
      </c>
      <c r="BT61" s="359">
        <v>35664</v>
      </c>
      <c r="BU61" s="359">
        <v>30597</v>
      </c>
      <c r="BV61" s="359">
        <v>921.26</v>
      </c>
      <c r="BW61" s="359">
        <v>1.7619099999999999E-4</v>
      </c>
      <c r="BX61" s="359">
        <v>7.333333E-3</v>
      </c>
      <c r="BY61" s="359">
        <v>11.6313333</v>
      </c>
      <c r="BZ61" s="359">
        <v>-11.624000000000001</v>
      </c>
      <c r="CA61" s="359">
        <v>0.100124882</v>
      </c>
      <c r="CB61" s="359">
        <v>94.119600000000005</v>
      </c>
      <c r="CC61" s="359">
        <v>-94.019000000000005</v>
      </c>
      <c r="CD61" s="359">
        <v>9.2701000000000006E-2</v>
      </c>
      <c r="CE61" s="359">
        <v>225</v>
      </c>
      <c r="CF61" s="359">
        <v>-224</v>
      </c>
      <c r="CG61" s="359">
        <v>0.499896754</v>
      </c>
      <c r="CH61" s="359"/>
      <c r="CI61" s="359">
        <v>5.94</v>
      </c>
      <c r="CJ61" s="359">
        <v>5.8</v>
      </c>
      <c r="CK61" s="359">
        <v>5.79</v>
      </c>
      <c r="CL61" s="359">
        <f t="shared" ref="CL61:CL124" si="7">AVERAGE(CI61:CK61)</f>
        <v>5.8433333333333337</v>
      </c>
      <c r="CM61" s="359">
        <v>0.64600000000000002</v>
      </c>
      <c r="CN61" s="359">
        <v>0.61</v>
      </c>
      <c r="CO61" s="359">
        <v>0.66500000000000004</v>
      </c>
      <c r="CP61" s="359">
        <f t="shared" ref="CP61:CP124" si="8">AVERAGE(CM61:CO61)</f>
        <v>0.64033333333333331</v>
      </c>
      <c r="CQ61" s="359">
        <v>0.89800000000000002</v>
      </c>
      <c r="CR61" s="359">
        <v>0.86899999999999999</v>
      </c>
      <c r="CS61" s="359">
        <v>0.85799999999999998</v>
      </c>
      <c r="CT61" s="359">
        <f t="shared" ref="CT61:CT124" si="9">AVERAGE(CQ61:CS61)</f>
        <v>0.875</v>
      </c>
      <c r="CU61" s="414">
        <v>6.9444444444444447E-4</v>
      </c>
      <c r="CV61" s="415">
        <v>6.2499999999999995E-3</v>
      </c>
      <c r="CW61" s="415">
        <v>9.0277777777777787E-3</v>
      </c>
      <c r="CX61" s="416" t="s">
        <v>607</v>
      </c>
      <c r="CY61" s="416" t="s">
        <v>608</v>
      </c>
      <c r="CZ61" s="416" t="s">
        <v>609</v>
      </c>
      <c r="DA61" s="416" t="s">
        <v>610</v>
      </c>
      <c r="DB61" s="416" t="s">
        <v>611</v>
      </c>
      <c r="DC61" s="416" t="s">
        <v>612</v>
      </c>
      <c r="DD61" s="361"/>
      <c r="DE61" s="359">
        <v>5.3909060000000002</v>
      </c>
      <c r="DF61" s="359">
        <v>0.64033333333333331</v>
      </c>
      <c r="DG61" s="359">
        <v>0.875</v>
      </c>
    </row>
    <row r="62" spans="1:111" ht="15.75" customHeight="1">
      <c r="A62" s="363">
        <v>70</v>
      </c>
      <c r="B62" s="439" t="s">
        <v>613</v>
      </c>
      <c r="C62" s="354">
        <v>2</v>
      </c>
      <c r="D62" s="355">
        <v>21008</v>
      </c>
      <c r="E62" s="403">
        <f t="shared" si="0"/>
        <v>63</v>
      </c>
      <c r="F62" s="354">
        <v>36.5</v>
      </c>
      <c r="G62" s="356">
        <v>90</v>
      </c>
      <c r="H62" s="409">
        <v>0</v>
      </c>
      <c r="I62" s="409">
        <v>1</v>
      </c>
      <c r="J62" s="409">
        <v>0</v>
      </c>
      <c r="K62" s="409">
        <v>0</v>
      </c>
      <c r="L62" s="409"/>
      <c r="M62" s="409"/>
      <c r="N62" s="409"/>
      <c r="O62" s="409"/>
      <c r="P62" s="409"/>
      <c r="Q62" s="409"/>
      <c r="R62" s="409"/>
      <c r="S62" s="409"/>
      <c r="T62" s="409">
        <v>0</v>
      </c>
      <c r="U62" s="409">
        <v>0</v>
      </c>
      <c r="V62" s="409">
        <v>1</v>
      </c>
      <c r="W62" s="409">
        <v>0</v>
      </c>
      <c r="X62" s="409">
        <v>1</v>
      </c>
      <c r="Y62" s="409">
        <v>0</v>
      </c>
      <c r="Z62" s="409">
        <v>0</v>
      </c>
      <c r="AA62" s="356"/>
      <c r="AB62" s="352"/>
      <c r="AC62" s="417"/>
      <c r="AD62" s="435">
        <v>44034</v>
      </c>
      <c r="AE62" s="354">
        <v>1</v>
      </c>
      <c r="AF62" s="354">
        <v>0</v>
      </c>
      <c r="AG62" s="354">
        <v>3</v>
      </c>
      <c r="AH62" s="409">
        <v>0</v>
      </c>
      <c r="AI62" s="409">
        <v>1</v>
      </c>
      <c r="AJ62" s="408">
        <v>44037</v>
      </c>
      <c r="AK62" s="354">
        <f t="shared" si="2"/>
        <v>3</v>
      </c>
      <c r="AL62" s="423">
        <v>1</v>
      </c>
      <c r="AM62" s="409"/>
      <c r="AN62" s="410"/>
      <c r="AO62" s="352">
        <v>1</v>
      </c>
      <c r="AP62" s="354">
        <v>1</v>
      </c>
      <c r="AQ62" s="352">
        <v>1</v>
      </c>
      <c r="AR62" s="352">
        <v>0</v>
      </c>
      <c r="AS62" s="352">
        <v>1</v>
      </c>
      <c r="AT62" s="352">
        <v>1</v>
      </c>
      <c r="AU62" s="352">
        <v>0</v>
      </c>
      <c r="AV62" s="354"/>
      <c r="AW62" s="408">
        <v>44034</v>
      </c>
      <c r="AX62" s="419">
        <v>1.1000000000000001</v>
      </c>
      <c r="AY62" s="419">
        <v>1826</v>
      </c>
      <c r="AZ62" s="419">
        <v>71.8</v>
      </c>
      <c r="BA62" s="426"/>
      <c r="BB62" s="409">
        <v>11.6</v>
      </c>
      <c r="BC62" s="409">
        <v>14.9</v>
      </c>
      <c r="BD62" s="409">
        <v>72.5</v>
      </c>
      <c r="BE62" s="409">
        <v>1.5</v>
      </c>
      <c r="BF62" s="409">
        <v>424</v>
      </c>
      <c r="BG62" s="418"/>
      <c r="BH62" s="354">
        <v>0</v>
      </c>
      <c r="BI62" s="354">
        <v>0</v>
      </c>
      <c r="BJ62" s="354">
        <v>0</v>
      </c>
      <c r="BK62" s="354">
        <v>0</v>
      </c>
      <c r="BL62" s="356">
        <v>0</v>
      </c>
      <c r="BM62" s="354">
        <v>0</v>
      </c>
      <c r="BN62" s="413"/>
      <c r="BO62" s="359">
        <v>3.433983333</v>
      </c>
      <c r="BP62" s="359">
        <v>3.6659999999999999</v>
      </c>
      <c r="BQ62" s="359">
        <v>0.23201667000000001</v>
      </c>
      <c r="BR62" s="359">
        <v>6.756488</v>
      </c>
      <c r="BS62" s="359">
        <v>145</v>
      </c>
      <c r="BT62" s="359">
        <v>25020</v>
      </c>
      <c r="BU62" s="359">
        <v>23704</v>
      </c>
      <c r="BV62" s="359">
        <v>752.03300000000002</v>
      </c>
      <c r="BW62" s="359">
        <v>2.8503600000000001E-4</v>
      </c>
      <c r="BX62" s="359">
        <v>2.0230000000000001</v>
      </c>
      <c r="BY62" s="359">
        <v>11.6401667</v>
      </c>
      <c r="BZ62" s="359">
        <v>-9.6171667000000003</v>
      </c>
      <c r="CA62" s="359">
        <v>11.25720402</v>
      </c>
      <c r="CB62" s="359">
        <v>64.676400000000001</v>
      </c>
      <c r="CC62" s="359">
        <v>-53.418999999999997</v>
      </c>
      <c r="CD62" s="359">
        <v>47.104399999999998</v>
      </c>
      <c r="CE62" s="359">
        <v>271</v>
      </c>
      <c r="CF62" s="359">
        <v>-224</v>
      </c>
      <c r="CG62" s="359">
        <v>0.45245640599999998</v>
      </c>
      <c r="CH62" s="359"/>
      <c r="CI62" s="359">
        <v>6.02</v>
      </c>
      <c r="CJ62" s="359">
        <v>5.86</v>
      </c>
      <c r="CK62" s="359">
        <v>5.84</v>
      </c>
      <c r="CL62" s="359">
        <f t="shared" si="7"/>
        <v>5.9066666666666663</v>
      </c>
      <c r="CM62" s="359">
        <v>0.59099999999999997</v>
      </c>
      <c r="CN62" s="359">
        <v>0.71599999999999997</v>
      </c>
      <c r="CO62" s="359">
        <v>0.88300000000000001</v>
      </c>
      <c r="CP62" s="359">
        <f t="shared" si="8"/>
        <v>0.73</v>
      </c>
      <c r="CQ62" s="359">
        <v>0.73599999999999999</v>
      </c>
      <c r="CR62" s="359">
        <v>0.95799999999999996</v>
      </c>
      <c r="CS62" s="359">
        <v>0.88300000000000001</v>
      </c>
      <c r="CT62" s="359">
        <f t="shared" si="9"/>
        <v>0.85899999999999999</v>
      </c>
      <c r="CU62" s="414">
        <v>6.9444444444444447E-4</v>
      </c>
      <c r="CV62" s="415">
        <v>3.472222222222222E-3</v>
      </c>
      <c r="CW62" s="415">
        <v>5.5555555555555558E-3</v>
      </c>
      <c r="CX62" s="416" t="s">
        <v>614</v>
      </c>
      <c r="CY62" s="416" t="s">
        <v>615</v>
      </c>
      <c r="CZ62" s="416" t="s">
        <v>616</v>
      </c>
      <c r="DA62" s="416" t="s">
        <v>617</v>
      </c>
      <c r="DB62" s="416" t="s">
        <v>618</v>
      </c>
      <c r="DC62" s="416" t="s">
        <v>619</v>
      </c>
      <c r="DD62" s="361"/>
      <c r="DE62" s="359">
        <v>6.756488</v>
      </c>
      <c r="DF62" s="359">
        <v>0.73</v>
      </c>
      <c r="DG62" s="359">
        <v>0.85899999999999999</v>
      </c>
    </row>
    <row r="63" spans="1:111" ht="15.75" customHeight="1">
      <c r="A63" s="363">
        <v>71</v>
      </c>
      <c r="B63" s="423" t="s">
        <v>620</v>
      </c>
      <c r="C63" s="354">
        <v>2</v>
      </c>
      <c r="D63" s="355">
        <v>29983</v>
      </c>
      <c r="E63" s="403">
        <f t="shared" si="0"/>
        <v>38</v>
      </c>
      <c r="F63" s="354">
        <v>37.1</v>
      </c>
      <c r="G63" s="356">
        <v>95</v>
      </c>
      <c r="H63" s="409">
        <v>0</v>
      </c>
      <c r="I63" s="409">
        <v>1</v>
      </c>
      <c r="J63" s="409">
        <v>0</v>
      </c>
      <c r="K63" s="409">
        <v>0</v>
      </c>
      <c r="L63" s="409">
        <v>0</v>
      </c>
      <c r="M63" s="409">
        <v>0</v>
      </c>
      <c r="N63" s="409">
        <v>0</v>
      </c>
      <c r="O63" s="409">
        <v>0</v>
      </c>
      <c r="P63" s="409">
        <v>0</v>
      </c>
      <c r="Q63" s="409">
        <v>0</v>
      </c>
      <c r="R63" s="409">
        <v>0</v>
      </c>
      <c r="S63" s="409">
        <v>0</v>
      </c>
      <c r="T63" s="409">
        <v>0</v>
      </c>
      <c r="U63" s="409">
        <v>0</v>
      </c>
      <c r="V63" s="409">
        <v>1</v>
      </c>
      <c r="W63" s="409">
        <v>1</v>
      </c>
      <c r="X63" s="409">
        <v>0</v>
      </c>
      <c r="Y63" s="409">
        <v>0</v>
      </c>
      <c r="Z63" s="409">
        <v>0</v>
      </c>
      <c r="AA63" s="356">
        <v>99.2</v>
      </c>
      <c r="AB63" s="352">
        <v>1.5</v>
      </c>
      <c r="AC63" s="417">
        <f t="shared" si="6"/>
        <v>44.088888888888889</v>
      </c>
      <c r="AD63" s="435">
        <v>44034</v>
      </c>
      <c r="AE63" s="354">
        <v>1</v>
      </c>
      <c r="AF63" s="354">
        <v>1</v>
      </c>
      <c r="AG63" s="354">
        <v>23</v>
      </c>
      <c r="AH63" s="409">
        <v>0</v>
      </c>
      <c r="AI63" s="409">
        <v>1</v>
      </c>
      <c r="AJ63" s="408">
        <v>44068</v>
      </c>
      <c r="AK63" s="354">
        <f t="shared" si="2"/>
        <v>34</v>
      </c>
      <c r="AL63" s="423">
        <v>1</v>
      </c>
      <c r="AM63" s="409"/>
      <c r="AN63" s="410"/>
      <c r="AO63" s="352">
        <v>1</v>
      </c>
      <c r="AP63" s="354">
        <v>1</v>
      </c>
      <c r="AQ63" s="352">
        <v>1</v>
      </c>
      <c r="AR63" s="352">
        <v>0</v>
      </c>
      <c r="AS63" s="352">
        <v>0</v>
      </c>
      <c r="AT63" s="352">
        <v>1</v>
      </c>
      <c r="AU63" s="352">
        <v>0</v>
      </c>
      <c r="AV63" s="354"/>
      <c r="AW63" s="408">
        <v>44034</v>
      </c>
      <c r="AX63" s="419">
        <v>1</v>
      </c>
      <c r="AY63" s="419">
        <v>1117</v>
      </c>
      <c r="AZ63" s="419">
        <v>179.3</v>
      </c>
      <c r="BA63" s="426">
        <v>1.0999999999999999E-2</v>
      </c>
      <c r="BB63" s="409">
        <v>14.1</v>
      </c>
      <c r="BC63" s="409">
        <v>8.3699999999999992</v>
      </c>
      <c r="BD63" s="409">
        <v>68.7</v>
      </c>
      <c r="BE63" s="409">
        <v>20.399999999999999</v>
      </c>
      <c r="BF63" s="409">
        <v>102</v>
      </c>
      <c r="BG63" s="418"/>
      <c r="BH63" s="354">
        <v>0</v>
      </c>
      <c r="BI63" s="354">
        <v>0</v>
      </c>
      <c r="BJ63" s="354">
        <v>0</v>
      </c>
      <c r="BK63" s="354">
        <v>0</v>
      </c>
      <c r="BL63" s="356">
        <v>0</v>
      </c>
      <c r="BM63" s="354">
        <v>0</v>
      </c>
      <c r="BN63" s="413"/>
      <c r="BO63" s="359">
        <v>3.243960784</v>
      </c>
      <c r="BP63" s="359"/>
      <c r="BQ63" s="359"/>
      <c r="BR63" s="359"/>
      <c r="BS63" s="359"/>
      <c r="BT63" s="359"/>
      <c r="BU63" s="359"/>
      <c r="BV63" s="359"/>
      <c r="BW63" s="359"/>
      <c r="BX63" s="359">
        <v>15.801166670000001</v>
      </c>
      <c r="BY63" s="359">
        <v>16.305333300000001</v>
      </c>
      <c r="BZ63" s="359">
        <v>-0.50416669999999997</v>
      </c>
      <c r="CA63" s="359">
        <v>82.432579779999998</v>
      </c>
      <c r="CB63" s="359">
        <v>85.000200000000007</v>
      </c>
      <c r="CC63" s="359">
        <v>-2.5676999999999999</v>
      </c>
      <c r="CD63" s="359">
        <v>395.73219999999998</v>
      </c>
      <c r="CE63" s="359">
        <v>408</v>
      </c>
      <c r="CF63" s="359">
        <v>-13</v>
      </c>
      <c r="CG63" s="359">
        <v>3.0250981E-2</v>
      </c>
      <c r="CH63" s="359"/>
      <c r="CI63" s="359">
        <v>6.94</v>
      </c>
      <c r="CJ63" s="359">
        <v>6.91</v>
      </c>
      <c r="CK63" s="359">
        <v>6.87</v>
      </c>
      <c r="CL63" s="359">
        <f t="shared" si="7"/>
        <v>6.9066666666666672</v>
      </c>
      <c r="CM63" s="359">
        <v>0.45800000000000002</v>
      </c>
      <c r="CN63" s="359">
        <v>0.498</v>
      </c>
      <c r="CO63" s="359">
        <v>0.51400000000000001</v>
      </c>
      <c r="CP63" s="359">
        <f t="shared" si="8"/>
        <v>0.49</v>
      </c>
      <c r="CQ63" s="359">
        <v>0.622</v>
      </c>
      <c r="CR63" s="359">
        <v>0.61799999999999999</v>
      </c>
      <c r="CS63" s="359">
        <v>0.61499999999999999</v>
      </c>
      <c r="CT63" s="359">
        <f t="shared" si="9"/>
        <v>0.61833333333333329</v>
      </c>
      <c r="CU63" s="414">
        <v>6.9444444444444447E-4</v>
      </c>
      <c r="CV63" s="415">
        <v>2.7777777777777779E-3</v>
      </c>
      <c r="CW63" s="415">
        <v>6.2499999999999995E-3</v>
      </c>
      <c r="CX63" s="416" t="s">
        <v>621</v>
      </c>
      <c r="CY63" s="416" t="s">
        <v>622</v>
      </c>
      <c r="CZ63" s="416" t="s">
        <v>623</v>
      </c>
      <c r="DA63" s="416" t="s">
        <v>624</v>
      </c>
      <c r="DB63" s="416" t="s">
        <v>625</v>
      </c>
      <c r="DC63" s="416" t="s">
        <v>626</v>
      </c>
      <c r="DD63" s="361"/>
      <c r="DE63" s="359"/>
      <c r="DF63" s="359">
        <v>0.49</v>
      </c>
      <c r="DG63" s="359">
        <v>0.61833333333333329</v>
      </c>
    </row>
    <row r="64" spans="1:111" ht="15.75" customHeight="1">
      <c r="A64" s="363">
        <v>72</v>
      </c>
      <c r="B64" s="423" t="s">
        <v>627</v>
      </c>
      <c r="C64" s="354">
        <v>1</v>
      </c>
      <c r="D64" s="355">
        <v>20840</v>
      </c>
      <c r="E64" s="403">
        <f t="shared" si="0"/>
        <v>63</v>
      </c>
      <c r="F64" s="354">
        <v>36.6</v>
      </c>
      <c r="G64" s="356">
        <v>94</v>
      </c>
      <c r="H64" s="409">
        <v>0</v>
      </c>
      <c r="I64" s="409">
        <v>0</v>
      </c>
      <c r="J64" s="409">
        <v>0</v>
      </c>
      <c r="K64" s="409">
        <v>0</v>
      </c>
      <c r="L64" s="409">
        <v>0</v>
      </c>
      <c r="M64" s="409">
        <v>0</v>
      </c>
      <c r="N64" s="409">
        <v>0</v>
      </c>
      <c r="O64" s="409">
        <v>0</v>
      </c>
      <c r="P64" s="409">
        <v>0</v>
      </c>
      <c r="Q64" s="409">
        <v>0</v>
      </c>
      <c r="R64" s="409">
        <v>0</v>
      </c>
      <c r="S64" s="409">
        <v>0</v>
      </c>
      <c r="T64" s="409">
        <v>0</v>
      </c>
      <c r="U64" s="409">
        <v>0</v>
      </c>
      <c r="V64" s="409">
        <v>1</v>
      </c>
      <c r="W64" s="409">
        <v>1</v>
      </c>
      <c r="X64" s="409">
        <v>1</v>
      </c>
      <c r="Y64" s="409">
        <v>0</v>
      </c>
      <c r="Z64" s="409">
        <v>1</v>
      </c>
      <c r="AA64" s="356">
        <v>96</v>
      </c>
      <c r="AB64" s="352">
        <v>1.79</v>
      </c>
      <c r="AC64" s="417">
        <f t="shared" si="6"/>
        <v>29.961611685028558</v>
      </c>
      <c r="AD64" s="435">
        <v>44036</v>
      </c>
      <c r="AE64" s="354">
        <v>0</v>
      </c>
      <c r="AF64" s="354">
        <v>0</v>
      </c>
      <c r="AG64" s="354">
        <v>0</v>
      </c>
      <c r="AH64" s="409">
        <v>0</v>
      </c>
      <c r="AI64" s="409">
        <v>0</v>
      </c>
      <c r="AJ64" s="408">
        <v>44046</v>
      </c>
      <c r="AK64" s="354">
        <f t="shared" si="2"/>
        <v>10</v>
      </c>
      <c r="AL64" s="423">
        <v>1</v>
      </c>
      <c r="AM64" s="409"/>
      <c r="AN64" s="410" t="s">
        <v>561</v>
      </c>
      <c r="AO64" s="352">
        <v>1</v>
      </c>
      <c r="AP64" s="354">
        <v>1</v>
      </c>
      <c r="AQ64" s="352">
        <v>1</v>
      </c>
      <c r="AR64" s="352">
        <v>0</v>
      </c>
      <c r="AS64" s="352">
        <v>0</v>
      </c>
      <c r="AT64" s="352">
        <v>1</v>
      </c>
      <c r="AU64" s="352">
        <v>0</v>
      </c>
      <c r="AV64" s="354"/>
      <c r="AW64" s="408">
        <v>44036</v>
      </c>
      <c r="AX64" s="419">
        <v>1.61</v>
      </c>
      <c r="AY64" s="419"/>
      <c r="AZ64" s="419">
        <v>330.4</v>
      </c>
      <c r="BA64" s="426">
        <v>1.7000000000000001E-2</v>
      </c>
      <c r="BB64" s="409">
        <v>14.4</v>
      </c>
      <c r="BC64" s="409">
        <v>12.04</v>
      </c>
      <c r="BD64" s="409">
        <v>87.7</v>
      </c>
      <c r="BE64" s="409">
        <v>6.9</v>
      </c>
      <c r="BF64" s="409">
        <v>309</v>
      </c>
      <c r="BG64" s="418"/>
      <c r="BH64" s="354">
        <v>0</v>
      </c>
      <c r="BI64" s="354">
        <v>0</v>
      </c>
      <c r="BJ64" s="354">
        <v>0</v>
      </c>
      <c r="BK64" s="354">
        <v>0</v>
      </c>
      <c r="BL64" s="356">
        <v>0</v>
      </c>
      <c r="BM64" s="354">
        <v>1</v>
      </c>
      <c r="BN64" s="413" t="s">
        <v>131</v>
      </c>
      <c r="BO64" s="359">
        <v>5.5365454549999997</v>
      </c>
      <c r="BP64" s="359">
        <v>5.6890000000000001</v>
      </c>
      <c r="BQ64" s="359">
        <v>0.15245454999999999</v>
      </c>
      <c r="BR64" s="359">
        <v>2.7536040000000002</v>
      </c>
      <c r="BS64" s="359">
        <v>60</v>
      </c>
      <c r="BT64" s="359">
        <v>7390</v>
      </c>
      <c r="BU64" s="359">
        <v>5641</v>
      </c>
      <c r="BV64" s="359">
        <v>366.50599999999997</v>
      </c>
      <c r="BW64" s="359">
        <v>4.8814099999999999E-4</v>
      </c>
      <c r="BX64" s="359">
        <v>1.6141666670000001</v>
      </c>
      <c r="BY64" s="359">
        <v>10.215999999999999</v>
      </c>
      <c r="BZ64" s="359">
        <v>-8.6018332999999991</v>
      </c>
      <c r="CA64" s="359">
        <v>23.433549979999999</v>
      </c>
      <c r="CB64" s="359">
        <v>147.67400000000001</v>
      </c>
      <c r="CC64" s="359">
        <v>-124.24</v>
      </c>
      <c r="CD64" s="359">
        <v>23.260819999999999</v>
      </c>
      <c r="CE64" s="359">
        <v>148</v>
      </c>
      <c r="CF64" s="359">
        <v>-124</v>
      </c>
      <c r="CG64" s="359">
        <v>0.45721195999999997</v>
      </c>
      <c r="CH64" s="359"/>
      <c r="CI64" s="359">
        <v>7.52</v>
      </c>
      <c r="CJ64" s="359">
        <v>7.41</v>
      </c>
      <c r="CK64" s="359">
        <v>7.37</v>
      </c>
      <c r="CL64" s="359">
        <f t="shared" si="7"/>
        <v>7.4333333333333336</v>
      </c>
      <c r="CM64" s="359">
        <v>0.98099999999999998</v>
      </c>
      <c r="CN64" s="359">
        <v>0.95599999999999996</v>
      </c>
      <c r="CO64" s="359">
        <v>0.96699999999999997</v>
      </c>
      <c r="CP64" s="359">
        <f t="shared" si="8"/>
        <v>0.96799999999999997</v>
      </c>
      <c r="CQ64" s="359">
        <v>1.1839999999999999</v>
      </c>
      <c r="CR64" s="359">
        <v>1.1870000000000001</v>
      </c>
      <c r="CS64" s="359">
        <v>1.1879999999999999</v>
      </c>
      <c r="CT64" s="359">
        <f t="shared" si="9"/>
        <v>1.1863333333333335</v>
      </c>
      <c r="CU64" s="414">
        <v>2.0833333333333333E-3</v>
      </c>
      <c r="CV64" s="415">
        <v>6.2499999999999995E-3</v>
      </c>
      <c r="CW64" s="415">
        <v>7.6388888888888886E-3</v>
      </c>
      <c r="CX64" s="416" t="s">
        <v>629</v>
      </c>
      <c r="CY64" s="416" t="s">
        <v>630</v>
      </c>
      <c r="CZ64" s="416" t="s">
        <v>631</v>
      </c>
      <c r="DA64" s="416" t="s">
        <v>632</v>
      </c>
      <c r="DB64" s="416" t="s">
        <v>633</v>
      </c>
      <c r="DC64" s="416" t="s">
        <v>634</v>
      </c>
      <c r="DD64" s="361"/>
      <c r="DE64" s="359">
        <v>2.7536040000000002</v>
      </c>
      <c r="DF64" s="359">
        <v>0.96799999999999997</v>
      </c>
      <c r="DG64" s="359">
        <v>1.1863333333333335</v>
      </c>
    </row>
    <row r="65" spans="1:111" ht="15.75" customHeight="1">
      <c r="A65" s="363">
        <v>73</v>
      </c>
      <c r="B65" s="423" t="s">
        <v>635</v>
      </c>
      <c r="C65" s="354">
        <v>1</v>
      </c>
      <c r="D65" s="355">
        <v>30142</v>
      </c>
      <c r="E65" s="403">
        <f t="shared" si="0"/>
        <v>38</v>
      </c>
      <c r="F65" s="354">
        <v>38</v>
      </c>
      <c r="G65" s="356">
        <v>95</v>
      </c>
      <c r="H65" s="409">
        <v>0</v>
      </c>
      <c r="I65" s="409">
        <v>0</v>
      </c>
      <c r="J65" s="409">
        <v>0</v>
      </c>
      <c r="K65" s="409">
        <v>0</v>
      </c>
      <c r="L65" s="409">
        <v>0</v>
      </c>
      <c r="M65" s="409">
        <v>0</v>
      </c>
      <c r="N65" s="409">
        <v>0</v>
      </c>
      <c r="O65" s="409">
        <v>0</v>
      </c>
      <c r="P65" s="409">
        <v>0</v>
      </c>
      <c r="Q65" s="409">
        <v>0</v>
      </c>
      <c r="R65" s="409">
        <v>0</v>
      </c>
      <c r="S65" s="409">
        <v>0</v>
      </c>
      <c r="T65" s="409">
        <v>0</v>
      </c>
      <c r="U65" s="409">
        <v>0</v>
      </c>
      <c r="V65" s="409">
        <v>0</v>
      </c>
      <c r="W65" s="409">
        <v>1</v>
      </c>
      <c r="X65" s="409">
        <v>0</v>
      </c>
      <c r="Y65" s="409">
        <v>0</v>
      </c>
      <c r="Z65" s="409">
        <v>0</v>
      </c>
      <c r="AA65" s="356"/>
      <c r="AB65" s="352"/>
      <c r="AC65" s="417"/>
      <c r="AD65" s="435">
        <v>44035</v>
      </c>
      <c r="AE65" s="354">
        <v>0</v>
      </c>
      <c r="AF65" s="354">
        <v>0</v>
      </c>
      <c r="AG65" s="354">
        <v>0</v>
      </c>
      <c r="AH65" s="409">
        <v>0</v>
      </c>
      <c r="AI65" s="409">
        <v>0</v>
      </c>
      <c r="AJ65" s="408">
        <v>44037</v>
      </c>
      <c r="AK65" s="354">
        <f t="shared" si="2"/>
        <v>2</v>
      </c>
      <c r="AL65" s="423">
        <v>1</v>
      </c>
      <c r="AM65" s="409"/>
      <c r="AN65" s="410"/>
      <c r="AO65" s="352">
        <v>1</v>
      </c>
      <c r="AP65" s="354">
        <v>1</v>
      </c>
      <c r="AQ65" s="352">
        <v>1</v>
      </c>
      <c r="AR65" s="352">
        <v>1</v>
      </c>
      <c r="AS65" s="352">
        <v>0</v>
      </c>
      <c r="AT65" s="352">
        <v>1</v>
      </c>
      <c r="AU65" s="352">
        <v>0</v>
      </c>
      <c r="AV65" s="354"/>
      <c r="AW65" s="408">
        <v>44035</v>
      </c>
      <c r="AX65" s="419">
        <v>1.27</v>
      </c>
      <c r="AY65" s="419">
        <v>407</v>
      </c>
      <c r="AZ65" s="419"/>
      <c r="BA65" s="426"/>
      <c r="BB65" s="409">
        <v>14.2</v>
      </c>
      <c r="BC65" s="409">
        <v>5.3</v>
      </c>
      <c r="BD65" s="409"/>
      <c r="BE65" s="409"/>
      <c r="BF65" s="409">
        <v>152</v>
      </c>
      <c r="BG65" s="418"/>
      <c r="BH65" s="354">
        <v>0</v>
      </c>
      <c r="BI65" s="354">
        <v>0</v>
      </c>
      <c r="BJ65" s="354">
        <v>0</v>
      </c>
      <c r="BK65" s="354">
        <v>0</v>
      </c>
      <c r="BL65" s="356">
        <v>0</v>
      </c>
      <c r="BM65" s="354">
        <v>0</v>
      </c>
      <c r="BN65" s="413"/>
      <c r="BO65" s="359">
        <v>4.4537500000000003</v>
      </c>
      <c r="BP65" s="359">
        <v>4.6470000000000002</v>
      </c>
      <c r="BQ65" s="359">
        <v>0.19325000000000001</v>
      </c>
      <c r="BR65" s="359">
        <v>4.3390399999999998</v>
      </c>
      <c r="BS65" s="359">
        <v>101</v>
      </c>
      <c r="BT65" s="359">
        <v>13194</v>
      </c>
      <c r="BU65" s="359">
        <v>11287</v>
      </c>
      <c r="BV65" s="359">
        <v>703.38099999999997</v>
      </c>
      <c r="BW65" s="359">
        <v>3.8442800000000003E-4</v>
      </c>
      <c r="BX65" s="359">
        <v>-1.8260000000000001</v>
      </c>
      <c r="BY65" s="359">
        <v>10.942</v>
      </c>
      <c r="BZ65" s="359">
        <v>-12.768000000000001</v>
      </c>
      <c r="CA65" s="359">
        <v>-17.3470926</v>
      </c>
      <c r="CB65" s="359">
        <v>102.26</v>
      </c>
      <c r="CC65" s="359">
        <v>-119.61</v>
      </c>
      <c r="CD65" s="359">
        <v>-32.539270000000002</v>
      </c>
      <c r="CE65" s="359">
        <v>197</v>
      </c>
      <c r="CF65" s="359">
        <v>-229</v>
      </c>
      <c r="CG65" s="359">
        <v>0.53820442800000001</v>
      </c>
      <c r="CH65" s="359"/>
      <c r="CI65" s="359"/>
      <c r="CJ65" s="359"/>
      <c r="CK65" s="359"/>
      <c r="CL65" s="359"/>
      <c r="CM65" s="359"/>
      <c r="CN65" s="359"/>
      <c r="CO65" s="359"/>
      <c r="CP65" s="359"/>
      <c r="CQ65" s="359"/>
      <c r="CR65" s="359"/>
      <c r="CS65" s="359"/>
      <c r="CT65" s="359"/>
      <c r="CU65" s="414"/>
      <c r="CV65" s="415"/>
      <c r="CW65" s="415"/>
      <c r="CX65" s="416"/>
      <c r="CY65" s="416"/>
      <c r="CZ65" s="416"/>
      <c r="DA65" s="416"/>
      <c r="DB65" s="416"/>
      <c r="DC65" s="416"/>
      <c r="DD65" s="361"/>
      <c r="DE65" s="359">
        <v>4.3390399999999998</v>
      </c>
      <c r="DF65" s="359"/>
      <c r="DG65" s="359"/>
    </row>
    <row r="66" spans="1:111" ht="15.75" customHeight="1">
      <c r="A66" s="363">
        <v>74</v>
      </c>
      <c r="B66" s="423" t="s">
        <v>637</v>
      </c>
      <c r="C66" s="354">
        <v>1</v>
      </c>
      <c r="D66" s="355">
        <v>13815</v>
      </c>
      <c r="E66" s="403">
        <f t="shared" si="0"/>
        <v>82</v>
      </c>
      <c r="F66" s="354">
        <v>37</v>
      </c>
      <c r="G66" s="356">
        <v>94</v>
      </c>
      <c r="H66" s="409">
        <v>0</v>
      </c>
      <c r="I66" s="409">
        <v>0</v>
      </c>
      <c r="J66" s="409">
        <v>0</v>
      </c>
      <c r="K66" s="409">
        <v>0</v>
      </c>
      <c r="L66" s="409">
        <v>1</v>
      </c>
      <c r="M66" s="409">
        <v>0</v>
      </c>
      <c r="N66" s="409">
        <v>0</v>
      </c>
      <c r="O66" s="409">
        <v>0</v>
      </c>
      <c r="P66" s="409">
        <v>0</v>
      </c>
      <c r="Q66" s="409">
        <v>0</v>
      </c>
      <c r="R66" s="409">
        <v>0</v>
      </c>
      <c r="S66" s="409">
        <v>0</v>
      </c>
      <c r="T66" s="409">
        <v>0</v>
      </c>
      <c r="U66" s="409">
        <v>0</v>
      </c>
      <c r="V66" s="409">
        <v>1</v>
      </c>
      <c r="W66" s="409">
        <v>0</v>
      </c>
      <c r="X66" s="409">
        <v>1</v>
      </c>
      <c r="Y66" s="409">
        <v>0</v>
      </c>
      <c r="Z66" s="409">
        <v>1</v>
      </c>
      <c r="AA66" s="356"/>
      <c r="AB66" s="352"/>
      <c r="AC66" s="417"/>
      <c r="AD66" s="435">
        <v>44034</v>
      </c>
      <c r="AE66" s="354">
        <v>0</v>
      </c>
      <c r="AF66" s="354">
        <v>0</v>
      </c>
      <c r="AG66" s="354">
        <v>0</v>
      </c>
      <c r="AH66" s="409">
        <v>0</v>
      </c>
      <c r="AI66" s="409">
        <v>0</v>
      </c>
      <c r="AJ66" s="408">
        <v>44036</v>
      </c>
      <c r="AK66" s="354">
        <f t="shared" si="2"/>
        <v>2</v>
      </c>
      <c r="AL66" s="423">
        <v>1</v>
      </c>
      <c r="AM66" s="409"/>
      <c r="AN66" s="410"/>
      <c r="AO66" s="352">
        <v>1</v>
      </c>
      <c r="AP66" s="354">
        <v>0</v>
      </c>
      <c r="AQ66" s="352">
        <v>0</v>
      </c>
      <c r="AR66" s="352">
        <v>1</v>
      </c>
      <c r="AS66" s="352">
        <v>1</v>
      </c>
      <c r="AT66" s="352">
        <v>1</v>
      </c>
      <c r="AU66" s="352">
        <v>0</v>
      </c>
      <c r="AV66" s="354"/>
      <c r="AW66" s="408">
        <v>44034</v>
      </c>
      <c r="AX66" s="419">
        <v>1.01</v>
      </c>
      <c r="AY66" s="419">
        <v>4801</v>
      </c>
      <c r="AZ66" s="419">
        <v>72.2</v>
      </c>
      <c r="BA66" s="426">
        <v>2.7E-2</v>
      </c>
      <c r="BB66" s="409">
        <v>11.2</v>
      </c>
      <c r="BC66" s="409">
        <v>5.55</v>
      </c>
      <c r="BD66" s="409">
        <v>92.1</v>
      </c>
      <c r="BE66" s="409">
        <v>3.4</v>
      </c>
      <c r="BF66" s="409">
        <v>88</v>
      </c>
      <c r="BG66" s="418"/>
      <c r="BH66" s="354">
        <v>0</v>
      </c>
      <c r="BI66" s="354">
        <v>0</v>
      </c>
      <c r="BJ66" s="354">
        <v>0</v>
      </c>
      <c r="BK66" s="354">
        <v>0</v>
      </c>
      <c r="BL66" s="356">
        <v>0</v>
      </c>
      <c r="BM66" s="354">
        <v>0</v>
      </c>
      <c r="BN66" s="413"/>
      <c r="BO66" s="359">
        <v>5.0845833330000003</v>
      </c>
      <c r="BP66" s="359">
        <v>4.9550000000000001</v>
      </c>
      <c r="BQ66" s="359">
        <v>-0.12958330000000001</v>
      </c>
      <c r="BR66" s="359">
        <v>-2.5485540000000002</v>
      </c>
      <c r="BS66" s="359">
        <v>81</v>
      </c>
      <c r="BT66" s="359">
        <v>28648</v>
      </c>
      <c r="BU66" s="359">
        <v>20522</v>
      </c>
      <c r="BV66" s="359">
        <v>646.43899999999996</v>
      </c>
      <c r="BW66" s="359">
        <v>-1.2418600000000001E-4</v>
      </c>
      <c r="BX66" s="359">
        <v>10.788</v>
      </c>
      <c r="BY66" s="359">
        <v>14.0718333</v>
      </c>
      <c r="BZ66" s="359">
        <v>-3.2838333</v>
      </c>
      <c r="CA66" s="359">
        <v>133.21980769999999</v>
      </c>
      <c r="CB66" s="359">
        <v>173.602</v>
      </c>
      <c r="CC66" s="359">
        <v>-40.383000000000003</v>
      </c>
      <c r="CD66" s="359">
        <v>169.8082</v>
      </c>
      <c r="CE66" s="359">
        <v>222</v>
      </c>
      <c r="CF66" s="359">
        <v>-52</v>
      </c>
      <c r="CG66" s="359">
        <v>0.189535957</v>
      </c>
      <c r="CH66" s="359"/>
      <c r="CI66" s="359">
        <v>9.39</v>
      </c>
      <c r="CJ66" s="359">
        <v>9.24</v>
      </c>
      <c r="CK66" s="359">
        <v>9.52</v>
      </c>
      <c r="CL66" s="359">
        <f t="shared" si="7"/>
        <v>9.3833333333333346</v>
      </c>
      <c r="CM66" s="359">
        <v>0.83899999999999997</v>
      </c>
      <c r="CN66" s="359">
        <v>0.871</v>
      </c>
      <c r="CO66" s="359">
        <v>0.91700000000000004</v>
      </c>
      <c r="CP66" s="359">
        <f t="shared" si="8"/>
        <v>0.87566666666666659</v>
      </c>
      <c r="CQ66" s="359">
        <v>1.014</v>
      </c>
      <c r="CR66" s="359">
        <v>1.0149999999999999</v>
      </c>
      <c r="CS66" s="359">
        <v>1.1200000000000001</v>
      </c>
      <c r="CT66" s="359">
        <f t="shared" si="9"/>
        <v>1.0496666666666667</v>
      </c>
      <c r="CU66" s="414">
        <v>4.1666666666666666E-3</v>
      </c>
      <c r="CV66" s="415">
        <v>6.9444444444444441E-3</v>
      </c>
      <c r="CW66" s="415">
        <v>1.1111111111111112E-2</v>
      </c>
      <c r="CX66" s="416" t="s">
        <v>639</v>
      </c>
      <c r="CY66" s="416" t="s">
        <v>640</v>
      </c>
      <c r="CZ66" s="416" t="s">
        <v>641</v>
      </c>
      <c r="DA66" s="416" t="s">
        <v>642</v>
      </c>
      <c r="DB66" s="416" t="s">
        <v>643</v>
      </c>
      <c r="DC66" s="416" t="s">
        <v>644</v>
      </c>
      <c r="DD66" s="361"/>
      <c r="DE66" s="359">
        <v>-2.5485540000000002</v>
      </c>
      <c r="DF66" s="359">
        <v>0.87566666666666659</v>
      </c>
      <c r="DG66" s="359">
        <v>1.0496666666666667</v>
      </c>
    </row>
    <row r="67" spans="1:111" ht="15.75" customHeight="1">
      <c r="A67" s="363">
        <v>76</v>
      </c>
      <c r="B67" s="423" t="s">
        <v>649</v>
      </c>
      <c r="C67" s="354">
        <v>2</v>
      </c>
      <c r="D67" s="355">
        <v>19824</v>
      </c>
      <c r="E67" s="403">
        <f t="shared" ref="E67:E130" si="10">INT((AD67-D67)/365.25)</f>
        <v>66</v>
      </c>
      <c r="F67" s="354">
        <v>36</v>
      </c>
      <c r="G67" s="356">
        <v>89</v>
      </c>
      <c r="H67" s="409">
        <v>0</v>
      </c>
      <c r="I67" s="409">
        <v>0</v>
      </c>
      <c r="J67" s="409">
        <v>0</v>
      </c>
      <c r="K67" s="409">
        <v>0</v>
      </c>
      <c r="L67" s="409">
        <v>1</v>
      </c>
      <c r="M67" s="409">
        <v>0</v>
      </c>
      <c r="N67" s="409">
        <v>0</v>
      </c>
      <c r="O67" s="409">
        <v>0</v>
      </c>
      <c r="P67" s="409">
        <v>0</v>
      </c>
      <c r="Q67" s="409">
        <v>0</v>
      </c>
      <c r="R67" s="409">
        <v>0</v>
      </c>
      <c r="S67" s="409">
        <v>0</v>
      </c>
      <c r="T67" s="409">
        <v>0</v>
      </c>
      <c r="U67" s="409">
        <v>0</v>
      </c>
      <c r="V67" s="409">
        <v>0</v>
      </c>
      <c r="W67" s="409">
        <v>0</v>
      </c>
      <c r="X67" s="409">
        <v>0</v>
      </c>
      <c r="Y67" s="409">
        <v>0</v>
      </c>
      <c r="Z67" s="409">
        <v>0</v>
      </c>
      <c r="AA67" s="356"/>
      <c r="AB67" s="352"/>
      <c r="AC67" s="417"/>
      <c r="AD67" s="435">
        <v>44035</v>
      </c>
      <c r="AE67" s="354">
        <v>0</v>
      </c>
      <c r="AF67" s="354">
        <v>0</v>
      </c>
      <c r="AG67" s="354">
        <v>0</v>
      </c>
      <c r="AH67" s="409">
        <v>0</v>
      </c>
      <c r="AI67" s="409">
        <v>0</v>
      </c>
      <c r="AJ67" s="408">
        <v>44036</v>
      </c>
      <c r="AK67" s="354">
        <f t="shared" si="2"/>
        <v>1</v>
      </c>
      <c r="AL67" s="423">
        <v>1</v>
      </c>
      <c r="AM67" s="409"/>
      <c r="AN67" s="410"/>
      <c r="AO67" s="352">
        <v>1</v>
      </c>
      <c r="AP67" s="354">
        <v>0</v>
      </c>
      <c r="AQ67" s="352">
        <v>0</v>
      </c>
      <c r="AR67" s="352">
        <v>1</v>
      </c>
      <c r="AS67" s="352">
        <v>1</v>
      </c>
      <c r="AT67" s="352">
        <v>1</v>
      </c>
      <c r="AU67" s="352">
        <v>0</v>
      </c>
      <c r="AV67" s="354">
        <v>1</v>
      </c>
      <c r="AW67" s="408">
        <v>44035</v>
      </c>
      <c r="AX67" s="419">
        <v>0.56999999999999995</v>
      </c>
      <c r="AY67" s="419">
        <v>1763</v>
      </c>
      <c r="AZ67" s="419">
        <v>82.7</v>
      </c>
      <c r="BA67" s="426">
        <v>8.9999999999999993E-3</v>
      </c>
      <c r="BB67" s="409">
        <v>5.4</v>
      </c>
      <c r="BC67" s="409">
        <v>4.08</v>
      </c>
      <c r="BD67" s="409">
        <v>53.9</v>
      </c>
      <c r="BE67" s="409">
        <v>24.5</v>
      </c>
      <c r="BF67" s="409">
        <v>104</v>
      </c>
      <c r="BG67" s="418"/>
      <c r="BH67" s="354">
        <v>0</v>
      </c>
      <c r="BI67" s="354">
        <v>0</v>
      </c>
      <c r="BJ67" s="354">
        <v>0</v>
      </c>
      <c r="BK67" s="354">
        <v>0</v>
      </c>
      <c r="BL67" s="356">
        <v>0</v>
      </c>
      <c r="BM67" s="354">
        <v>1</v>
      </c>
      <c r="BN67" s="413" t="s">
        <v>131</v>
      </c>
      <c r="BO67" s="359">
        <v>4.1731525420000004</v>
      </c>
      <c r="BP67" s="359">
        <v>4.4950000000000001</v>
      </c>
      <c r="BQ67" s="359">
        <v>0.32184745999999997</v>
      </c>
      <c r="BR67" s="359">
        <v>7.7123340000000002</v>
      </c>
      <c r="BS67" s="359">
        <v>44</v>
      </c>
      <c r="BT67" s="359">
        <v>16703</v>
      </c>
      <c r="BU67" s="359">
        <v>7166</v>
      </c>
      <c r="BV67" s="359">
        <v>410.04199999999997</v>
      </c>
      <c r="BW67" s="359">
        <v>1.07624E-3</v>
      </c>
      <c r="BX67" s="359">
        <v>-2.121666667</v>
      </c>
      <c r="BY67" s="359">
        <v>12.341666699999999</v>
      </c>
      <c r="BZ67" s="359">
        <v>-14.463333</v>
      </c>
      <c r="CA67" s="359">
        <v>-17.4136031</v>
      </c>
      <c r="CB67" s="359">
        <v>101.328</v>
      </c>
      <c r="CC67" s="359">
        <v>-118.74</v>
      </c>
      <c r="CD67" s="359">
        <v>-40.678449999999998</v>
      </c>
      <c r="CE67" s="359">
        <v>237</v>
      </c>
      <c r="CF67" s="359">
        <v>-277</v>
      </c>
      <c r="CG67" s="359">
        <v>0.53958370700000002</v>
      </c>
      <c r="CH67" s="359"/>
      <c r="CI67" s="359">
        <v>7.23</v>
      </c>
      <c r="CJ67" s="359">
        <v>7.09</v>
      </c>
      <c r="CK67" s="359">
        <v>7.12</v>
      </c>
      <c r="CL67" s="359">
        <f t="shared" si="7"/>
        <v>7.1466666666666674</v>
      </c>
      <c r="CM67" s="359">
        <v>0.56100000000000005</v>
      </c>
      <c r="CN67" s="359">
        <v>0.53200000000000003</v>
      </c>
      <c r="CO67" s="359">
        <v>0.56200000000000006</v>
      </c>
      <c r="CP67" s="359">
        <f t="shared" si="8"/>
        <v>0.55166666666666664</v>
      </c>
      <c r="CQ67" s="359">
        <v>0.622</v>
      </c>
      <c r="CR67" s="359">
        <v>0.67500000000000004</v>
      </c>
      <c r="CS67" s="359">
        <v>0.61899999999999999</v>
      </c>
      <c r="CT67" s="359">
        <f t="shared" si="9"/>
        <v>0.63866666666666672</v>
      </c>
      <c r="CU67" s="414">
        <v>2.7777777777777779E-3</v>
      </c>
      <c r="CV67" s="415">
        <v>4.8611111111111112E-3</v>
      </c>
      <c r="CW67" s="415">
        <v>6.9444444444444441E-3</v>
      </c>
      <c r="CX67" s="416" t="s">
        <v>650</v>
      </c>
      <c r="CY67" s="416" t="s">
        <v>651</v>
      </c>
      <c r="CZ67" s="416" t="s">
        <v>652</v>
      </c>
      <c r="DA67" s="416" t="s">
        <v>653</v>
      </c>
      <c r="DB67" s="416" t="s">
        <v>654</v>
      </c>
      <c r="DC67" s="416" t="s">
        <v>655</v>
      </c>
      <c r="DD67" s="361"/>
      <c r="DE67" s="359">
        <v>7.7123340000000002</v>
      </c>
      <c r="DF67" s="359">
        <v>0.55166666666666664</v>
      </c>
      <c r="DG67" s="359">
        <v>0.63866666666666672</v>
      </c>
    </row>
    <row r="68" spans="1:111" ht="15.75" customHeight="1">
      <c r="A68" s="363">
        <v>79</v>
      </c>
      <c r="B68" s="423" t="s">
        <v>674</v>
      </c>
      <c r="C68" s="354">
        <v>2</v>
      </c>
      <c r="D68" s="355">
        <v>32770</v>
      </c>
      <c r="E68" s="403">
        <f t="shared" si="10"/>
        <v>30</v>
      </c>
      <c r="F68" s="354">
        <v>35.799999999999997</v>
      </c>
      <c r="G68" s="356">
        <v>97</v>
      </c>
      <c r="H68" s="409">
        <v>0</v>
      </c>
      <c r="I68" s="409">
        <v>0</v>
      </c>
      <c r="J68" s="409">
        <v>0</v>
      </c>
      <c r="K68" s="409">
        <v>0</v>
      </c>
      <c r="L68" s="409">
        <v>0</v>
      </c>
      <c r="M68" s="409">
        <v>0</v>
      </c>
      <c r="N68" s="409">
        <v>0</v>
      </c>
      <c r="O68" s="409">
        <v>0</v>
      </c>
      <c r="P68" s="409">
        <v>0</v>
      </c>
      <c r="Q68" s="409">
        <v>0</v>
      </c>
      <c r="R68" s="409">
        <v>0</v>
      </c>
      <c r="S68" s="409">
        <v>0</v>
      </c>
      <c r="T68" s="409">
        <v>0</v>
      </c>
      <c r="U68" s="409">
        <v>0</v>
      </c>
      <c r="V68" s="409">
        <v>0</v>
      </c>
      <c r="W68" s="409">
        <v>0</v>
      </c>
      <c r="X68" s="409">
        <v>0</v>
      </c>
      <c r="Y68" s="409">
        <v>0</v>
      </c>
      <c r="Z68" s="409">
        <v>0</v>
      </c>
      <c r="AA68" s="356"/>
      <c r="AB68" s="352"/>
      <c r="AC68" s="417"/>
      <c r="AD68" s="435">
        <v>44036</v>
      </c>
      <c r="AE68" s="354">
        <v>1</v>
      </c>
      <c r="AF68" s="354">
        <v>1</v>
      </c>
      <c r="AG68" s="354">
        <v>3</v>
      </c>
      <c r="AH68" s="409">
        <v>0</v>
      </c>
      <c r="AI68" s="409">
        <v>1</v>
      </c>
      <c r="AJ68" s="408">
        <v>44044</v>
      </c>
      <c r="AK68" s="354">
        <f t="shared" si="2"/>
        <v>8</v>
      </c>
      <c r="AL68" s="423">
        <v>1</v>
      </c>
      <c r="AM68" s="409"/>
      <c r="AN68" s="410"/>
      <c r="AO68" s="352">
        <v>1</v>
      </c>
      <c r="AP68" s="354">
        <v>1</v>
      </c>
      <c r="AQ68" s="352">
        <v>1</v>
      </c>
      <c r="AR68" s="352">
        <v>1</v>
      </c>
      <c r="AS68" s="352">
        <v>1</v>
      </c>
      <c r="AT68" s="352">
        <v>1</v>
      </c>
      <c r="AU68" s="352">
        <v>0</v>
      </c>
      <c r="AV68" s="354"/>
      <c r="AW68" s="408">
        <v>44036</v>
      </c>
      <c r="AX68" s="419">
        <v>0.67</v>
      </c>
      <c r="AY68" s="419">
        <v>1413</v>
      </c>
      <c r="AZ68" s="419">
        <v>84.1</v>
      </c>
      <c r="BA68" s="426">
        <v>4.0000000000000001E-3</v>
      </c>
      <c r="BB68" s="409">
        <v>12.4</v>
      </c>
      <c r="BC68" s="409">
        <v>11.11</v>
      </c>
      <c r="BD68" s="409">
        <v>85.9</v>
      </c>
      <c r="BE68" s="409">
        <v>11.9</v>
      </c>
      <c r="BF68" s="409">
        <v>190</v>
      </c>
      <c r="BG68" s="418"/>
      <c r="BH68" s="354">
        <v>0</v>
      </c>
      <c r="BI68" s="354">
        <v>0</v>
      </c>
      <c r="BJ68" s="354">
        <v>0</v>
      </c>
      <c r="BK68" s="354">
        <v>0</v>
      </c>
      <c r="BL68" s="356">
        <v>0</v>
      </c>
      <c r="BM68" s="354">
        <v>0</v>
      </c>
      <c r="BN68" s="413"/>
      <c r="BO68" s="359">
        <v>3.8377500000000011</v>
      </c>
      <c r="BP68" s="359">
        <v>4.1909999999999998</v>
      </c>
      <c r="BQ68" s="359">
        <v>0.35324999999999873</v>
      </c>
      <c r="BR68" s="359">
        <v>9.2046120773890596</v>
      </c>
      <c r="BS68" s="359">
        <v>44</v>
      </c>
      <c r="BT68" s="359">
        <v>31535</v>
      </c>
      <c r="BU68" s="359">
        <v>19122</v>
      </c>
      <c r="BV68" s="359">
        <v>865.07684154742981</v>
      </c>
      <c r="BW68" s="359">
        <v>4.8136241383689259E-4</v>
      </c>
      <c r="BX68" s="359">
        <v>-4.0763333333333325</v>
      </c>
      <c r="BY68" s="359">
        <v>15.932666666666668</v>
      </c>
      <c r="BZ68" s="359">
        <v>-20.008999999999997</v>
      </c>
      <c r="CA68" s="359">
        <v>-28.290517620279005</v>
      </c>
      <c r="CB68" s="359">
        <v>110.67164121241703</v>
      </c>
      <c r="CC68" s="359">
        <v>-138.96215883269605</v>
      </c>
      <c r="CD68" s="359">
        <v>-84.964554054064052</v>
      </c>
      <c r="CE68" s="359">
        <v>332.00634995938645</v>
      </c>
      <c r="CF68" s="359">
        <v>-416.97090401345054</v>
      </c>
      <c r="CG68" s="359">
        <v>0.55672038343179475</v>
      </c>
      <c r="CH68" s="359"/>
      <c r="CI68" s="359">
        <v>6.42</v>
      </c>
      <c r="CJ68" s="359">
        <v>6.45</v>
      </c>
      <c r="CK68" s="359">
        <v>6.34</v>
      </c>
      <c r="CL68" s="359">
        <f t="shared" si="7"/>
        <v>6.4033333333333333</v>
      </c>
      <c r="CM68" s="359">
        <v>0.38800000000000001</v>
      </c>
      <c r="CN68" s="359">
        <v>0.41699999999999998</v>
      </c>
      <c r="CO68" s="359">
        <v>0.46200000000000002</v>
      </c>
      <c r="CP68" s="359">
        <f t="shared" si="8"/>
        <v>0.42233333333333328</v>
      </c>
      <c r="CQ68" s="359">
        <v>0.51300000000000001</v>
      </c>
      <c r="CR68" s="359">
        <v>0.57899999999999996</v>
      </c>
      <c r="CS68" s="359">
        <v>0.57299999999999995</v>
      </c>
      <c r="CT68" s="359">
        <f t="shared" si="9"/>
        <v>0.55500000000000005</v>
      </c>
      <c r="CU68" s="414" t="s">
        <v>676</v>
      </c>
      <c r="CV68" s="415">
        <v>4.1666666666666666E-3</v>
      </c>
      <c r="CW68" s="415">
        <v>6.9444444444444441E-3</v>
      </c>
      <c r="CX68" s="416" t="s">
        <v>677</v>
      </c>
      <c r="CY68" s="416" t="s">
        <v>678</v>
      </c>
      <c r="CZ68" s="416" t="s">
        <v>679</v>
      </c>
      <c r="DA68" s="416" t="s">
        <v>680</v>
      </c>
      <c r="DB68" s="416" t="s">
        <v>681</v>
      </c>
      <c r="DC68" s="416" t="s">
        <v>682</v>
      </c>
      <c r="DD68" s="361"/>
      <c r="DE68" s="359">
        <v>9.2046120773890596</v>
      </c>
      <c r="DF68" s="359">
        <v>0.42233333333333328</v>
      </c>
      <c r="DG68" s="359">
        <v>0.55500000000000005</v>
      </c>
    </row>
    <row r="69" spans="1:111" ht="15.75" customHeight="1">
      <c r="A69" s="363">
        <v>81</v>
      </c>
      <c r="B69" s="423" t="s">
        <v>692</v>
      </c>
      <c r="C69" s="354">
        <v>2</v>
      </c>
      <c r="D69" s="355">
        <v>10803</v>
      </c>
      <c r="E69" s="403">
        <f t="shared" si="10"/>
        <v>90</v>
      </c>
      <c r="F69" s="354">
        <v>35.4</v>
      </c>
      <c r="G69" s="356">
        <v>94</v>
      </c>
      <c r="H69" s="409">
        <v>0</v>
      </c>
      <c r="I69" s="409">
        <v>0</v>
      </c>
      <c r="J69" s="409">
        <v>0</v>
      </c>
      <c r="K69" s="409">
        <v>0</v>
      </c>
      <c r="L69" s="409">
        <v>0</v>
      </c>
      <c r="M69" s="409">
        <v>0</v>
      </c>
      <c r="N69" s="409">
        <v>0</v>
      </c>
      <c r="O69" s="409">
        <v>0</v>
      </c>
      <c r="P69" s="409">
        <v>0</v>
      </c>
      <c r="Q69" s="409">
        <v>0</v>
      </c>
      <c r="R69" s="409">
        <v>0</v>
      </c>
      <c r="S69" s="409">
        <v>0</v>
      </c>
      <c r="T69" s="409">
        <v>0</v>
      </c>
      <c r="U69" s="409">
        <v>0</v>
      </c>
      <c r="V69" s="409">
        <v>0</v>
      </c>
      <c r="W69" s="409">
        <v>0</v>
      </c>
      <c r="X69" s="409">
        <v>0</v>
      </c>
      <c r="Y69" s="409">
        <v>0</v>
      </c>
      <c r="Z69" s="409">
        <v>0</v>
      </c>
      <c r="AA69" s="356"/>
      <c r="AB69" s="352"/>
      <c r="AC69" s="417"/>
      <c r="AD69" s="435">
        <v>44039</v>
      </c>
      <c r="AE69" s="354">
        <v>0</v>
      </c>
      <c r="AF69" s="354">
        <v>0</v>
      </c>
      <c r="AG69" s="354">
        <v>0</v>
      </c>
      <c r="AH69" s="409">
        <v>1</v>
      </c>
      <c r="AI69" s="409">
        <v>1</v>
      </c>
      <c r="AJ69" s="408">
        <v>44043</v>
      </c>
      <c r="AK69" s="354">
        <f t="shared" si="2"/>
        <v>4</v>
      </c>
      <c r="AL69" s="423">
        <v>1</v>
      </c>
      <c r="AM69" s="409"/>
      <c r="AN69" s="410" t="s">
        <v>493</v>
      </c>
      <c r="AO69" s="352">
        <v>1</v>
      </c>
      <c r="AP69" s="354">
        <v>1</v>
      </c>
      <c r="AQ69" s="352">
        <v>1</v>
      </c>
      <c r="AR69" s="352">
        <v>1</v>
      </c>
      <c r="AS69" s="352">
        <v>1</v>
      </c>
      <c r="AT69" s="352">
        <v>1</v>
      </c>
      <c r="AU69" s="352">
        <v>0</v>
      </c>
      <c r="AV69" s="354"/>
      <c r="AW69" s="408">
        <v>44036</v>
      </c>
      <c r="AX69" s="419">
        <v>1.27</v>
      </c>
      <c r="AY69" s="419">
        <v>6762</v>
      </c>
      <c r="AZ69" s="419">
        <v>279.10000000000002</v>
      </c>
      <c r="BA69" s="426"/>
      <c r="BB69" s="409">
        <v>12</v>
      </c>
      <c r="BC69" s="409">
        <v>7.85</v>
      </c>
      <c r="BD69" s="409">
        <v>90.8</v>
      </c>
      <c r="BE69" s="409">
        <v>5.5</v>
      </c>
      <c r="BF69" s="409">
        <v>172</v>
      </c>
      <c r="BG69" s="418"/>
      <c r="BH69" s="354">
        <v>1</v>
      </c>
      <c r="BI69" s="354">
        <v>0</v>
      </c>
      <c r="BJ69" s="354">
        <v>0</v>
      </c>
      <c r="BK69" s="354">
        <v>0</v>
      </c>
      <c r="BL69" s="356">
        <v>1</v>
      </c>
      <c r="BM69" s="354">
        <v>1</v>
      </c>
      <c r="BN69" s="413" t="s">
        <v>131</v>
      </c>
      <c r="BO69" s="419">
        <v>3.811116666666666</v>
      </c>
      <c r="BP69" s="359">
        <v>4.2850000000000001</v>
      </c>
      <c r="BQ69" s="359">
        <v>0.4738833333333341</v>
      </c>
      <c r="BR69" s="359">
        <v>12.434238434054782</v>
      </c>
      <c r="BS69" s="359">
        <v>80</v>
      </c>
      <c r="BT69" s="359">
        <v>14470</v>
      </c>
      <c r="BU69" s="359">
        <v>7429</v>
      </c>
      <c r="BV69" s="359">
        <v>102.35202894804854</v>
      </c>
      <c r="BW69" s="359">
        <v>1.6737432270904271E-3</v>
      </c>
      <c r="BX69" s="359">
        <v>-9.8844999999999992</v>
      </c>
      <c r="BY69" s="359">
        <v>13.678833333333337</v>
      </c>
      <c r="BZ69" s="359">
        <v>-23.563333333333333</v>
      </c>
      <c r="CA69" s="359">
        <v>-67.722829118752529</v>
      </c>
      <c r="CB69" s="359">
        <v>93.416474977948013</v>
      </c>
      <c r="CC69" s="359">
        <v>-161.13930409670053</v>
      </c>
      <c r="CD69" s="359">
        <v>-207.70656135433458</v>
      </c>
      <c r="CE69" s="359">
        <v>287.90582599890621</v>
      </c>
      <c r="CF69" s="359">
        <v>-495.61238735324071</v>
      </c>
      <c r="CG69" s="359">
        <v>0.63254737274434125</v>
      </c>
      <c r="CH69" s="359"/>
      <c r="CI69" s="359"/>
      <c r="CJ69" s="359"/>
      <c r="CK69" s="359"/>
      <c r="CL69" s="359"/>
      <c r="CM69" s="359"/>
      <c r="CN69" s="359"/>
      <c r="CO69" s="359"/>
      <c r="CP69" s="359"/>
      <c r="CQ69" s="359"/>
      <c r="CR69" s="359"/>
      <c r="CS69" s="359"/>
      <c r="CT69" s="359"/>
      <c r="CU69" s="414"/>
      <c r="CV69" s="415"/>
      <c r="CW69" s="415"/>
      <c r="CX69" s="416"/>
      <c r="CY69" s="416"/>
      <c r="CZ69" s="416"/>
      <c r="DA69" s="416"/>
      <c r="DB69" s="416"/>
      <c r="DC69" s="416"/>
      <c r="DD69" s="361"/>
      <c r="DE69" s="359">
        <v>12.434238434054782</v>
      </c>
      <c r="DF69" s="359"/>
      <c r="DG69" s="359"/>
    </row>
    <row r="70" spans="1:111" ht="15.75" customHeight="1">
      <c r="A70" s="363">
        <v>84</v>
      </c>
      <c r="B70" s="423" t="s">
        <v>711</v>
      </c>
      <c r="C70" s="354">
        <v>2</v>
      </c>
      <c r="D70" s="355">
        <v>23048</v>
      </c>
      <c r="E70" s="403">
        <f t="shared" si="10"/>
        <v>57</v>
      </c>
      <c r="F70" s="354">
        <v>37.1</v>
      </c>
      <c r="G70" s="356">
        <v>94</v>
      </c>
      <c r="H70" s="409">
        <v>0</v>
      </c>
      <c r="I70" s="409">
        <v>1</v>
      </c>
      <c r="J70" s="409">
        <v>0</v>
      </c>
      <c r="K70" s="409">
        <v>0</v>
      </c>
      <c r="L70" s="409">
        <v>0</v>
      </c>
      <c r="M70" s="409">
        <v>0</v>
      </c>
      <c r="N70" s="409">
        <v>0</v>
      </c>
      <c r="O70" s="409">
        <v>0</v>
      </c>
      <c r="P70" s="409">
        <v>0</v>
      </c>
      <c r="Q70" s="409">
        <v>0</v>
      </c>
      <c r="R70" s="409">
        <v>0</v>
      </c>
      <c r="S70" s="409">
        <v>0</v>
      </c>
      <c r="T70" s="409">
        <v>0</v>
      </c>
      <c r="U70" s="409">
        <v>0</v>
      </c>
      <c r="V70" s="409">
        <v>1</v>
      </c>
      <c r="W70" s="409">
        <v>1</v>
      </c>
      <c r="X70" s="409">
        <v>1</v>
      </c>
      <c r="Y70" s="409">
        <v>0</v>
      </c>
      <c r="Z70" s="409">
        <v>0</v>
      </c>
      <c r="AA70" s="356"/>
      <c r="AB70" s="352"/>
      <c r="AC70" s="417"/>
      <c r="AD70" s="435">
        <v>44041</v>
      </c>
      <c r="AE70" s="354">
        <v>0</v>
      </c>
      <c r="AF70" s="354">
        <v>0</v>
      </c>
      <c r="AG70" s="354">
        <v>0</v>
      </c>
      <c r="AH70" s="409">
        <v>0</v>
      </c>
      <c r="AI70" s="409">
        <v>0</v>
      </c>
      <c r="AJ70" s="408">
        <v>44043</v>
      </c>
      <c r="AK70" s="354">
        <f t="shared" si="2"/>
        <v>2</v>
      </c>
      <c r="AL70" s="423">
        <v>1</v>
      </c>
      <c r="AM70" s="409"/>
      <c r="AN70" s="410"/>
      <c r="AO70" s="352">
        <v>1</v>
      </c>
      <c r="AP70" s="354">
        <v>1</v>
      </c>
      <c r="AQ70" s="352">
        <v>1</v>
      </c>
      <c r="AR70" s="352">
        <v>1</v>
      </c>
      <c r="AS70" s="352">
        <v>1</v>
      </c>
      <c r="AT70" s="352">
        <v>1</v>
      </c>
      <c r="AU70" s="352">
        <v>0</v>
      </c>
      <c r="AV70" s="354"/>
      <c r="AW70" s="408">
        <v>44041</v>
      </c>
      <c r="AX70" s="419">
        <v>0.82</v>
      </c>
      <c r="AY70" s="419">
        <v>549</v>
      </c>
      <c r="AZ70" s="419">
        <v>40</v>
      </c>
      <c r="BA70" s="426">
        <v>8.0000000000000002E-3</v>
      </c>
      <c r="BB70" s="409">
        <v>12</v>
      </c>
      <c r="BC70" s="409">
        <v>6.6</v>
      </c>
      <c r="BD70" s="409">
        <v>54.3</v>
      </c>
      <c r="BE70" s="409">
        <v>35.799999999999997</v>
      </c>
      <c r="BF70" s="409">
        <v>228</v>
      </c>
      <c r="BG70" s="418"/>
      <c r="BH70" s="354">
        <v>0</v>
      </c>
      <c r="BI70" s="354">
        <v>0</v>
      </c>
      <c r="BJ70" s="354">
        <v>0</v>
      </c>
      <c r="BK70" s="354">
        <v>0</v>
      </c>
      <c r="BL70" s="356">
        <v>0</v>
      </c>
      <c r="BM70" s="354">
        <v>0</v>
      </c>
      <c r="BN70" s="413"/>
      <c r="BO70" s="419">
        <v>4.1296734693877557</v>
      </c>
      <c r="BP70" s="359">
        <v>4.2320000000000002</v>
      </c>
      <c r="BQ70" s="359">
        <v>0.1023265306122445</v>
      </c>
      <c r="BR70" s="359">
        <v>2.4778358717890332</v>
      </c>
      <c r="BS70" s="359">
        <v>85</v>
      </c>
      <c r="BT70" s="359">
        <v>25916</v>
      </c>
      <c r="BU70" s="359">
        <v>8393</v>
      </c>
      <c r="BV70" s="359">
        <v>48.987463837994198</v>
      </c>
      <c r="BW70" s="359">
        <v>2.9522648299642952E-4</v>
      </c>
      <c r="BX70" s="359">
        <v>-12.430333333333333</v>
      </c>
      <c r="BY70" s="359">
        <v>6.8986666666666681</v>
      </c>
      <c r="BZ70" s="359">
        <v>-19.329000000000001</v>
      </c>
      <c r="CA70" s="359">
        <v>-99.938327175319671</v>
      </c>
      <c r="CB70" s="359">
        <v>55.284656592281507</v>
      </c>
      <c r="CC70" s="359">
        <v>-155.22298376760119</v>
      </c>
      <c r="CD70" s="359">
        <v>-241.19230717601917</v>
      </c>
      <c r="CE70" s="359">
        <v>133.45186067358893</v>
      </c>
      <c r="CF70" s="359">
        <v>-374.64416784960798</v>
      </c>
      <c r="CG70" s="359">
        <v>0.73734913641920696</v>
      </c>
      <c r="CH70" s="359"/>
      <c r="CI70" s="359"/>
      <c r="CJ70" s="359"/>
      <c r="CK70" s="359"/>
      <c r="CL70" s="359"/>
      <c r="CM70" s="359"/>
      <c r="CN70" s="359"/>
      <c r="CO70" s="359"/>
      <c r="CP70" s="359"/>
      <c r="CQ70" s="359"/>
      <c r="CR70" s="359"/>
      <c r="CS70" s="359"/>
      <c r="CT70" s="359"/>
      <c r="CU70" s="414"/>
      <c r="CV70" s="415"/>
      <c r="CW70" s="415"/>
      <c r="CX70" s="416"/>
      <c r="CY70" s="416"/>
      <c r="CZ70" s="416"/>
      <c r="DA70" s="416"/>
      <c r="DB70" s="416"/>
      <c r="DC70" s="416"/>
      <c r="DD70" s="361"/>
      <c r="DE70" s="359">
        <v>2.4778358717890332</v>
      </c>
      <c r="DF70" s="359"/>
      <c r="DG70" s="359"/>
    </row>
    <row r="71" spans="1:111" ht="15.75" customHeight="1">
      <c r="A71" s="363">
        <v>86</v>
      </c>
      <c r="B71" s="423" t="s">
        <v>717</v>
      </c>
      <c r="C71" s="354">
        <v>1</v>
      </c>
      <c r="D71" s="355">
        <v>13151</v>
      </c>
      <c r="E71" s="403">
        <f t="shared" si="10"/>
        <v>84</v>
      </c>
      <c r="F71" s="354">
        <v>36.299999999999997</v>
      </c>
      <c r="G71" s="356">
        <v>89</v>
      </c>
      <c r="H71" s="409">
        <v>0</v>
      </c>
      <c r="I71" s="409">
        <v>1</v>
      </c>
      <c r="J71" s="409">
        <v>0</v>
      </c>
      <c r="K71" s="409">
        <v>0</v>
      </c>
      <c r="L71" s="409">
        <v>0</v>
      </c>
      <c r="M71" s="409">
        <v>0</v>
      </c>
      <c r="N71" s="409">
        <v>0</v>
      </c>
      <c r="O71" s="409">
        <v>0</v>
      </c>
      <c r="P71" s="409">
        <v>0</v>
      </c>
      <c r="Q71" s="409">
        <v>0</v>
      </c>
      <c r="R71" s="409">
        <v>0</v>
      </c>
      <c r="S71" s="409">
        <v>0</v>
      </c>
      <c r="T71" s="409">
        <v>0</v>
      </c>
      <c r="U71" s="409">
        <v>0</v>
      </c>
      <c r="V71" s="409">
        <v>1</v>
      </c>
      <c r="W71" s="409">
        <v>0</v>
      </c>
      <c r="X71" s="409">
        <v>1</v>
      </c>
      <c r="Y71" s="409">
        <v>0</v>
      </c>
      <c r="Z71" s="409">
        <v>0</v>
      </c>
      <c r="AA71" s="356">
        <v>79</v>
      </c>
      <c r="AB71" s="352">
        <v>1.76</v>
      </c>
      <c r="AC71" s="417">
        <f t="shared" si="6"/>
        <v>25.50361570247934</v>
      </c>
      <c r="AD71" s="435">
        <v>44042</v>
      </c>
      <c r="AE71" s="354">
        <v>0</v>
      </c>
      <c r="AF71" s="354">
        <v>0</v>
      </c>
      <c r="AG71" s="354">
        <v>0</v>
      </c>
      <c r="AH71" s="409">
        <v>1</v>
      </c>
      <c r="AI71" s="409">
        <v>1</v>
      </c>
      <c r="AJ71" s="408">
        <v>44056</v>
      </c>
      <c r="AK71" s="354">
        <f t="shared" si="2"/>
        <v>14</v>
      </c>
      <c r="AL71" s="423">
        <v>1</v>
      </c>
      <c r="AM71" s="409"/>
      <c r="AN71" s="410" t="s">
        <v>719</v>
      </c>
      <c r="AO71" s="352">
        <v>1</v>
      </c>
      <c r="AP71" s="354">
        <v>1</v>
      </c>
      <c r="AQ71" s="352">
        <v>1</v>
      </c>
      <c r="AR71" s="352">
        <v>1</v>
      </c>
      <c r="AS71" s="352">
        <v>1</v>
      </c>
      <c r="AT71" s="352">
        <v>1</v>
      </c>
      <c r="AU71" s="352">
        <v>0</v>
      </c>
      <c r="AV71" s="354"/>
      <c r="AW71" s="408">
        <v>44042</v>
      </c>
      <c r="AX71" s="419">
        <v>0.67</v>
      </c>
      <c r="AY71" s="419">
        <v>1052</v>
      </c>
      <c r="AZ71" s="419">
        <v>70.2</v>
      </c>
      <c r="BA71" s="426"/>
      <c r="BB71" s="409">
        <v>13.7</v>
      </c>
      <c r="BC71" s="409">
        <v>10.55</v>
      </c>
      <c r="BD71" s="409">
        <v>65.599999999999994</v>
      </c>
      <c r="BE71" s="409">
        <v>19.100000000000001</v>
      </c>
      <c r="BF71" s="409">
        <v>344</v>
      </c>
      <c r="BG71" s="418"/>
      <c r="BH71" s="354">
        <v>1</v>
      </c>
      <c r="BI71" s="354">
        <v>0</v>
      </c>
      <c r="BJ71" s="354">
        <v>0</v>
      </c>
      <c r="BK71" s="354">
        <v>0</v>
      </c>
      <c r="BL71" s="356">
        <v>1</v>
      </c>
      <c r="BM71" s="354">
        <v>0</v>
      </c>
      <c r="BN71" s="413" t="s">
        <v>131</v>
      </c>
      <c r="BO71" s="409"/>
      <c r="BP71" s="354"/>
      <c r="BQ71" s="354"/>
      <c r="BR71" s="354"/>
      <c r="BS71" s="354"/>
      <c r="BT71" s="354"/>
      <c r="BU71" s="354"/>
      <c r="BV71" s="354"/>
      <c r="BW71" s="354"/>
      <c r="BX71" s="354"/>
      <c r="BY71" s="354"/>
      <c r="BZ71" s="354"/>
      <c r="CA71" s="354"/>
      <c r="CB71" s="354"/>
      <c r="CC71" s="354"/>
      <c r="CD71" s="354"/>
      <c r="CE71" s="354"/>
      <c r="CF71" s="354"/>
      <c r="CG71" s="354"/>
      <c r="CH71" s="354"/>
      <c r="CI71" s="359">
        <v>5.83</v>
      </c>
      <c r="CJ71" s="359">
        <v>6.15</v>
      </c>
      <c r="CK71" s="359">
        <v>6.23</v>
      </c>
      <c r="CL71" s="359">
        <f t="shared" si="7"/>
        <v>6.07</v>
      </c>
      <c r="CM71" s="359">
        <v>1.1539999999999999</v>
      </c>
      <c r="CN71" s="359">
        <v>1.2909999999999999</v>
      </c>
      <c r="CO71" s="359">
        <v>1.0469999999999999</v>
      </c>
      <c r="CP71" s="359">
        <f t="shared" si="8"/>
        <v>1.1639999999999999</v>
      </c>
      <c r="CQ71" s="359">
        <v>1.5009999999999999</v>
      </c>
      <c r="CR71" s="359">
        <v>1.4590000000000001</v>
      </c>
      <c r="CS71" s="359">
        <v>1.343</v>
      </c>
      <c r="CT71" s="359">
        <f t="shared" si="9"/>
        <v>1.4343333333333332</v>
      </c>
      <c r="CU71" s="414">
        <v>1.3888888888888889E-3</v>
      </c>
      <c r="CV71" s="415">
        <v>6.9444444444444441E-3</v>
      </c>
      <c r="CW71" s="415">
        <v>7.6388888888888886E-3</v>
      </c>
      <c r="CX71" s="416" t="s">
        <v>720</v>
      </c>
      <c r="CY71" s="416" t="s">
        <v>721</v>
      </c>
      <c r="CZ71" s="416" t="s">
        <v>722</v>
      </c>
      <c r="DA71" s="416" t="s">
        <v>723</v>
      </c>
      <c r="DB71" s="416" t="s">
        <v>724</v>
      </c>
      <c r="DC71" s="416" t="s">
        <v>725</v>
      </c>
      <c r="DD71" s="361"/>
      <c r="DE71" s="354"/>
      <c r="DF71" s="359">
        <v>1.1639999999999999</v>
      </c>
      <c r="DG71" s="359">
        <v>1.4343333333333332</v>
      </c>
    </row>
    <row r="72" spans="1:111" ht="15.75" customHeight="1">
      <c r="A72" s="363">
        <v>87</v>
      </c>
      <c r="B72" s="423" t="s">
        <v>726</v>
      </c>
      <c r="C72" s="354">
        <v>2</v>
      </c>
      <c r="D72" s="355">
        <v>26343</v>
      </c>
      <c r="E72" s="403">
        <f t="shared" si="10"/>
        <v>48</v>
      </c>
      <c r="F72" s="354">
        <v>36.5</v>
      </c>
      <c r="G72" s="356">
        <v>97</v>
      </c>
      <c r="H72" s="409">
        <v>0</v>
      </c>
      <c r="I72" s="409">
        <v>0</v>
      </c>
      <c r="J72" s="409">
        <v>0</v>
      </c>
      <c r="K72" s="409">
        <v>0</v>
      </c>
      <c r="L72" s="409">
        <v>0</v>
      </c>
      <c r="M72" s="409">
        <v>0</v>
      </c>
      <c r="N72" s="409">
        <v>0</v>
      </c>
      <c r="O72" s="409">
        <v>0</v>
      </c>
      <c r="P72" s="409">
        <v>0</v>
      </c>
      <c r="Q72" s="409">
        <v>0</v>
      </c>
      <c r="R72" s="409">
        <v>0</v>
      </c>
      <c r="S72" s="409">
        <v>0</v>
      </c>
      <c r="T72" s="409">
        <v>0</v>
      </c>
      <c r="U72" s="409">
        <v>0</v>
      </c>
      <c r="V72" s="409">
        <v>0</v>
      </c>
      <c r="W72" s="409">
        <v>0</v>
      </c>
      <c r="X72" s="409">
        <v>0</v>
      </c>
      <c r="Y72" s="409">
        <v>0</v>
      </c>
      <c r="Z72" s="409">
        <v>0</v>
      </c>
      <c r="AA72" s="356"/>
      <c r="AB72" s="352"/>
      <c r="AC72" s="417"/>
      <c r="AD72" s="435">
        <v>44042</v>
      </c>
      <c r="AE72" s="354">
        <v>0</v>
      </c>
      <c r="AF72" s="354">
        <v>0</v>
      </c>
      <c r="AG72" s="354">
        <v>0</v>
      </c>
      <c r="AH72" s="409">
        <v>0</v>
      </c>
      <c r="AI72" s="409">
        <v>0</v>
      </c>
      <c r="AJ72" s="408">
        <v>44043</v>
      </c>
      <c r="AK72" s="354">
        <f t="shared" si="2"/>
        <v>1</v>
      </c>
      <c r="AL72" s="423">
        <v>1</v>
      </c>
      <c r="AM72" s="409"/>
      <c r="AN72" s="410"/>
      <c r="AO72" s="352">
        <v>1</v>
      </c>
      <c r="AP72" s="354">
        <v>1</v>
      </c>
      <c r="AQ72" s="352">
        <v>1</v>
      </c>
      <c r="AR72" s="352">
        <v>1</v>
      </c>
      <c r="AS72" s="352">
        <v>0</v>
      </c>
      <c r="AT72" s="352">
        <v>0</v>
      </c>
      <c r="AU72" s="352">
        <v>0</v>
      </c>
      <c r="AV72" s="354"/>
      <c r="AW72" s="408">
        <v>44042</v>
      </c>
      <c r="AX72" s="419">
        <v>0.53</v>
      </c>
      <c r="AY72" s="419">
        <v>567</v>
      </c>
      <c r="AZ72" s="419">
        <v>4.9000000000000004</v>
      </c>
      <c r="BA72" s="426">
        <v>6.0000000000000001E-3</v>
      </c>
      <c r="BB72" s="409">
        <v>14.4</v>
      </c>
      <c r="BC72" s="409">
        <v>14.69</v>
      </c>
      <c r="BD72" s="409">
        <v>64.8</v>
      </c>
      <c r="BE72" s="409">
        <v>23.8</v>
      </c>
      <c r="BF72" s="409">
        <v>191</v>
      </c>
      <c r="BG72" s="418"/>
      <c r="BH72" s="354">
        <v>0</v>
      </c>
      <c r="BI72" s="354">
        <v>0</v>
      </c>
      <c r="BJ72" s="354">
        <v>0</v>
      </c>
      <c r="BK72" s="354">
        <v>0</v>
      </c>
      <c r="BL72" s="356">
        <v>0</v>
      </c>
      <c r="BM72" s="354">
        <v>0</v>
      </c>
      <c r="BN72" s="413"/>
      <c r="BO72" s="419">
        <v>3.1177636363636365</v>
      </c>
      <c r="BP72" s="359">
        <v>3.3650000000000002</v>
      </c>
      <c r="BQ72" s="359">
        <v>0.2472363636363637</v>
      </c>
      <c r="BR72" s="359">
        <v>7.9299264624410277</v>
      </c>
      <c r="BS72" s="359">
        <v>142</v>
      </c>
      <c r="BT72" s="359">
        <v>43460</v>
      </c>
      <c r="BU72" s="359">
        <v>39684</v>
      </c>
      <c r="BV72" s="359">
        <v>1383.8191942351784</v>
      </c>
      <c r="BW72" s="359">
        <v>1.9982679322752312E-4</v>
      </c>
      <c r="BX72" s="359">
        <v>-1.7765000000000002</v>
      </c>
      <c r="BY72" s="359">
        <v>16.729500000000005</v>
      </c>
      <c r="BZ72" s="359">
        <v>-18.506000000000004</v>
      </c>
      <c r="CA72" s="359">
        <v>-7.8577774495760542</v>
      </c>
      <c r="CB72" s="359">
        <v>76.280353150572154</v>
      </c>
      <c r="CC72" s="359">
        <v>-84.138130600148187</v>
      </c>
      <c r="CD72" s="359">
        <v>-46.429990391629175</v>
      </c>
      <c r="CE72" s="359">
        <v>430.55327486433868</v>
      </c>
      <c r="CF72" s="359">
        <v>-476.98326525596775</v>
      </c>
      <c r="CG72" s="359">
        <v>0.52558023194607362</v>
      </c>
      <c r="CH72" s="359"/>
      <c r="CI72" s="359">
        <v>4.82</v>
      </c>
      <c r="CJ72" s="359">
        <v>4.9800000000000004</v>
      </c>
      <c r="CK72" s="359">
        <v>4.93</v>
      </c>
      <c r="CL72" s="359">
        <f t="shared" si="7"/>
        <v>4.91</v>
      </c>
      <c r="CM72" s="359">
        <v>0.57299999999999995</v>
      </c>
      <c r="CN72" s="359">
        <v>0.60499999999999998</v>
      </c>
      <c r="CO72" s="359">
        <v>0.6</v>
      </c>
      <c r="CP72" s="359">
        <f t="shared" si="8"/>
        <v>0.59266666666666667</v>
      </c>
      <c r="CQ72" s="359">
        <v>0.78900000000000003</v>
      </c>
      <c r="CR72" s="359">
        <v>0.78700000000000003</v>
      </c>
      <c r="CS72" s="359">
        <v>0.78800000000000003</v>
      </c>
      <c r="CT72" s="359">
        <f t="shared" si="9"/>
        <v>0.78799999999999992</v>
      </c>
      <c r="CU72" s="414">
        <v>1.3888888888888889E-3</v>
      </c>
      <c r="CV72" s="415">
        <v>3.472222222222222E-3</v>
      </c>
      <c r="CW72" s="415">
        <v>6.2499999999999995E-3</v>
      </c>
      <c r="CX72" s="416" t="s">
        <v>728</v>
      </c>
      <c r="CY72" s="416" t="s">
        <v>729</v>
      </c>
      <c r="CZ72" s="416" t="s">
        <v>730</v>
      </c>
      <c r="DA72" s="416" t="s">
        <v>731</v>
      </c>
      <c r="DB72" s="416" t="s">
        <v>732</v>
      </c>
      <c r="DC72" s="416" t="s">
        <v>733</v>
      </c>
      <c r="DD72" s="361"/>
      <c r="DE72" s="359">
        <v>7.9299264624410277</v>
      </c>
      <c r="DF72" s="359">
        <v>0.59266666666666667</v>
      </c>
      <c r="DG72" s="359">
        <v>0.78799999999999992</v>
      </c>
    </row>
    <row r="73" spans="1:111" ht="15.75" customHeight="1">
      <c r="A73" s="363">
        <v>88</v>
      </c>
      <c r="B73" s="423" t="s">
        <v>734</v>
      </c>
      <c r="C73" s="354">
        <v>1</v>
      </c>
      <c r="D73" s="355">
        <v>12725</v>
      </c>
      <c r="E73" s="403">
        <f t="shared" si="10"/>
        <v>85</v>
      </c>
      <c r="F73" s="354">
        <v>35.9</v>
      </c>
      <c r="G73" s="356">
        <v>98</v>
      </c>
      <c r="H73" s="409">
        <v>1</v>
      </c>
      <c r="I73" s="409">
        <v>0</v>
      </c>
      <c r="J73" s="409">
        <v>1</v>
      </c>
      <c r="K73" s="409">
        <v>0</v>
      </c>
      <c r="L73" s="409">
        <v>0</v>
      </c>
      <c r="M73" s="409">
        <v>0</v>
      </c>
      <c r="N73" s="409">
        <v>0</v>
      </c>
      <c r="O73" s="409">
        <v>0</v>
      </c>
      <c r="P73" s="409">
        <v>0</v>
      </c>
      <c r="Q73" s="409">
        <v>0</v>
      </c>
      <c r="R73" s="409">
        <v>0</v>
      </c>
      <c r="S73" s="409">
        <v>1</v>
      </c>
      <c r="T73" s="409">
        <v>0</v>
      </c>
      <c r="U73" s="409">
        <v>0</v>
      </c>
      <c r="V73" s="409">
        <v>1</v>
      </c>
      <c r="W73" s="409">
        <v>0</v>
      </c>
      <c r="X73" s="409">
        <v>0</v>
      </c>
      <c r="Y73" s="409">
        <v>0</v>
      </c>
      <c r="Z73" s="409">
        <v>0</v>
      </c>
      <c r="AA73" s="356">
        <v>69.58</v>
      </c>
      <c r="AB73" s="352">
        <v>1.62</v>
      </c>
      <c r="AC73" s="417">
        <f t="shared" si="6"/>
        <v>26.512726718488029</v>
      </c>
      <c r="AD73" s="435">
        <v>44036</v>
      </c>
      <c r="AE73" s="354">
        <v>1</v>
      </c>
      <c r="AF73" s="354">
        <v>0</v>
      </c>
      <c r="AG73" s="354">
        <v>6</v>
      </c>
      <c r="AH73" s="409">
        <v>0</v>
      </c>
      <c r="AI73" s="409">
        <v>1</v>
      </c>
      <c r="AJ73" s="408">
        <v>44055</v>
      </c>
      <c r="AK73" s="354">
        <f t="shared" si="2"/>
        <v>19</v>
      </c>
      <c r="AL73" s="423">
        <v>1</v>
      </c>
      <c r="AM73" s="409"/>
      <c r="AN73" s="410"/>
      <c r="AO73" s="352">
        <v>1</v>
      </c>
      <c r="AP73" s="354">
        <v>1</v>
      </c>
      <c r="AQ73" s="352">
        <v>1</v>
      </c>
      <c r="AR73" s="352">
        <v>1</v>
      </c>
      <c r="AS73" s="352">
        <v>0</v>
      </c>
      <c r="AT73" s="352">
        <v>1</v>
      </c>
      <c r="AU73" s="352">
        <v>0</v>
      </c>
      <c r="AV73" s="354"/>
      <c r="AW73" s="408">
        <v>44036</v>
      </c>
      <c r="AX73" s="419">
        <v>1.89</v>
      </c>
      <c r="AY73" s="419"/>
      <c r="AZ73" s="419">
        <v>20.6</v>
      </c>
      <c r="BA73" s="426">
        <v>0.106</v>
      </c>
      <c r="BB73" s="409">
        <v>11.1</v>
      </c>
      <c r="BC73" s="409">
        <v>17.350000000000001</v>
      </c>
      <c r="BD73" s="409">
        <v>90.3</v>
      </c>
      <c r="BE73" s="409">
        <v>4</v>
      </c>
      <c r="BF73" s="409">
        <v>287</v>
      </c>
      <c r="BG73" s="418"/>
      <c r="BH73" s="354">
        <v>0</v>
      </c>
      <c r="BI73" s="354">
        <v>0</v>
      </c>
      <c r="BJ73" s="354">
        <v>0</v>
      </c>
      <c r="BK73" s="354">
        <v>0</v>
      </c>
      <c r="BL73" s="356">
        <v>0</v>
      </c>
      <c r="BM73" s="354">
        <v>0</v>
      </c>
      <c r="BN73" s="413"/>
      <c r="BO73" s="419">
        <v>5.3747833333333324</v>
      </c>
      <c r="BP73" s="359">
        <v>5.48</v>
      </c>
      <c r="BQ73" s="359">
        <v>0.10521666666666807</v>
      </c>
      <c r="BR73" s="359">
        <v>1.9575982907838412</v>
      </c>
      <c r="BS73" s="359">
        <v>177</v>
      </c>
      <c r="BT73" s="359">
        <v>8120</v>
      </c>
      <c r="BU73" s="359">
        <v>7973</v>
      </c>
      <c r="BV73" s="359">
        <v>103.41277407054335</v>
      </c>
      <c r="BW73" s="359">
        <v>2.4552844484934672E-4</v>
      </c>
      <c r="BX73" s="359">
        <v>-3.5261666666666667</v>
      </c>
      <c r="BY73" s="359">
        <v>8.8734999999999999</v>
      </c>
      <c r="BZ73" s="359">
        <v>-12.399666666666667</v>
      </c>
      <c r="CA73" s="359">
        <v>-48.102039693588502</v>
      </c>
      <c r="CB73" s="359">
        <v>120.72205888155753</v>
      </c>
      <c r="CC73" s="359">
        <v>-168.82409857514602</v>
      </c>
      <c r="CD73" s="359">
        <v>-52.436066377628372</v>
      </c>
      <c r="CE73" s="359">
        <v>132.13729299041864</v>
      </c>
      <c r="CF73" s="359">
        <v>-184.57335936804702</v>
      </c>
      <c r="CG73" s="359">
        <v>0.58278229037632612</v>
      </c>
      <c r="CH73" s="359"/>
      <c r="CI73" s="359">
        <v>7.67</v>
      </c>
      <c r="CJ73" s="359">
        <v>7.41</v>
      </c>
      <c r="CK73" s="359">
        <v>7.79</v>
      </c>
      <c r="CL73" s="359">
        <f t="shared" si="7"/>
        <v>7.623333333333334</v>
      </c>
      <c r="CM73" s="359">
        <v>1.0449999999999999</v>
      </c>
      <c r="CN73" s="359">
        <v>0.92900000000000005</v>
      </c>
      <c r="CO73" s="359">
        <v>1.054</v>
      </c>
      <c r="CP73" s="359">
        <f t="shared" si="8"/>
        <v>1.0093333333333334</v>
      </c>
      <c r="CQ73" s="359">
        <v>1.2</v>
      </c>
      <c r="CR73" s="359">
        <v>1.1279999999999999</v>
      </c>
      <c r="CS73" s="359">
        <v>1.236</v>
      </c>
      <c r="CT73" s="359">
        <f t="shared" si="9"/>
        <v>1.1879999999999999</v>
      </c>
      <c r="CU73" s="414">
        <v>2.0833333333333333E-3</v>
      </c>
      <c r="CV73" s="415">
        <v>4.8611111111111112E-3</v>
      </c>
      <c r="CW73" s="415">
        <v>6.2499999999999995E-3</v>
      </c>
      <c r="CX73" s="416" t="s">
        <v>736</v>
      </c>
      <c r="CY73" s="416" t="s">
        <v>737</v>
      </c>
      <c r="CZ73" s="416" t="s">
        <v>738</v>
      </c>
      <c r="DA73" s="416" t="s">
        <v>739</v>
      </c>
      <c r="DB73" s="416" t="s">
        <v>740</v>
      </c>
      <c r="DC73" s="416" t="s">
        <v>741</v>
      </c>
      <c r="DD73" s="361"/>
      <c r="DE73" s="359">
        <v>1.9575982907838412</v>
      </c>
      <c r="DF73" s="359">
        <v>1.0093333333333334</v>
      </c>
      <c r="DG73" s="359">
        <v>1.1879999999999999</v>
      </c>
    </row>
    <row r="74" spans="1:111" ht="15.75" customHeight="1">
      <c r="A74" s="363">
        <v>89</v>
      </c>
      <c r="B74" s="423" t="s">
        <v>742</v>
      </c>
      <c r="C74" s="354">
        <v>1</v>
      </c>
      <c r="D74" s="355">
        <v>18295</v>
      </c>
      <c r="E74" s="403">
        <f t="shared" si="10"/>
        <v>70</v>
      </c>
      <c r="F74" s="354">
        <v>36.200000000000003</v>
      </c>
      <c r="G74" s="356">
        <v>98</v>
      </c>
      <c r="H74" s="409">
        <v>0</v>
      </c>
      <c r="I74" s="409">
        <v>1</v>
      </c>
      <c r="J74" s="409">
        <v>0</v>
      </c>
      <c r="K74" s="409">
        <v>0</v>
      </c>
      <c r="L74" s="409">
        <v>0</v>
      </c>
      <c r="M74" s="409">
        <v>0</v>
      </c>
      <c r="N74" s="409">
        <v>0</v>
      </c>
      <c r="O74" s="409">
        <v>0</v>
      </c>
      <c r="P74" s="409">
        <v>0</v>
      </c>
      <c r="Q74" s="409">
        <v>0</v>
      </c>
      <c r="R74" s="409">
        <v>0</v>
      </c>
      <c r="S74" s="409">
        <v>0</v>
      </c>
      <c r="T74" s="409">
        <v>0</v>
      </c>
      <c r="U74" s="409">
        <v>0</v>
      </c>
      <c r="V74" s="409">
        <v>1</v>
      </c>
      <c r="W74" s="409">
        <v>0</v>
      </c>
      <c r="X74" s="409">
        <v>1</v>
      </c>
      <c r="Y74" s="409">
        <v>0</v>
      </c>
      <c r="Z74" s="409">
        <v>0</v>
      </c>
      <c r="AA74" s="356">
        <v>172</v>
      </c>
      <c r="AB74" s="352">
        <v>1.7</v>
      </c>
      <c r="AC74" s="417">
        <f t="shared" si="6"/>
        <v>59.515570934256061</v>
      </c>
      <c r="AD74" s="435">
        <v>44046</v>
      </c>
      <c r="AE74" s="354">
        <v>1</v>
      </c>
      <c r="AF74" s="354">
        <v>1</v>
      </c>
      <c r="AG74" s="354">
        <v>7</v>
      </c>
      <c r="AH74" s="409">
        <v>0</v>
      </c>
      <c r="AI74" s="409">
        <v>1</v>
      </c>
      <c r="AJ74" s="408">
        <v>44063</v>
      </c>
      <c r="AK74" s="354">
        <f t="shared" si="2"/>
        <v>17</v>
      </c>
      <c r="AL74" s="423">
        <v>1</v>
      </c>
      <c r="AM74" s="409"/>
      <c r="AN74" s="410"/>
      <c r="AO74" s="352">
        <v>1</v>
      </c>
      <c r="AP74" s="354">
        <v>1</v>
      </c>
      <c r="AQ74" s="352">
        <v>1</v>
      </c>
      <c r="AR74" s="352">
        <v>1</v>
      </c>
      <c r="AS74" s="352">
        <v>0</v>
      </c>
      <c r="AT74" s="352">
        <v>1</v>
      </c>
      <c r="AU74" s="352">
        <v>0</v>
      </c>
      <c r="AV74" s="354"/>
      <c r="AW74" s="408">
        <v>44046</v>
      </c>
      <c r="AX74" s="419">
        <v>0.69</v>
      </c>
      <c r="AY74" s="419">
        <v>23819</v>
      </c>
      <c r="AZ74" s="419">
        <v>31.1</v>
      </c>
      <c r="BA74" s="426">
        <v>4.2999999999999997E-2</v>
      </c>
      <c r="BB74" s="409">
        <v>15.8</v>
      </c>
      <c r="BC74" s="409">
        <v>16.45</v>
      </c>
      <c r="BD74" s="409">
        <v>82.3</v>
      </c>
      <c r="BE74" s="409">
        <v>10.4</v>
      </c>
      <c r="BF74" s="409">
        <v>234</v>
      </c>
      <c r="BG74" s="418"/>
      <c r="BH74" s="354">
        <v>1</v>
      </c>
      <c r="BI74" s="354">
        <v>0</v>
      </c>
      <c r="BJ74" s="354">
        <v>0</v>
      </c>
      <c r="BK74" s="354">
        <v>0</v>
      </c>
      <c r="BL74" s="356">
        <v>0</v>
      </c>
      <c r="BM74" s="354">
        <v>0</v>
      </c>
      <c r="BN74" s="413" t="s">
        <v>131</v>
      </c>
      <c r="BO74" s="419">
        <v>4.4105166666666662</v>
      </c>
      <c r="BP74" s="359">
        <v>4.6230000000000002</v>
      </c>
      <c r="BQ74" s="359">
        <v>0.21248333333333402</v>
      </c>
      <c r="BR74" s="359">
        <v>4.8176517490392445</v>
      </c>
      <c r="BS74" s="359">
        <v>122</v>
      </c>
      <c r="BT74" s="359">
        <v>59894</v>
      </c>
      <c r="BU74" s="359">
        <v>41247</v>
      </c>
      <c r="BV74" s="359">
        <v>917.73164791835791</v>
      </c>
      <c r="BW74" s="359">
        <v>1.168000521017103E-4</v>
      </c>
      <c r="BX74" s="359">
        <v>24.753499999999999</v>
      </c>
      <c r="BY74" s="359">
        <v>40.239000000000011</v>
      </c>
      <c r="BZ74" s="359">
        <v>-15.4855</v>
      </c>
      <c r="CA74" s="359">
        <v>226.6546086439545</v>
      </c>
      <c r="CB74" s="359">
        <v>368.63444455790352</v>
      </c>
      <c r="CC74" s="359">
        <v>-141.97983591394902</v>
      </c>
      <c r="CD74" s="359">
        <v>449.38520470231538</v>
      </c>
      <c r="CE74" s="359">
        <v>730.32649323998874</v>
      </c>
      <c r="CF74" s="359">
        <v>-280.94128853767324</v>
      </c>
      <c r="CG74" s="359">
        <v>0.2778109750948648</v>
      </c>
      <c r="CH74" s="359"/>
      <c r="CI74" s="359">
        <v>6.45</v>
      </c>
      <c r="CJ74" s="359">
        <v>6.59</v>
      </c>
      <c r="CK74" s="359">
        <v>6.79</v>
      </c>
      <c r="CL74" s="359">
        <f t="shared" si="7"/>
        <v>6.6099999999999994</v>
      </c>
      <c r="CM74" s="359">
        <v>0.81899999999999995</v>
      </c>
      <c r="CN74" s="359">
        <v>0.83799999999999997</v>
      </c>
      <c r="CO74" s="359">
        <v>0.93799999999999994</v>
      </c>
      <c r="CP74" s="359">
        <f t="shared" si="8"/>
        <v>0.86499999999999988</v>
      </c>
      <c r="CQ74" s="359">
        <v>0.98</v>
      </c>
      <c r="CR74" s="359">
        <v>1.04</v>
      </c>
      <c r="CS74" s="359">
        <v>1.1659999999999999</v>
      </c>
      <c r="CT74" s="359">
        <f t="shared" si="9"/>
        <v>1.0620000000000001</v>
      </c>
      <c r="CU74" s="414">
        <v>6.9444444444444447E-4</v>
      </c>
      <c r="CV74" s="415">
        <v>5.5555555555555558E-3</v>
      </c>
      <c r="CW74" s="415">
        <v>6.9444444444444441E-3</v>
      </c>
      <c r="CX74" s="416" t="s">
        <v>744</v>
      </c>
      <c r="CY74" s="416" t="s">
        <v>745</v>
      </c>
      <c r="CZ74" s="416" t="s">
        <v>746</v>
      </c>
      <c r="DA74" s="416" t="s">
        <v>747</v>
      </c>
      <c r="DB74" s="416" t="s">
        <v>748</v>
      </c>
      <c r="DC74" s="416" t="s">
        <v>749</v>
      </c>
      <c r="DD74" s="361"/>
      <c r="DE74" s="359">
        <v>4.8176517490392445</v>
      </c>
      <c r="DF74" s="359">
        <v>0.86499999999999988</v>
      </c>
      <c r="DG74" s="359">
        <v>1.0620000000000001</v>
      </c>
    </row>
    <row r="75" spans="1:111" ht="15.75" customHeight="1">
      <c r="A75" s="363">
        <v>92</v>
      </c>
      <c r="B75" s="423" t="s">
        <v>769</v>
      </c>
      <c r="C75" s="354">
        <v>2</v>
      </c>
      <c r="D75" s="355">
        <v>24743</v>
      </c>
      <c r="E75" s="403">
        <f t="shared" si="10"/>
        <v>52</v>
      </c>
      <c r="F75" s="354">
        <v>38</v>
      </c>
      <c r="G75" s="356">
        <v>96</v>
      </c>
      <c r="H75" s="409">
        <v>0</v>
      </c>
      <c r="I75" s="409">
        <v>0</v>
      </c>
      <c r="J75" s="409">
        <v>0</v>
      </c>
      <c r="K75" s="409">
        <v>0</v>
      </c>
      <c r="L75" s="409">
        <v>0</v>
      </c>
      <c r="M75" s="409">
        <v>0</v>
      </c>
      <c r="N75" s="409">
        <v>0</v>
      </c>
      <c r="O75" s="409">
        <v>0</v>
      </c>
      <c r="P75" s="409">
        <v>0</v>
      </c>
      <c r="Q75" s="409">
        <v>0</v>
      </c>
      <c r="R75" s="409">
        <v>0</v>
      </c>
      <c r="S75" s="409">
        <v>0</v>
      </c>
      <c r="T75" s="409">
        <v>0</v>
      </c>
      <c r="U75" s="409">
        <v>0</v>
      </c>
      <c r="V75" s="409">
        <v>0</v>
      </c>
      <c r="W75" s="409">
        <v>0</v>
      </c>
      <c r="X75" s="409">
        <v>0</v>
      </c>
      <c r="Y75" s="409">
        <v>0</v>
      </c>
      <c r="Z75" s="409">
        <v>0</v>
      </c>
      <c r="AA75" s="356"/>
      <c r="AB75" s="352"/>
      <c r="AC75" s="417"/>
      <c r="AD75" s="435">
        <v>44045</v>
      </c>
      <c r="AE75" s="354">
        <v>0</v>
      </c>
      <c r="AF75" s="354">
        <v>0</v>
      </c>
      <c r="AG75" s="354">
        <v>0</v>
      </c>
      <c r="AH75" s="409">
        <v>0</v>
      </c>
      <c r="AI75" s="409">
        <v>0</v>
      </c>
      <c r="AJ75" s="408">
        <v>44050</v>
      </c>
      <c r="AK75" s="354">
        <f t="shared" si="2"/>
        <v>5</v>
      </c>
      <c r="AL75" s="423">
        <v>1</v>
      </c>
      <c r="AM75" s="409"/>
      <c r="AN75" s="410"/>
      <c r="AO75" s="352">
        <v>1</v>
      </c>
      <c r="AP75" s="354">
        <v>1</v>
      </c>
      <c r="AQ75" s="352">
        <v>1</v>
      </c>
      <c r="AR75" s="352">
        <v>0</v>
      </c>
      <c r="AS75" s="352">
        <v>0</v>
      </c>
      <c r="AT75" s="352">
        <v>0</v>
      </c>
      <c r="AU75" s="352">
        <v>0</v>
      </c>
      <c r="AV75" s="354"/>
      <c r="AW75" s="408">
        <v>44045</v>
      </c>
      <c r="AX75" s="419">
        <v>0.44</v>
      </c>
      <c r="AY75" s="419">
        <v>15865</v>
      </c>
      <c r="AZ75" s="419">
        <v>6.5</v>
      </c>
      <c r="BA75" s="426">
        <v>8.9999999999999993E-3</v>
      </c>
      <c r="BB75" s="409">
        <v>7.2</v>
      </c>
      <c r="BC75" s="409">
        <v>2.5499999999999998</v>
      </c>
      <c r="BD75" s="409">
        <v>4</v>
      </c>
      <c r="BE75" s="409">
        <v>0.79</v>
      </c>
      <c r="BF75" s="409">
        <v>7</v>
      </c>
      <c r="BG75" s="418"/>
      <c r="BH75" s="354">
        <v>0</v>
      </c>
      <c r="BI75" s="354">
        <v>0</v>
      </c>
      <c r="BJ75" s="354">
        <v>0</v>
      </c>
      <c r="BK75" s="354">
        <v>0</v>
      </c>
      <c r="BL75" s="356">
        <v>0</v>
      </c>
      <c r="BM75" s="354">
        <v>0</v>
      </c>
      <c r="BN75" s="413"/>
      <c r="BO75" s="419">
        <v>4.3402033898305081</v>
      </c>
      <c r="BP75" s="359">
        <v>4.9130000000000003</v>
      </c>
      <c r="BQ75" s="359">
        <v>0.57279661016949213</v>
      </c>
      <c r="BR75" s="359">
        <v>13.197460089349885</v>
      </c>
      <c r="BS75" s="359">
        <v>141</v>
      </c>
      <c r="BT75" s="359">
        <v>128822</v>
      </c>
      <c r="BU75" s="359">
        <v>114500</v>
      </c>
      <c r="BV75" s="359">
        <v>1877.1378708551483</v>
      </c>
      <c r="BW75" s="359">
        <v>1.1526166016899463E-4</v>
      </c>
      <c r="BX75" s="359">
        <v>24.210166666666669</v>
      </c>
      <c r="BY75" s="359">
        <v>36.49666666666667</v>
      </c>
      <c r="BZ75" s="359">
        <v>-12.2865</v>
      </c>
      <c r="CA75" s="359">
        <v>214.8033558690978</v>
      </c>
      <c r="CB75" s="359">
        <v>323.90633570339298</v>
      </c>
      <c r="CC75" s="359">
        <v>-109.102979834295</v>
      </c>
      <c r="CD75" s="359">
        <v>446.78979883493025</v>
      </c>
      <c r="CE75" s="359">
        <v>673.45764160675287</v>
      </c>
      <c r="CF75" s="359">
        <v>-226.66784277182239</v>
      </c>
      <c r="CG75" s="359">
        <v>0.25181804837834176</v>
      </c>
      <c r="CH75" s="359"/>
      <c r="CI75" s="359">
        <v>8.93</v>
      </c>
      <c r="CJ75" s="359">
        <v>8.8800000000000008</v>
      </c>
      <c r="CK75" s="359">
        <v>8.6300000000000008</v>
      </c>
      <c r="CL75" s="359">
        <f t="shared" si="7"/>
        <v>8.8133333333333344</v>
      </c>
      <c r="CM75" s="359">
        <v>0.51</v>
      </c>
      <c r="CN75" s="359">
        <v>0.48799999999999999</v>
      </c>
      <c r="CO75" s="359">
        <v>0.505</v>
      </c>
      <c r="CP75" s="359">
        <f t="shared" si="8"/>
        <v>0.501</v>
      </c>
      <c r="CQ75" s="359">
        <v>0.67300000000000004</v>
      </c>
      <c r="CR75" s="359">
        <v>0.61599999999999999</v>
      </c>
      <c r="CS75" s="359">
        <v>0.61399999999999999</v>
      </c>
      <c r="CT75" s="359">
        <f t="shared" si="9"/>
        <v>0.6343333333333333</v>
      </c>
      <c r="CU75" s="414">
        <v>3.472222222222222E-3</v>
      </c>
      <c r="CV75" s="415">
        <v>6.2499999999999995E-3</v>
      </c>
      <c r="CW75" s="415">
        <v>9.0277777777777787E-3</v>
      </c>
      <c r="CX75" s="416" t="s">
        <v>771</v>
      </c>
      <c r="CY75" s="416" t="s">
        <v>772</v>
      </c>
      <c r="CZ75" s="416" t="s">
        <v>773</v>
      </c>
      <c r="DA75" s="416" t="s">
        <v>774</v>
      </c>
      <c r="DB75" s="416" t="s">
        <v>775</v>
      </c>
      <c r="DC75" s="416" t="s">
        <v>776</v>
      </c>
      <c r="DD75" s="361"/>
      <c r="DE75" s="359">
        <v>13.197460089349885</v>
      </c>
      <c r="DF75" s="359">
        <v>0.501</v>
      </c>
      <c r="DG75" s="359">
        <v>0.6343333333333333</v>
      </c>
    </row>
    <row r="76" spans="1:111" ht="15.75" customHeight="1">
      <c r="A76" s="363">
        <v>93</v>
      </c>
      <c r="B76" s="423" t="s">
        <v>777</v>
      </c>
      <c r="C76" s="354">
        <v>2</v>
      </c>
      <c r="D76" s="355">
        <v>18462</v>
      </c>
      <c r="E76" s="403">
        <f t="shared" si="10"/>
        <v>70</v>
      </c>
      <c r="F76" s="354">
        <v>36</v>
      </c>
      <c r="G76" s="356">
        <v>91</v>
      </c>
      <c r="H76" s="409">
        <v>1</v>
      </c>
      <c r="I76" s="409">
        <v>1</v>
      </c>
      <c r="J76" s="409">
        <v>1</v>
      </c>
      <c r="K76" s="409">
        <v>0</v>
      </c>
      <c r="L76" s="409">
        <v>0</v>
      </c>
      <c r="M76" s="409">
        <v>0</v>
      </c>
      <c r="N76" s="409">
        <v>0</v>
      </c>
      <c r="O76" s="409">
        <v>0</v>
      </c>
      <c r="P76" s="409">
        <v>0</v>
      </c>
      <c r="Q76" s="409">
        <v>0</v>
      </c>
      <c r="R76" s="409">
        <v>0</v>
      </c>
      <c r="S76" s="409">
        <v>1</v>
      </c>
      <c r="T76" s="409">
        <v>0</v>
      </c>
      <c r="U76" s="409">
        <v>1</v>
      </c>
      <c r="V76" s="409">
        <v>1</v>
      </c>
      <c r="W76" s="409">
        <v>0</v>
      </c>
      <c r="X76" s="409">
        <v>1</v>
      </c>
      <c r="Y76" s="409">
        <v>0</v>
      </c>
      <c r="Z76" s="409">
        <v>0</v>
      </c>
      <c r="AA76" s="356">
        <v>97.9</v>
      </c>
      <c r="AB76" s="352">
        <v>1.59</v>
      </c>
      <c r="AC76" s="417">
        <f t="shared" si="6"/>
        <v>38.724733989952931</v>
      </c>
      <c r="AD76" s="435">
        <v>44044</v>
      </c>
      <c r="AE76" s="354">
        <v>0</v>
      </c>
      <c r="AF76" s="354">
        <v>0</v>
      </c>
      <c r="AG76" s="354">
        <v>0</v>
      </c>
      <c r="AH76" s="409">
        <v>0</v>
      </c>
      <c r="AI76" s="409">
        <v>0</v>
      </c>
      <c r="AJ76" s="408">
        <v>44055</v>
      </c>
      <c r="AK76" s="354">
        <f t="shared" si="2"/>
        <v>11</v>
      </c>
      <c r="AL76" s="423">
        <v>1</v>
      </c>
      <c r="AM76" s="409" t="s">
        <v>779</v>
      </c>
      <c r="AN76" s="410" t="s">
        <v>780</v>
      </c>
      <c r="AO76" s="352">
        <v>1</v>
      </c>
      <c r="AP76" s="354">
        <v>1</v>
      </c>
      <c r="AQ76" s="352">
        <v>1</v>
      </c>
      <c r="AR76" s="352">
        <v>1</v>
      </c>
      <c r="AS76" s="352">
        <v>1</v>
      </c>
      <c r="AT76" s="352">
        <v>1</v>
      </c>
      <c r="AU76" s="352">
        <v>0</v>
      </c>
      <c r="AV76" s="354"/>
      <c r="AW76" s="408">
        <v>44044</v>
      </c>
      <c r="AX76" s="419">
        <v>0.74</v>
      </c>
      <c r="AY76" s="419">
        <v>533</v>
      </c>
      <c r="AZ76" s="419">
        <v>199.1</v>
      </c>
      <c r="BA76" s="426">
        <v>0.01</v>
      </c>
      <c r="BB76" s="409">
        <v>14.7</v>
      </c>
      <c r="BC76" s="409">
        <v>7.76</v>
      </c>
      <c r="BD76" s="409">
        <v>65.599999999999994</v>
      </c>
      <c r="BE76" s="409">
        <v>30.2</v>
      </c>
      <c r="BF76" s="409">
        <v>100</v>
      </c>
      <c r="BG76" s="418"/>
      <c r="BH76" s="354">
        <v>0</v>
      </c>
      <c r="BI76" s="354">
        <v>0</v>
      </c>
      <c r="BJ76" s="354">
        <v>0</v>
      </c>
      <c r="BK76" s="354">
        <v>0</v>
      </c>
      <c r="BL76" s="356">
        <v>0</v>
      </c>
      <c r="BM76" s="354">
        <v>0</v>
      </c>
      <c r="BN76" s="413" t="s">
        <v>131</v>
      </c>
      <c r="BO76" s="419">
        <v>4.2993799999999984</v>
      </c>
      <c r="BP76" s="359">
        <v>4.5640000000000001</v>
      </c>
      <c r="BQ76" s="359">
        <v>0.26462000000000163</v>
      </c>
      <c r="BR76" s="359">
        <v>6.154840930552818</v>
      </c>
      <c r="BS76" s="359">
        <v>112</v>
      </c>
      <c r="BT76" s="359">
        <v>52921</v>
      </c>
      <c r="BU76" s="359">
        <v>39092</v>
      </c>
      <c r="BV76" s="359">
        <v>669.11369740376017</v>
      </c>
      <c r="BW76" s="359">
        <v>1.574450253390161E-4</v>
      </c>
      <c r="BX76" s="359">
        <v>13.625500000000001</v>
      </c>
      <c r="BY76" s="359">
        <v>31.711499999999997</v>
      </c>
      <c r="BZ76" s="359">
        <v>-18.086000000000006</v>
      </c>
      <c r="CA76" s="359">
        <v>120.34687298604442</v>
      </c>
      <c r="CB76" s="359">
        <v>277.87389945536944</v>
      </c>
      <c r="CC76" s="359">
        <v>-157.52702646932497</v>
      </c>
      <c r="CD76" s="359">
        <v>257.48384089890777</v>
      </c>
      <c r="CE76" s="359">
        <v>594.03873620192508</v>
      </c>
      <c r="CF76" s="359">
        <v>-336.55489530301759</v>
      </c>
      <c r="CG76" s="359">
        <v>0.36165613422342663</v>
      </c>
      <c r="CH76" s="359"/>
      <c r="CI76" s="359">
        <v>8.07</v>
      </c>
      <c r="CJ76" s="359">
        <v>8.1300000000000008</v>
      </c>
      <c r="CK76" s="359">
        <v>7.86</v>
      </c>
      <c r="CL76" s="359">
        <f t="shared" si="7"/>
        <v>8.0200000000000014</v>
      </c>
      <c r="CM76" s="359">
        <v>0.873</v>
      </c>
      <c r="CN76" s="359">
        <v>0.83699999999999997</v>
      </c>
      <c r="CO76" s="359">
        <v>0.89200000000000002</v>
      </c>
      <c r="CP76" s="359">
        <f t="shared" si="8"/>
        <v>0.86733333333333329</v>
      </c>
      <c r="CQ76" s="359">
        <v>1.0149999999999999</v>
      </c>
      <c r="CR76" s="359">
        <v>1.016</v>
      </c>
      <c r="CS76" s="359">
        <v>1.069</v>
      </c>
      <c r="CT76" s="359">
        <f t="shared" si="9"/>
        <v>1.0333333333333332</v>
      </c>
      <c r="CU76" s="414">
        <v>6.9444444444444447E-4</v>
      </c>
      <c r="CV76" s="415">
        <v>3.472222222222222E-3</v>
      </c>
      <c r="CW76" s="415">
        <v>8.3333333333333332E-3</v>
      </c>
      <c r="CX76" s="416" t="s">
        <v>781</v>
      </c>
      <c r="CY76" s="416" t="s">
        <v>782</v>
      </c>
      <c r="CZ76" s="416" t="s">
        <v>783</v>
      </c>
      <c r="DA76" s="416" t="s">
        <v>784</v>
      </c>
      <c r="DB76" s="416" t="s">
        <v>785</v>
      </c>
      <c r="DC76" s="416" t="s">
        <v>786</v>
      </c>
      <c r="DD76" s="361"/>
      <c r="DE76" s="359">
        <v>6.154840930552818</v>
      </c>
      <c r="DF76" s="359">
        <v>0.86733333333333329</v>
      </c>
      <c r="DG76" s="359">
        <v>1.0333333333333332</v>
      </c>
    </row>
    <row r="77" spans="1:111" ht="15.75" customHeight="1">
      <c r="A77" s="363">
        <v>95</v>
      </c>
      <c r="B77" s="423" t="s">
        <v>797</v>
      </c>
      <c r="C77" s="354">
        <v>2</v>
      </c>
      <c r="D77" s="355">
        <v>15474</v>
      </c>
      <c r="E77" s="403">
        <f t="shared" si="10"/>
        <v>78</v>
      </c>
      <c r="F77" s="354">
        <v>36.6</v>
      </c>
      <c r="G77" s="356">
        <v>97</v>
      </c>
      <c r="H77" s="409">
        <v>0</v>
      </c>
      <c r="I77" s="409">
        <v>0</v>
      </c>
      <c r="J77" s="409">
        <v>0</v>
      </c>
      <c r="K77" s="409">
        <v>0</v>
      </c>
      <c r="L77" s="409">
        <v>0</v>
      </c>
      <c r="M77" s="409">
        <v>0</v>
      </c>
      <c r="N77" s="409">
        <v>0</v>
      </c>
      <c r="O77" s="409">
        <v>0</v>
      </c>
      <c r="P77" s="409">
        <v>0</v>
      </c>
      <c r="Q77" s="409">
        <v>0</v>
      </c>
      <c r="R77" s="409">
        <v>0</v>
      </c>
      <c r="S77" s="409">
        <v>0</v>
      </c>
      <c r="T77" s="409">
        <v>0</v>
      </c>
      <c r="U77" s="409">
        <v>0</v>
      </c>
      <c r="V77" s="409">
        <v>0</v>
      </c>
      <c r="W77" s="409">
        <v>1</v>
      </c>
      <c r="X77" s="409">
        <v>0</v>
      </c>
      <c r="Y77" s="409">
        <v>0</v>
      </c>
      <c r="Z77" s="409">
        <v>0</v>
      </c>
      <c r="AA77" s="356">
        <v>76</v>
      </c>
      <c r="AB77" s="352">
        <v>1.59</v>
      </c>
      <c r="AC77" s="417">
        <f t="shared" si="6"/>
        <v>30.062101973814325</v>
      </c>
      <c r="AD77" s="435">
        <v>44046</v>
      </c>
      <c r="AE77" s="354">
        <v>0</v>
      </c>
      <c r="AF77" s="354">
        <v>0</v>
      </c>
      <c r="AG77" s="354">
        <v>0</v>
      </c>
      <c r="AH77" s="409">
        <v>0</v>
      </c>
      <c r="AI77" s="409">
        <v>0</v>
      </c>
      <c r="AJ77" s="408">
        <v>44050</v>
      </c>
      <c r="AK77" s="354">
        <f t="shared" si="2"/>
        <v>4</v>
      </c>
      <c r="AL77" s="423">
        <v>1</v>
      </c>
      <c r="AM77" s="409"/>
      <c r="AN77" s="410" t="s">
        <v>493</v>
      </c>
      <c r="AO77" s="352">
        <v>1</v>
      </c>
      <c r="AP77" s="354">
        <v>1</v>
      </c>
      <c r="AQ77" s="352">
        <v>1</v>
      </c>
      <c r="AR77" s="352">
        <v>1</v>
      </c>
      <c r="AS77" s="352">
        <v>1</v>
      </c>
      <c r="AT77" s="352">
        <v>1</v>
      </c>
      <c r="AU77" s="352">
        <v>0</v>
      </c>
      <c r="AV77" s="354"/>
      <c r="AW77" s="408">
        <v>44046</v>
      </c>
      <c r="AX77" s="419">
        <v>1.02</v>
      </c>
      <c r="AY77" s="419">
        <v>697</v>
      </c>
      <c r="AZ77" s="419">
        <v>89.7</v>
      </c>
      <c r="BA77" s="426">
        <v>1.2E-2</v>
      </c>
      <c r="BB77" s="409">
        <v>11.8</v>
      </c>
      <c r="BC77" s="409">
        <v>2.89</v>
      </c>
      <c r="BD77" s="409">
        <v>54.3</v>
      </c>
      <c r="BE77" s="409">
        <v>34.299999999999997</v>
      </c>
      <c r="BF77" s="409">
        <v>116</v>
      </c>
      <c r="BG77" s="418"/>
      <c r="BH77" s="354">
        <v>0</v>
      </c>
      <c r="BI77" s="354">
        <v>0</v>
      </c>
      <c r="BJ77" s="354">
        <v>0</v>
      </c>
      <c r="BK77" s="354">
        <v>0</v>
      </c>
      <c r="BL77" s="356">
        <v>0</v>
      </c>
      <c r="BM77" s="354">
        <v>1</v>
      </c>
      <c r="BN77" s="413" t="s">
        <v>131</v>
      </c>
      <c r="BO77" s="419">
        <v>3.696109090909093</v>
      </c>
      <c r="BP77" s="359">
        <v>3.7759999999999998</v>
      </c>
      <c r="BQ77" s="359">
        <v>7.9890909090906792E-2</v>
      </c>
      <c r="BR77" s="359">
        <v>2.1614867723305444</v>
      </c>
      <c r="BS77" s="359">
        <v>58</v>
      </c>
      <c r="BT77" s="359">
        <v>27769</v>
      </c>
      <c r="BU77" s="359">
        <v>6612</v>
      </c>
      <c r="BV77" s="359">
        <v>304.08839779005518</v>
      </c>
      <c r="BW77" s="359">
        <v>3.2690362557933218E-4</v>
      </c>
      <c r="BX77" s="359">
        <v>-2.1891666666666669</v>
      </c>
      <c r="BY77" s="359">
        <v>19.763833333333341</v>
      </c>
      <c r="BZ77" s="359">
        <v>-21.952999999999999</v>
      </c>
      <c r="CA77" s="359">
        <v>-14.117873973100183</v>
      </c>
      <c r="CB77" s="359">
        <v>127.04809577622609</v>
      </c>
      <c r="CC77" s="359">
        <v>-141.16596974932631</v>
      </c>
      <c r="CD77" s="359">
        <v>-47.331518553654327</v>
      </c>
      <c r="CE77" s="359">
        <v>428.00100343807878</v>
      </c>
      <c r="CF77" s="359">
        <v>-475.33252199173319</v>
      </c>
      <c r="CG77" s="359">
        <v>0.52619825193088776</v>
      </c>
      <c r="CH77" s="359"/>
      <c r="CI77" s="359"/>
      <c r="CJ77" s="359"/>
      <c r="CK77" s="359"/>
      <c r="CL77" s="359"/>
      <c r="CM77" s="359"/>
      <c r="CN77" s="359"/>
      <c r="CO77" s="359"/>
      <c r="CP77" s="359"/>
      <c r="CQ77" s="359"/>
      <c r="CR77" s="359"/>
      <c r="CS77" s="359"/>
      <c r="CT77" s="359"/>
      <c r="CU77" s="414"/>
      <c r="CV77" s="415"/>
      <c r="CW77" s="415"/>
      <c r="CX77" s="416"/>
      <c r="CY77" s="416"/>
      <c r="CZ77" s="416"/>
      <c r="DA77" s="416"/>
      <c r="DB77" s="416"/>
      <c r="DC77" s="416"/>
      <c r="DD77" s="361"/>
      <c r="DE77" s="359">
        <v>2.1614867723305444</v>
      </c>
      <c r="DF77" s="359"/>
      <c r="DG77" s="359"/>
    </row>
    <row r="78" spans="1:111" ht="15.75" customHeight="1">
      <c r="A78" s="363">
        <v>96</v>
      </c>
      <c r="B78" s="423" t="s">
        <v>799</v>
      </c>
      <c r="C78" s="354">
        <v>2</v>
      </c>
      <c r="D78" s="355">
        <v>20322</v>
      </c>
      <c r="E78" s="403">
        <f t="shared" si="10"/>
        <v>64</v>
      </c>
      <c r="F78" s="354">
        <v>36</v>
      </c>
      <c r="G78" s="356">
        <v>99</v>
      </c>
      <c r="H78" s="409">
        <v>0</v>
      </c>
      <c r="I78" s="409">
        <v>0</v>
      </c>
      <c r="J78" s="409">
        <v>0</v>
      </c>
      <c r="K78" s="409">
        <v>0</v>
      </c>
      <c r="L78" s="409">
        <v>0</v>
      </c>
      <c r="M78" s="409">
        <v>0</v>
      </c>
      <c r="N78" s="409">
        <v>0</v>
      </c>
      <c r="O78" s="409">
        <v>0</v>
      </c>
      <c r="P78" s="409">
        <v>0</v>
      </c>
      <c r="Q78" s="409">
        <v>0</v>
      </c>
      <c r="R78" s="409">
        <v>0</v>
      </c>
      <c r="S78" s="409">
        <v>0</v>
      </c>
      <c r="T78" s="409">
        <v>0</v>
      </c>
      <c r="U78" s="409">
        <v>0</v>
      </c>
      <c r="V78" s="409">
        <v>0</v>
      </c>
      <c r="W78" s="409">
        <v>0</v>
      </c>
      <c r="X78" s="409">
        <v>0</v>
      </c>
      <c r="Y78" s="409">
        <v>0</v>
      </c>
      <c r="Z78" s="409">
        <v>0</v>
      </c>
      <c r="AA78" s="356">
        <v>145</v>
      </c>
      <c r="AB78" s="352">
        <v>1.55</v>
      </c>
      <c r="AC78" s="417">
        <f t="shared" si="6"/>
        <v>60.353798126951084</v>
      </c>
      <c r="AD78" s="435">
        <v>44043</v>
      </c>
      <c r="AE78" s="354">
        <v>1</v>
      </c>
      <c r="AF78" s="354">
        <v>1</v>
      </c>
      <c r="AG78" s="354">
        <v>6</v>
      </c>
      <c r="AH78" s="409">
        <v>0</v>
      </c>
      <c r="AI78" s="409">
        <v>1</v>
      </c>
      <c r="AJ78" s="408">
        <v>44053</v>
      </c>
      <c r="AK78" s="354">
        <f t="shared" si="2"/>
        <v>10</v>
      </c>
      <c r="AL78" s="423">
        <v>1</v>
      </c>
      <c r="AM78" s="409"/>
      <c r="AN78" s="410"/>
      <c r="AO78" s="352">
        <v>1</v>
      </c>
      <c r="AP78" s="354">
        <v>1</v>
      </c>
      <c r="AQ78" s="352">
        <v>1</v>
      </c>
      <c r="AR78" s="352">
        <v>0</v>
      </c>
      <c r="AS78" s="352">
        <v>0</v>
      </c>
      <c r="AT78" s="352">
        <v>1</v>
      </c>
      <c r="AU78" s="352">
        <v>0</v>
      </c>
      <c r="AV78" s="354"/>
      <c r="AW78" s="408">
        <v>44039</v>
      </c>
      <c r="AX78" s="419">
        <v>0.54</v>
      </c>
      <c r="AY78" s="419"/>
      <c r="AZ78" s="419">
        <v>19.7</v>
      </c>
      <c r="BA78" s="426"/>
      <c r="BB78" s="409">
        <v>11.7</v>
      </c>
      <c r="BC78" s="409">
        <v>19.53</v>
      </c>
      <c r="BD78" s="409">
        <v>92.4</v>
      </c>
      <c r="BE78" s="409">
        <v>5.3</v>
      </c>
      <c r="BF78" s="409">
        <v>319</v>
      </c>
      <c r="BG78" s="418"/>
      <c r="BH78" s="354">
        <v>1</v>
      </c>
      <c r="BI78" s="354">
        <v>0</v>
      </c>
      <c r="BJ78" s="354">
        <v>1</v>
      </c>
      <c r="BK78" s="354">
        <v>0</v>
      </c>
      <c r="BL78" s="356">
        <v>0</v>
      </c>
      <c r="BM78" s="354">
        <v>0</v>
      </c>
      <c r="BN78" s="413" t="s">
        <v>131</v>
      </c>
      <c r="BO78" s="419">
        <v>4.1411250000000006</v>
      </c>
      <c r="BP78" s="359">
        <v>4.6790000000000003</v>
      </c>
      <c r="BQ78" s="359">
        <v>0.53787499999999966</v>
      </c>
      <c r="BR78" s="359">
        <v>12.988620242083964</v>
      </c>
      <c r="BS78" s="359">
        <v>54</v>
      </c>
      <c r="BT78" s="359">
        <v>25169</v>
      </c>
      <c r="BU78" s="359">
        <v>10307</v>
      </c>
      <c r="BV78" s="359">
        <v>706.87211093990732</v>
      </c>
      <c r="BW78" s="359">
        <v>1.2601746620824648E-3</v>
      </c>
      <c r="BX78" s="359">
        <v>-11.977833333333331</v>
      </c>
      <c r="BY78" s="359">
        <v>17.577166666666663</v>
      </c>
      <c r="BZ78" s="359">
        <v>-29.555000000000007</v>
      </c>
      <c r="CA78" s="359">
        <v>-97.094489746518917</v>
      </c>
      <c r="CB78" s="359">
        <v>141.81196725303278</v>
      </c>
      <c r="CC78" s="359">
        <v>-238.90645699955172</v>
      </c>
      <c r="CD78" s="359">
        <v>-231.14489724900039</v>
      </c>
      <c r="CE78" s="359">
        <v>340.03082197059393</v>
      </c>
      <c r="CF78" s="359">
        <v>-571.17571921959416</v>
      </c>
      <c r="CG78" s="359">
        <v>0.62683452477584634</v>
      </c>
      <c r="CH78" s="359"/>
      <c r="CI78" s="359">
        <v>7.14</v>
      </c>
      <c r="CJ78" s="359">
        <v>6.93</v>
      </c>
      <c r="CK78" s="359">
        <v>7</v>
      </c>
      <c r="CL78" s="359">
        <f t="shared" si="7"/>
        <v>7.0233333333333334</v>
      </c>
      <c r="CM78" s="359">
        <v>0.81200000000000006</v>
      </c>
      <c r="CN78" s="359">
        <v>0.84499999999999997</v>
      </c>
      <c r="CO78" s="359">
        <v>0.89400000000000002</v>
      </c>
      <c r="CP78" s="359">
        <f t="shared" si="8"/>
        <v>0.85033333333333339</v>
      </c>
      <c r="CQ78" s="359">
        <v>1.004</v>
      </c>
      <c r="CR78" s="359">
        <v>1.0589999999999999</v>
      </c>
      <c r="CS78" s="359">
        <v>1.173</v>
      </c>
      <c r="CT78" s="359">
        <f t="shared" si="9"/>
        <v>1.0786666666666667</v>
      </c>
      <c r="CU78" s="414">
        <v>6.9444444444444441E-3</v>
      </c>
      <c r="CV78" s="415">
        <v>3.472222222222222E-3</v>
      </c>
      <c r="CW78" s="415">
        <v>2.0833333333333333E-3</v>
      </c>
      <c r="CX78" s="416" t="s">
        <v>801</v>
      </c>
      <c r="CY78" s="416" t="s">
        <v>802</v>
      </c>
      <c r="CZ78" s="416" t="s">
        <v>803</v>
      </c>
      <c r="DA78" s="416" t="s">
        <v>804</v>
      </c>
      <c r="DB78" s="416" t="s">
        <v>805</v>
      </c>
      <c r="DC78" s="416" t="s">
        <v>806</v>
      </c>
      <c r="DD78" s="361"/>
      <c r="DE78" s="359">
        <v>12.988620242083964</v>
      </c>
      <c r="DF78" s="359">
        <v>0.85033333333333339</v>
      </c>
      <c r="DG78" s="359">
        <v>1.0786666666666667</v>
      </c>
    </row>
    <row r="79" spans="1:111" ht="15.75" customHeight="1">
      <c r="A79" s="363">
        <v>97</v>
      </c>
      <c r="B79" s="423" t="s">
        <v>807</v>
      </c>
      <c r="C79" s="354">
        <v>1</v>
      </c>
      <c r="D79" s="355">
        <v>29812</v>
      </c>
      <c r="E79" s="403">
        <f t="shared" si="10"/>
        <v>38</v>
      </c>
      <c r="F79" s="354">
        <v>37.299999999999997</v>
      </c>
      <c r="G79" s="356">
        <v>97</v>
      </c>
      <c r="H79" s="409">
        <v>0</v>
      </c>
      <c r="I79" s="409">
        <v>1</v>
      </c>
      <c r="J79" s="409">
        <v>0</v>
      </c>
      <c r="K79" s="409">
        <v>1</v>
      </c>
      <c r="L79" s="409">
        <v>0</v>
      </c>
      <c r="M79" s="409">
        <v>0</v>
      </c>
      <c r="N79" s="409">
        <v>0</v>
      </c>
      <c r="O79" s="409">
        <v>0</v>
      </c>
      <c r="P79" s="409">
        <v>0</v>
      </c>
      <c r="Q79" s="409">
        <v>1</v>
      </c>
      <c r="R79" s="409">
        <v>0</v>
      </c>
      <c r="S79" s="409">
        <v>0</v>
      </c>
      <c r="T79" s="409">
        <v>0</v>
      </c>
      <c r="U79" s="409">
        <v>0</v>
      </c>
      <c r="V79" s="409">
        <v>1</v>
      </c>
      <c r="W79" s="409">
        <v>0</v>
      </c>
      <c r="X79" s="409">
        <v>1</v>
      </c>
      <c r="Y79" s="409">
        <v>0</v>
      </c>
      <c r="Z79" s="409">
        <v>0</v>
      </c>
      <c r="AA79" s="356">
        <v>67</v>
      </c>
      <c r="AB79" s="352">
        <v>1.75</v>
      </c>
      <c r="AC79" s="417">
        <f t="shared" si="6"/>
        <v>21.877551020408163</v>
      </c>
      <c r="AD79" s="435">
        <v>44048</v>
      </c>
      <c r="AE79" s="354">
        <v>1</v>
      </c>
      <c r="AF79" s="354">
        <v>1</v>
      </c>
      <c r="AG79" s="354">
        <v>5</v>
      </c>
      <c r="AH79" s="409">
        <v>1</v>
      </c>
      <c r="AI79" s="409">
        <v>1</v>
      </c>
      <c r="AJ79" s="408">
        <v>44057</v>
      </c>
      <c r="AK79" s="354">
        <f t="shared" si="2"/>
        <v>9</v>
      </c>
      <c r="AL79" s="423">
        <v>1</v>
      </c>
      <c r="AM79" s="409"/>
      <c r="AN79" s="410" t="s">
        <v>808</v>
      </c>
      <c r="AO79" s="352">
        <v>1</v>
      </c>
      <c r="AP79" s="354">
        <v>1</v>
      </c>
      <c r="AQ79" s="352">
        <v>1</v>
      </c>
      <c r="AR79" s="352">
        <v>0</v>
      </c>
      <c r="AS79" s="352">
        <v>1</v>
      </c>
      <c r="AT79" s="352">
        <v>0</v>
      </c>
      <c r="AU79" s="352">
        <v>0</v>
      </c>
      <c r="AV79" s="354"/>
      <c r="AW79" s="408">
        <v>44048</v>
      </c>
      <c r="AX79" s="419">
        <v>13.38</v>
      </c>
      <c r="AY79" s="419"/>
      <c r="AZ79" s="419">
        <v>96.5</v>
      </c>
      <c r="BA79" s="426">
        <v>0.45200000000000001</v>
      </c>
      <c r="BB79" s="409">
        <v>8.8000000000000007</v>
      </c>
      <c r="BC79" s="409">
        <v>10.19</v>
      </c>
      <c r="BD79" s="409">
        <v>81.099999999999994</v>
      </c>
      <c r="BE79" s="409">
        <v>13.2</v>
      </c>
      <c r="BF79" s="409">
        <v>271</v>
      </c>
      <c r="BG79" s="418"/>
      <c r="BH79" s="354">
        <v>0</v>
      </c>
      <c r="BI79" s="354">
        <v>0</v>
      </c>
      <c r="BJ79" s="354">
        <v>0</v>
      </c>
      <c r="BK79" s="354">
        <v>0</v>
      </c>
      <c r="BL79" s="356">
        <v>0</v>
      </c>
      <c r="BM79" s="354">
        <v>0</v>
      </c>
      <c r="BN79" s="413"/>
      <c r="BO79" s="419">
        <v>5.719961538461539</v>
      </c>
      <c r="BP79" s="359"/>
      <c r="BQ79" s="359"/>
      <c r="BR79" s="359"/>
      <c r="BS79" s="359"/>
      <c r="BT79" s="359"/>
      <c r="BU79" s="359"/>
      <c r="BV79" s="359"/>
      <c r="BW79" s="359"/>
      <c r="BX79" s="359"/>
      <c r="BY79" s="359"/>
      <c r="BZ79" s="359"/>
      <c r="CA79" s="359"/>
      <c r="CB79" s="359"/>
      <c r="CC79" s="359"/>
      <c r="CD79" s="359"/>
      <c r="CE79" s="359"/>
      <c r="CF79" s="359"/>
      <c r="CG79" s="359"/>
      <c r="CH79" s="359"/>
      <c r="CI79" s="359">
        <v>5.65</v>
      </c>
      <c r="CJ79" s="359">
        <v>5.69</v>
      </c>
      <c r="CK79" s="359">
        <v>5.85</v>
      </c>
      <c r="CL79" s="359">
        <f t="shared" si="7"/>
        <v>5.7299999999999995</v>
      </c>
      <c r="CM79" s="359">
        <v>0.57499999999999996</v>
      </c>
      <c r="CN79" s="359">
        <v>0.61699999999999999</v>
      </c>
      <c r="CO79" s="359">
        <v>0.629</v>
      </c>
      <c r="CP79" s="359">
        <f t="shared" si="8"/>
        <v>0.60699999999999998</v>
      </c>
      <c r="CQ79" s="359">
        <v>0.755</v>
      </c>
      <c r="CR79" s="359">
        <v>0.752</v>
      </c>
      <c r="CS79" s="359">
        <v>0.79500000000000004</v>
      </c>
      <c r="CT79" s="359">
        <f t="shared" si="9"/>
        <v>0.76733333333333331</v>
      </c>
      <c r="CU79" s="414">
        <v>2.0833333333333333E-3</v>
      </c>
      <c r="CV79" s="415">
        <v>5.5555555555555558E-3</v>
      </c>
      <c r="CW79" s="415">
        <v>4.1666666666666666E-3</v>
      </c>
      <c r="CX79" s="416" t="s">
        <v>809</v>
      </c>
      <c r="CY79" s="416" t="s">
        <v>810</v>
      </c>
      <c r="CZ79" s="416" t="s">
        <v>811</v>
      </c>
      <c r="DA79" s="416" t="s">
        <v>812</v>
      </c>
      <c r="DB79" s="416" t="s">
        <v>813</v>
      </c>
      <c r="DC79" s="416" t="s">
        <v>814</v>
      </c>
      <c r="DD79" s="361"/>
      <c r="DE79" s="359"/>
      <c r="DF79" s="359">
        <v>0.60699999999999998</v>
      </c>
      <c r="DG79" s="359">
        <v>0.76733333333333331</v>
      </c>
    </row>
    <row r="80" spans="1:111" ht="15.75" customHeight="1">
      <c r="A80" s="363">
        <v>98</v>
      </c>
      <c r="B80" s="423" t="s">
        <v>815</v>
      </c>
      <c r="C80" s="354">
        <v>2</v>
      </c>
      <c r="D80" s="355">
        <v>19397</v>
      </c>
      <c r="E80" s="403">
        <f t="shared" si="10"/>
        <v>67</v>
      </c>
      <c r="F80" s="354">
        <v>36.200000000000003</v>
      </c>
      <c r="G80" s="356">
        <v>95</v>
      </c>
      <c r="H80" s="409">
        <v>0</v>
      </c>
      <c r="I80" s="409">
        <v>0</v>
      </c>
      <c r="J80" s="409">
        <v>0</v>
      </c>
      <c r="K80" s="409">
        <v>0</v>
      </c>
      <c r="L80" s="409">
        <v>1</v>
      </c>
      <c r="M80" s="409">
        <v>0</v>
      </c>
      <c r="N80" s="409">
        <v>0</v>
      </c>
      <c r="O80" s="409">
        <v>0</v>
      </c>
      <c r="P80" s="409">
        <v>0</v>
      </c>
      <c r="Q80" s="409">
        <v>0</v>
      </c>
      <c r="R80" s="409">
        <v>0</v>
      </c>
      <c r="S80" s="409">
        <v>0</v>
      </c>
      <c r="T80" s="409">
        <v>0</v>
      </c>
      <c r="U80" s="409">
        <v>0</v>
      </c>
      <c r="V80" s="409">
        <v>1</v>
      </c>
      <c r="W80" s="409">
        <v>0</v>
      </c>
      <c r="X80" s="409">
        <v>1</v>
      </c>
      <c r="Y80" s="409">
        <v>0</v>
      </c>
      <c r="Z80" s="409">
        <v>0</v>
      </c>
      <c r="AA80" s="356">
        <v>67</v>
      </c>
      <c r="AB80" s="352">
        <v>1.55</v>
      </c>
      <c r="AC80" s="417">
        <f t="shared" si="6"/>
        <v>27.887617065556707</v>
      </c>
      <c r="AD80" s="435">
        <v>44049</v>
      </c>
      <c r="AE80" s="354">
        <v>0</v>
      </c>
      <c r="AF80" s="354">
        <v>0</v>
      </c>
      <c r="AG80" s="354">
        <v>0</v>
      </c>
      <c r="AH80" s="409">
        <v>0</v>
      </c>
      <c r="AI80" s="409">
        <v>0</v>
      </c>
      <c r="AJ80" s="408">
        <v>44056</v>
      </c>
      <c r="AK80" s="354">
        <f t="shared" si="2"/>
        <v>7</v>
      </c>
      <c r="AL80" s="423">
        <v>1</v>
      </c>
      <c r="AM80" s="409"/>
      <c r="AN80" s="410"/>
      <c r="AO80" s="352">
        <v>1</v>
      </c>
      <c r="AP80" s="354">
        <v>1</v>
      </c>
      <c r="AQ80" s="352">
        <v>0</v>
      </c>
      <c r="AR80" s="352">
        <v>0</v>
      </c>
      <c r="AS80" s="352">
        <v>0</v>
      </c>
      <c r="AT80" s="352">
        <v>1</v>
      </c>
      <c r="AU80" s="352">
        <v>0</v>
      </c>
      <c r="AV80" s="354"/>
      <c r="AW80" s="408">
        <v>44050</v>
      </c>
      <c r="AX80" s="419">
        <v>0.45</v>
      </c>
      <c r="AY80" s="419">
        <v>949</v>
      </c>
      <c r="AZ80" s="419">
        <v>4.4000000000000004</v>
      </c>
      <c r="BA80" s="426">
        <v>1.0999999999999999E-2</v>
      </c>
      <c r="BB80" s="409">
        <v>11.7</v>
      </c>
      <c r="BC80" s="409">
        <v>8.42</v>
      </c>
      <c r="BD80" s="409">
        <v>78.599999999999994</v>
      </c>
      <c r="BE80" s="409">
        <v>15.1</v>
      </c>
      <c r="BF80" s="409">
        <v>230</v>
      </c>
      <c r="BG80" s="418"/>
      <c r="BH80" s="354">
        <v>0</v>
      </c>
      <c r="BI80" s="354">
        <v>0</v>
      </c>
      <c r="BJ80" s="354">
        <v>0</v>
      </c>
      <c r="BK80" s="354">
        <v>0</v>
      </c>
      <c r="BL80" s="356">
        <v>0</v>
      </c>
      <c r="BM80" s="354">
        <v>0</v>
      </c>
      <c r="BN80" s="413"/>
      <c r="BO80" s="419"/>
      <c r="BP80" s="359"/>
      <c r="BQ80" s="359"/>
      <c r="BR80" s="359"/>
      <c r="BS80" s="359"/>
      <c r="BT80" s="359"/>
      <c r="BU80" s="359"/>
      <c r="BV80" s="359"/>
      <c r="BW80" s="359"/>
      <c r="BX80" s="359"/>
      <c r="BY80" s="359"/>
      <c r="BZ80" s="359"/>
      <c r="CA80" s="359"/>
      <c r="CB80" s="359"/>
      <c r="CC80" s="359"/>
      <c r="CD80" s="359"/>
      <c r="CE80" s="359"/>
      <c r="CF80" s="359"/>
      <c r="CG80" s="359"/>
      <c r="CH80" s="359"/>
      <c r="CI80" s="359">
        <v>7.18</v>
      </c>
      <c r="CJ80" s="359">
        <v>7.46</v>
      </c>
      <c r="CK80" s="359">
        <v>7.17</v>
      </c>
      <c r="CL80" s="359">
        <f t="shared" si="7"/>
        <v>7.2700000000000005</v>
      </c>
      <c r="CM80" s="359">
        <v>0.68500000000000005</v>
      </c>
      <c r="CN80" s="359">
        <v>0.63</v>
      </c>
      <c r="CO80" s="359">
        <v>0.66200000000000003</v>
      </c>
      <c r="CP80" s="359">
        <f t="shared" si="8"/>
        <v>0.65899999999999992</v>
      </c>
      <c r="CQ80" s="359">
        <v>0.96199999999999997</v>
      </c>
      <c r="CR80" s="359">
        <v>0.91200000000000003</v>
      </c>
      <c r="CS80" s="359">
        <v>0.89800000000000002</v>
      </c>
      <c r="CT80" s="359">
        <f t="shared" si="9"/>
        <v>0.92400000000000004</v>
      </c>
      <c r="CU80" s="414">
        <v>2.0833333333333333E-3</v>
      </c>
      <c r="CV80" s="415">
        <v>2.7777777777777779E-3</v>
      </c>
      <c r="CW80" s="415">
        <v>6.9444444444444441E-3</v>
      </c>
      <c r="CX80" s="416" t="s">
        <v>816</v>
      </c>
      <c r="CY80" s="416" t="s">
        <v>817</v>
      </c>
      <c r="CZ80" s="416" t="s">
        <v>818</v>
      </c>
      <c r="DA80" s="416" t="s">
        <v>819</v>
      </c>
      <c r="DB80" s="416" t="s">
        <v>820</v>
      </c>
      <c r="DC80" s="416" t="s">
        <v>821</v>
      </c>
      <c r="DD80" s="361"/>
      <c r="DE80" s="359"/>
      <c r="DF80" s="359">
        <v>0.65899999999999992</v>
      </c>
      <c r="DG80" s="359">
        <v>0.92400000000000004</v>
      </c>
    </row>
    <row r="81" spans="1:111" ht="15.75" customHeight="1">
      <c r="A81" s="363">
        <v>101</v>
      </c>
      <c r="B81" s="423" t="s">
        <v>832</v>
      </c>
      <c r="C81" s="354">
        <v>2</v>
      </c>
      <c r="D81" s="355">
        <v>25083</v>
      </c>
      <c r="E81" s="403">
        <f t="shared" si="10"/>
        <v>51</v>
      </c>
      <c r="F81" s="354">
        <v>36</v>
      </c>
      <c r="G81" s="356">
        <v>92</v>
      </c>
      <c r="H81" s="409">
        <v>0</v>
      </c>
      <c r="I81" s="409">
        <v>0</v>
      </c>
      <c r="J81" s="409">
        <v>0</v>
      </c>
      <c r="K81" s="409">
        <v>0</v>
      </c>
      <c r="L81" s="409">
        <v>0</v>
      </c>
      <c r="M81" s="409">
        <v>0</v>
      </c>
      <c r="N81" s="409">
        <v>0</v>
      </c>
      <c r="O81" s="409">
        <v>0</v>
      </c>
      <c r="P81" s="409">
        <v>0</v>
      </c>
      <c r="Q81" s="409">
        <v>0</v>
      </c>
      <c r="R81" s="409">
        <v>0</v>
      </c>
      <c r="S81" s="409">
        <v>0</v>
      </c>
      <c r="T81" s="409">
        <v>0</v>
      </c>
      <c r="U81" s="409">
        <v>0</v>
      </c>
      <c r="V81" s="409">
        <v>0</v>
      </c>
      <c r="W81" s="409">
        <v>1</v>
      </c>
      <c r="X81" s="409">
        <v>0</v>
      </c>
      <c r="Y81" s="409">
        <v>1</v>
      </c>
      <c r="Z81" s="409">
        <v>1</v>
      </c>
      <c r="AA81" s="356">
        <v>100</v>
      </c>
      <c r="AB81" s="352">
        <v>1.5</v>
      </c>
      <c r="AC81" s="417">
        <f t="shared" si="6"/>
        <v>44.444444444444443</v>
      </c>
      <c r="AD81" s="435">
        <v>44054</v>
      </c>
      <c r="AE81" s="354">
        <v>0</v>
      </c>
      <c r="AF81" s="354">
        <v>0</v>
      </c>
      <c r="AG81" s="354">
        <v>0</v>
      </c>
      <c r="AH81" s="409">
        <v>0</v>
      </c>
      <c r="AI81" s="409">
        <v>0</v>
      </c>
      <c r="AJ81" s="408">
        <v>44059</v>
      </c>
      <c r="AK81" s="354">
        <f t="shared" si="2"/>
        <v>5</v>
      </c>
      <c r="AL81" s="423">
        <v>1</v>
      </c>
      <c r="AM81" s="409"/>
      <c r="AN81" s="410"/>
      <c r="AO81" s="352">
        <v>1</v>
      </c>
      <c r="AP81" s="354">
        <v>0</v>
      </c>
      <c r="AQ81" s="352">
        <v>1</v>
      </c>
      <c r="AR81" s="352">
        <v>1</v>
      </c>
      <c r="AS81" s="352">
        <v>1</v>
      </c>
      <c r="AT81" s="352">
        <v>1</v>
      </c>
      <c r="AU81" s="352">
        <v>0</v>
      </c>
      <c r="AV81" s="354"/>
      <c r="AW81" s="408">
        <v>44056</v>
      </c>
      <c r="AX81" s="419">
        <v>0.93</v>
      </c>
      <c r="AY81" s="419">
        <v>305</v>
      </c>
      <c r="AZ81" s="419">
        <v>90.5</v>
      </c>
      <c r="BA81" s="426">
        <v>4.0000000000000001E-3</v>
      </c>
      <c r="BB81" s="409">
        <v>12.7</v>
      </c>
      <c r="BC81" s="409">
        <v>6.4</v>
      </c>
      <c r="BD81" s="409">
        <v>78.099999999999994</v>
      </c>
      <c r="BE81" s="409">
        <v>14.4</v>
      </c>
      <c r="BF81" s="409">
        <v>216</v>
      </c>
      <c r="BG81" s="418"/>
      <c r="BH81" s="354">
        <v>0</v>
      </c>
      <c r="BI81" s="354">
        <v>0</v>
      </c>
      <c r="BJ81" s="354">
        <v>0</v>
      </c>
      <c r="BK81" s="354">
        <v>0</v>
      </c>
      <c r="BL81" s="356">
        <v>0</v>
      </c>
      <c r="BM81" s="354">
        <v>0</v>
      </c>
      <c r="BN81" s="413"/>
      <c r="BO81" s="419">
        <v>4.5943137254901956</v>
      </c>
      <c r="BP81" s="359"/>
      <c r="BQ81" s="359"/>
      <c r="BR81" s="359"/>
      <c r="BS81" s="359"/>
      <c r="BT81" s="359"/>
      <c r="BU81" s="359"/>
      <c r="BV81" s="359"/>
      <c r="BW81" s="359"/>
      <c r="BX81" s="359"/>
      <c r="BY81" s="359"/>
      <c r="BZ81" s="359"/>
      <c r="CA81" s="359"/>
      <c r="CB81" s="359"/>
      <c r="CC81" s="359"/>
      <c r="CD81" s="359"/>
      <c r="CE81" s="359"/>
      <c r="CF81" s="359"/>
      <c r="CG81" s="359"/>
      <c r="CH81" s="359"/>
      <c r="CI81" s="359"/>
      <c r="CJ81" s="359"/>
      <c r="CK81" s="359"/>
      <c r="CL81" s="359"/>
      <c r="CM81" s="359"/>
      <c r="CN81" s="359"/>
      <c r="CO81" s="359"/>
      <c r="CP81" s="359"/>
      <c r="CQ81" s="359"/>
      <c r="CR81" s="359"/>
      <c r="CS81" s="359"/>
      <c r="CT81" s="359"/>
      <c r="CU81" s="414"/>
      <c r="CV81" s="415"/>
      <c r="CW81" s="415"/>
      <c r="CX81" s="416"/>
      <c r="CY81" s="416"/>
      <c r="CZ81" s="416"/>
      <c r="DA81" s="416"/>
      <c r="DB81" s="416"/>
      <c r="DC81" s="416"/>
      <c r="DD81" s="361"/>
      <c r="DE81" s="359"/>
      <c r="DF81" s="359"/>
      <c r="DG81" s="359"/>
    </row>
    <row r="82" spans="1:111" ht="15.75" customHeight="1">
      <c r="A82" s="363">
        <v>102</v>
      </c>
      <c r="B82" s="423" t="s">
        <v>833</v>
      </c>
      <c r="C82" s="354">
        <v>2</v>
      </c>
      <c r="D82" s="355">
        <v>10570</v>
      </c>
      <c r="E82" s="403">
        <f t="shared" si="10"/>
        <v>91</v>
      </c>
      <c r="F82" s="354">
        <v>35.700000000000003</v>
      </c>
      <c r="G82" s="356">
        <v>91</v>
      </c>
      <c r="H82" s="409">
        <v>0</v>
      </c>
      <c r="I82" s="409">
        <v>1</v>
      </c>
      <c r="J82" s="409">
        <v>0</v>
      </c>
      <c r="K82" s="409">
        <v>0</v>
      </c>
      <c r="L82" s="409">
        <v>0</v>
      </c>
      <c r="M82" s="409">
        <v>0</v>
      </c>
      <c r="N82" s="409">
        <v>0</v>
      </c>
      <c r="O82" s="409">
        <v>0</v>
      </c>
      <c r="P82" s="409">
        <v>0</v>
      </c>
      <c r="Q82" s="409">
        <v>0</v>
      </c>
      <c r="R82" s="409">
        <v>1</v>
      </c>
      <c r="S82" s="409">
        <v>1</v>
      </c>
      <c r="T82" s="409">
        <v>0</v>
      </c>
      <c r="U82" s="409">
        <v>0</v>
      </c>
      <c r="V82" s="409">
        <v>1</v>
      </c>
      <c r="W82" s="409">
        <v>1</v>
      </c>
      <c r="X82" s="409">
        <v>1</v>
      </c>
      <c r="Y82" s="409">
        <v>0</v>
      </c>
      <c r="Z82" s="409">
        <v>0</v>
      </c>
      <c r="AA82" s="356">
        <v>86</v>
      </c>
      <c r="AB82" s="352">
        <v>1.52</v>
      </c>
      <c r="AC82" s="417">
        <f t="shared" si="6"/>
        <v>37.222991689750693</v>
      </c>
      <c r="AD82" s="435">
        <v>44055</v>
      </c>
      <c r="AE82" s="354">
        <v>1</v>
      </c>
      <c r="AF82" s="354">
        <v>1</v>
      </c>
      <c r="AG82" s="354">
        <v>7</v>
      </c>
      <c r="AH82" s="409">
        <v>1</v>
      </c>
      <c r="AI82" s="409">
        <v>1</v>
      </c>
      <c r="AJ82" s="408">
        <v>44063</v>
      </c>
      <c r="AK82" s="354">
        <f t="shared" si="2"/>
        <v>8</v>
      </c>
      <c r="AL82" s="423">
        <v>1</v>
      </c>
      <c r="AM82" s="409"/>
      <c r="AN82" s="410" t="s">
        <v>834</v>
      </c>
      <c r="AO82" s="352">
        <v>1</v>
      </c>
      <c r="AP82" s="354">
        <v>1</v>
      </c>
      <c r="AQ82" s="352">
        <v>1</v>
      </c>
      <c r="AR82" s="352">
        <v>1</v>
      </c>
      <c r="AS82" s="352">
        <v>1</v>
      </c>
      <c r="AT82" s="352">
        <v>1</v>
      </c>
      <c r="AU82" s="352">
        <v>0</v>
      </c>
      <c r="AV82" s="354"/>
      <c r="AW82" s="408">
        <v>44055</v>
      </c>
      <c r="AX82" s="419">
        <v>1.1000000000000001</v>
      </c>
      <c r="AY82" s="419">
        <v>906</v>
      </c>
      <c r="AZ82" s="419">
        <v>102.9</v>
      </c>
      <c r="BA82" s="426">
        <v>4.7E-2</v>
      </c>
      <c r="BB82" s="409">
        <v>10.8</v>
      </c>
      <c r="BC82" s="409">
        <v>6.86</v>
      </c>
      <c r="BD82" s="409">
        <v>81.099999999999994</v>
      </c>
      <c r="BE82" s="409">
        <v>14.7</v>
      </c>
      <c r="BF82" s="409">
        <v>140</v>
      </c>
      <c r="BG82" s="418"/>
      <c r="BH82" s="354">
        <v>0</v>
      </c>
      <c r="BI82" s="354">
        <v>0</v>
      </c>
      <c r="BJ82" s="354">
        <v>0</v>
      </c>
      <c r="BK82" s="354">
        <v>0</v>
      </c>
      <c r="BL82" s="356">
        <v>0</v>
      </c>
      <c r="BM82" s="354">
        <v>0</v>
      </c>
      <c r="BN82" s="413" t="s">
        <v>131</v>
      </c>
      <c r="BO82" s="419">
        <v>4.2433199999999998</v>
      </c>
      <c r="BP82" s="359">
        <v>4.2889999999999997</v>
      </c>
      <c r="BQ82" s="359">
        <v>4.5679999999999943E-2</v>
      </c>
      <c r="BR82" s="359">
        <v>1.0765155585720603</v>
      </c>
      <c r="BS82" s="359">
        <v>39</v>
      </c>
      <c r="BT82" s="359">
        <v>11895</v>
      </c>
      <c r="BU82" s="359">
        <v>8912</v>
      </c>
      <c r="BV82" s="359">
        <v>512.02729599090151</v>
      </c>
      <c r="BW82" s="359">
        <v>1.2079393610548252E-4</v>
      </c>
      <c r="BX82" s="359">
        <v>-4.1698333333333331</v>
      </c>
      <c r="BY82" s="359">
        <v>18.123666666666669</v>
      </c>
      <c r="BZ82" s="359">
        <v>-22.293499999999995</v>
      </c>
      <c r="CA82" s="359">
        <v>-35.158244573138305</v>
      </c>
      <c r="CB82" s="359">
        <v>153.66651528485855</v>
      </c>
      <c r="CC82" s="359">
        <v>-188.82475985799678</v>
      </c>
      <c r="CD82" s="359">
        <v>-79.356239116097171</v>
      </c>
      <c r="CE82" s="359">
        <v>343.91797595358906</v>
      </c>
      <c r="CF82" s="359">
        <v>-423.27421506968602</v>
      </c>
      <c r="CG82" s="359">
        <v>0.55171861760626906</v>
      </c>
      <c r="CH82" s="359"/>
      <c r="CI82" s="359"/>
      <c r="CJ82" s="359"/>
      <c r="CK82" s="359"/>
      <c r="CL82" s="359"/>
      <c r="CM82" s="359"/>
      <c r="CN82" s="359"/>
      <c r="CO82" s="359"/>
      <c r="CP82" s="359"/>
      <c r="CQ82" s="359"/>
      <c r="CR82" s="359"/>
      <c r="CS82" s="359"/>
      <c r="CT82" s="359"/>
      <c r="CU82" s="414"/>
      <c r="CV82" s="415"/>
      <c r="CW82" s="415"/>
      <c r="CX82" s="416"/>
      <c r="CY82" s="416"/>
      <c r="CZ82" s="416"/>
      <c r="DA82" s="416"/>
      <c r="DB82" s="416"/>
      <c r="DC82" s="416"/>
      <c r="DD82" s="361"/>
      <c r="DE82" s="359">
        <v>1.0765155585720603</v>
      </c>
      <c r="DF82" s="359"/>
      <c r="DG82" s="359"/>
    </row>
    <row r="83" spans="1:111" ht="15.75" customHeight="1">
      <c r="A83" s="363">
        <v>103</v>
      </c>
      <c r="B83" s="423" t="s">
        <v>835</v>
      </c>
      <c r="C83" s="354">
        <v>2</v>
      </c>
      <c r="D83" s="355">
        <v>19037</v>
      </c>
      <c r="E83" s="403">
        <f t="shared" si="10"/>
        <v>68</v>
      </c>
      <c r="F83" s="354">
        <v>35.299999999999997</v>
      </c>
      <c r="G83" s="356">
        <v>92</v>
      </c>
      <c r="H83" s="409">
        <v>0</v>
      </c>
      <c r="I83" s="409">
        <v>1</v>
      </c>
      <c r="J83" s="409">
        <v>0</v>
      </c>
      <c r="K83" s="409">
        <v>0</v>
      </c>
      <c r="L83" s="409">
        <v>0</v>
      </c>
      <c r="M83" s="409">
        <v>0</v>
      </c>
      <c r="N83" s="409">
        <v>0</v>
      </c>
      <c r="O83" s="409">
        <v>0</v>
      </c>
      <c r="P83" s="409">
        <v>0</v>
      </c>
      <c r="Q83" s="409">
        <v>0</v>
      </c>
      <c r="R83" s="409">
        <v>1</v>
      </c>
      <c r="S83" s="409">
        <v>1</v>
      </c>
      <c r="T83" s="409">
        <v>0</v>
      </c>
      <c r="U83" s="409">
        <v>0</v>
      </c>
      <c r="V83" s="409">
        <v>1</v>
      </c>
      <c r="W83" s="409">
        <v>0</v>
      </c>
      <c r="X83" s="409">
        <v>1</v>
      </c>
      <c r="Y83" s="409">
        <v>0</v>
      </c>
      <c r="Z83" s="409">
        <v>0</v>
      </c>
      <c r="AA83" s="356"/>
      <c r="AB83" s="352"/>
      <c r="AC83" s="417"/>
      <c r="AD83" s="435">
        <v>44055</v>
      </c>
      <c r="AE83" s="354">
        <v>0</v>
      </c>
      <c r="AF83" s="354">
        <v>0</v>
      </c>
      <c r="AG83" s="354">
        <v>0</v>
      </c>
      <c r="AH83" s="409">
        <v>0</v>
      </c>
      <c r="AI83" s="409">
        <v>0</v>
      </c>
      <c r="AJ83" s="408">
        <v>44063</v>
      </c>
      <c r="AK83" s="354">
        <f t="shared" si="2"/>
        <v>8</v>
      </c>
      <c r="AL83" s="423">
        <v>1</v>
      </c>
      <c r="AM83" s="409"/>
      <c r="AN83" s="410" t="s">
        <v>202</v>
      </c>
      <c r="AO83" s="352">
        <v>1</v>
      </c>
      <c r="AP83" s="354">
        <v>1</v>
      </c>
      <c r="AQ83" s="352">
        <v>1</v>
      </c>
      <c r="AR83" s="352">
        <v>0</v>
      </c>
      <c r="AS83" s="352">
        <v>0</v>
      </c>
      <c r="AT83" s="352">
        <v>1</v>
      </c>
      <c r="AU83" s="352">
        <v>0</v>
      </c>
      <c r="AV83" s="354"/>
      <c r="AW83" s="408">
        <v>44055</v>
      </c>
      <c r="AX83" s="419">
        <v>0.47</v>
      </c>
      <c r="AY83" s="419">
        <v>3664</v>
      </c>
      <c r="AZ83" s="419">
        <v>3.4</v>
      </c>
      <c r="BA83" s="426">
        <v>2.9000000000000001E-2</v>
      </c>
      <c r="BB83" s="409">
        <v>9.1</v>
      </c>
      <c r="BC83" s="409">
        <v>5.7</v>
      </c>
      <c r="BD83" s="409">
        <v>79.599999999999994</v>
      </c>
      <c r="BE83" s="409">
        <v>16</v>
      </c>
      <c r="BF83" s="409">
        <v>238</v>
      </c>
      <c r="BG83" s="418"/>
      <c r="BH83" s="354">
        <v>0</v>
      </c>
      <c r="BI83" s="354">
        <v>0</v>
      </c>
      <c r="BJ83" s="354">
        <v>0</v>
      </c>
      <c r="BK83" s="354">
        <v>0</v>
      </c>
      <c r="BL83" s="356">
        <v>0</v>
      </c>
      <c r="BM83" s="354">
        <v>1</v>
      </c>
      <c r="BN83" s="413" t="s">
        <v>131</v>
      </c>
      <c r="BO83" s="419">
        <v>3.9741333333333335</v>
      </c>
      <c r="BP83" s="359">
        <v>4.3369999999999997</v>
      </c>
      <c r="BQ83" s="359">
        <v>0.36286666666666623</v>
      </c>
      <c r="BR83" s="359">
        <v>9.1307119371938423</v>
      </c>
      <c r="BS83" s="359">
        <v>71</v>
      </c>
      <c r="BT83" s="359">
        <v>34656</v>
      </c>
      <c r="BU83" s="359">
        <v>14759</v>
      </c>
      <c r="BV83" s="359">
        <v>906.15345657128387</v>
      </c>
      <c r="BW83" s="359">
        <v>6.1865383408048257E-4</v>
      </c>
      <c r="BX83" s="359">
        <v>-7.5346666666666646</v>
      </c>
      <c r="BY83" s="359">
        <v>12.230000000000006</v>
      </c>
      <c r="BZ83" s="359">
        <v>-19.764666666666667</v>
      </c>
      <c r="CA83" s="359">
        <v>-56.149773582777996</v>
      </c>
      <c r="CB83" s="359">
        <v>91.057356113798477</v>
      </c>
      <c r="CC83" s="359">
        <v>-147.20712969657652</v>
      </c>
      <c r="CD83" s="359">
        <v>-151.76372460065366</v>
      </c>
      <c r="CE83" s="359">
        <v>246.41878463376423</v>
      </c>
      <c r="CF83" s="359">
        <v>-398.18250923441803</v>
      </c>
      <c r="CG83" s="359">
        <v>0.61771906606790705</v>
      </c>
      <c r="CH83" s="359"/>
      <c r="CI83" s="359">
        <v>7.77</v>
      </c>
      <c r="CJ83" s="359">
        <v>7.61</v>
      </c>
      <c r="CK83" s="359">
        <v>7.8</v>
      </c>
      <c r="CL83" s="359">
        <f t="shared" si="7"/>
        <v>7.7266666666666666</v>
      </c>
      <c r="CM83" s="359">
        <v>0.55100000000000005</v>
      </c>
      <c r="CN83" s="359">
        <v>0.58199999999999996</v>
      </c>
      <c r="CO83" s="359">
        <v>0.54500000000000004</v>
      </c>
      <c r="CP83" s="359">
        <f t="shared" si="8"/>
        <v>0.55933333333333335</v>
      </c>
      <c r="CQ83" s="359">
        <v>0.78200000000000003</v>
      </c>
      <c r="CR83" s="359">
        <v>0.72399999999999998</v>
      </c>
      <c r="CS83" s="359">
        <v>0.74199999999999999</v>
      </c>
      <c r="CT83" s="359">
        <f t="shared" si="9"/>
        <v>0.74933333333333341</v>
      </c>
      <c r="CU83" s="414">
        <v>6.9444444444444447E-4</v>
      </c>
      <c r="CV83" s="415">
        <v>2.7777777777777779E-3</v>
      </c>
      <c r="CW83" s="415">
        <v>9.0277777777777787E-3</v>
      </c>
      <c r="CX83" s="416" t="s">
        <v>836</v>
      </c>
      <c r="CY83" s="416" t="s">
        <v>837</v>
      </c>
      <c r="CZ83" s="416" t="s">
        <v>838</v>
      </c>
      <c r="DA83" s="416" t="s">
        <v>839</v>
      </c>
      <c r="DB83" s="416" t="s">
        <v>840</v>
      </c>
      <c r="DC83" s="416" t="s">
        <v>841</v>
      </c>
      <c r="DD83" s="361"/>
      <c r="DE83" s="359">
        <v>9.1307119371938423</v>
      </c>
      <c r="DF83" s="359">
        <v>0.55933333333333335</v>
      </c>
      <c r="DG83" s="359">
        <v>0.74933333333333341</v>
      </c>
    </row>
    <row r="84" spans="1:111" ht="15.75" customHeight="1">
      <c r="A84" s="363">
        <v>104</v>
      </c>
      <c r="B84" s="423" t="s">
        <v>842</v>
      </c>
      <c r="C84" s="354">
        <v>2</v>
      </c>
      <c r="D84" s="355">
        <v>31689</v>
      </c>
      <c r="E84" s="403">
        <f t="shared" si="10"/>
        <v>33</v>
      </c>
      <c r="F84" s="354">
        <v>36.1</v>
      </c>
      <c r="G84" s="356">
        <v>91</v>
      </c>
      <c r="H84" s="409">
        <v>0</v>
      </c>
      <c r="I84" s="409">
        <v>1</v>
      </c>
      <c r="J84" s="409">
        <v>0</v>
      </c>
      <c r="K84" s="409">
        <v>0</v>
      </c>
      <c r="L84" s="409">
        <v>0</v>
      </c>
      <c r="M84" s="409">
        <v>0</v>
      </c>
      <c r="N84" s="409">
        <v>0</v>
      </c>
      <c r="O84" s="409">
        <v>0</v>
      </c>
      <c r="P84" s="409">
        <v>0</v>
      </c>
      <c r="Q84" s="409">
        <v>0</v>
      </c>
      <c r="R84" s="409">
        <v>0</v>
      </c>
      <c r="S84" s="409">
        <v>0</v>
      </c>
      <c r="T84" s="409">
        <v>0</v>
      </c>
      <c r="U84" s="409">
        <v>0</v>
      </c>
      <c r="V84" s="409">
        <v>1</v>
      </c>
      <c r="W84" s="409">
        <v>1</v>
      </c>
      <c r="X84" s="409">
        <v>1</v>
      </c>
      <c r="Y84" s="409">
        <v>0</v>
      </c>
      <c r="Z84" s="409">
        <v>0</v>
      </c>
      <c r="AA84" s="356">
        <v>95</v>
      </c>
      <c r="AB84" s="352">
        <v>1.67</v>
      </c>
      <c r="AC84" s="417">
        <f t="shared" si="6"/>
        <v>34.063609308329447</v>
      </c>
      <c r="AD84" s="435">
        <v>44055</v>
      </c>
      <c r="AE84" s="354">
        <v>0</v>
      </c>
      <c r="AF84" s="354">
        <v>0</v>
      </c>
      <c r="AG84" s="354">
        <v>0</v>
      </c>
      <c r="AH84" s="409">
        <v>0</v>
      </c>
      <c r="AI84" s="409">
        <v>0</v>
      </c>
      <c r="AJ84" s="408">
        <v>44068</v>
      </c>
      <c r="AK84" s="354">
        <f t="shared" si="2"/>
        <v>13</v>
      </c>
      <c r="AL84" s="423">
        <v>1</v>
      </c>
      <c r="AM84" s="409"/>
      <c r="AN84" s="410" t="s">
        <v>843</v>
      </c>
      <c r="AO84" s="352">
        <v>1</v>
      </c>
      <c r="AP84" s="354">
        <v>1</v>
      </c>
      <c r="AQ84" s="352">
        <v>1</v>
      </c>
      <c r="AR84" s="352">
        <v>0</v>
      </c>
      <c r="AS84" s="352">
        <v>0</v>
      </c>
      <c r="AT84" s="352">
        <v>1</v>
      </c>
      <c r="AU84" s="352">
        <v>0</v>
      </c>
      <c r="AV84" s="354"/>
      <c r="AW84" s="408">
        <v>44055</v>
      </c>
      <c r="AX84" s="419">
        <v>0.88</v>
      </c>
      <c r="AY84" s="419">
        <v>412</v>
      </c>
      <c r="AZ84" s="419">
        <v>68.8</v>
      </c>
      <c r="BA84" s="426">
        <v>1.2E-2</v>
      </c>
      <c r="BB84" s="409">
        <v>10.1</v>
      </c>
      <c r="BC84" s="409">
        <v>8</v>
      </c>
      <c r="BD84" s="409">
        <v>72.5</v>
      </c>
      <c r="BE84" s="409">
        <v>24.5</v>
      </c>
      <c r="BF84" s="409">
        <v>279</v>
      </c>
      <c r="BG84" s="418"/>
      <c r="BH84" s="354">
        <v>0</v>
      </c>
      <c r="BI84" s="354">
        <v>0</v>
      </c>
      <c r="BJ84" s="354">
        <v>0</v>
      </c>
      <c r="BK84" s="354">
        <v>0</v>
      </c>
      <c r="BL84" s="356">
        <v>0</v>
      </c>
      <c r="BM84" s="354">
        <v>1</v>
      </c>
      <c r="BN84" s="413" t="s">
        <v>131</v>
      </c>
      <c r="BO84" s="419">
        <v>4.2392586206896539</v>
      </c>
      <c r="BP84" s="359">
        <v>4.3760000000000003</v>
      </c>
      <c r="BQ84" s="359">
        <v>0.13674137931034647</v>
      </c>
      <c r="BR84" s="359">
        <v>3.2255965381064913</v>
      </c>
      <c r="BS84" s="359">
        <v>91</v>
      </c>
      <c r="BT84" s="359">
        <v>43953</v>
      </c>
      <c r="BU84" s="359">
        <v>19566</v>
      </c>
      <c r="BV84" s="359">
        <v>481.42924306535025</v>
      </c>
      <c r="BW84" s="359">
        <v>1.6485722876962545E-4</v>
      </c>
      <c r="BX84" s="359">
        <v>-13.362166666666667</v>
      </c>
      <c r="BY84" s="359">
        <v>8.5570000000000039</v>
      </c>
      <c r="BZ84" s="359">
        <v>-21.919166666666666</v>
      </c>
      <c r="CA84" s="359">
        <v>-113.21910885818959</v>
      </c>
      <c r="CB84" s="359">
        <v>72.429728247413493</v>
      </c>
      <c r="CC84" s="359">
        <v>-185.64883710560304</v>
      </c>
      <c r="CD84" s="359">
        <v>-252.12243607960906</v>
      </c>
      <c r="CE84" s="359">
        <v>161.54109510109984</v>
      </c>
      <c r="CF84" s="359">
        <v>-413.66353118070896</v>
      </c>
      <c r="CG84" s="359">
        <v>0.71915890846476538</v>
      </c>
      <c r="CH84" s="359"/>
      <c r="CI84" s="359">
        <v>7.31</v>
      </c>
      <c r="CJ84" s="359">
        <v>7.06</v>
      </c>
      <c r="CK84" s="359">
        <v>7.14</v>
      </c>
      <c r="CL84" s="359">
        <f t="shared" si="7"/>
        <v>7.169999999999999</v>
      </c>
      <c r="CM84" s="359">
        <v>0.56200000000000006</v>
      </c>
      <c r="CN84" s="359">
        <v>0.50600000000000001</v>
      </c>
      <c r="CO84" s="359">
        <v>0.58099999999999996</v>
      </c>
      <c r="CP84" s="359">
        <f t="shared" si="8"/>
        <v>0.54966666666666664</v>
      </c>
      <c r="CQ84" s="359">
        <v>0.73099999999999998</v>
      </c>
      <c r="CR84" s="359">
        <v>0.73199999999999998</v>
      </c>
      <c r="CS84" s="359">
        <v>0.73099999999999998</v>
      </c>
      <c r="CT84" s="359">
        <f t="shared" si="9"/>
        <v>0.73133333333333328</v>
      </c>
      <c r="CU84" s="414">
        <v>3.472222222222222E-3</v>
      </c>
      <c r="CV84" s="415">
        <v>5.5555555555555558E-3</v>
      </c>
      <c r="CW84" s="415">
        <v>6.9444444444444441E-3</v>
      </c>
      <c r="CX84" s="416" t="s">
        <v>844</v>
      </c>
      <c r="CY84" s="416" t="s">
        <v>845</v>
      </c>
      <c r="CZ84" s="416" t="s">
        <v>846</v>
      </c>
      <c r="DA84" s="416" t="s">
        <v>847</v>
      </c>
      <c r="DB84" s="416" t="s">
        <v>848</v>
      </c>
      <c r="DC84" s="416" t="s">
        <v>849</v>
      </c>
      <c r="DD84" s="361"/>
      <c r="DE84" s="359">
        <v>3.2255965381064913</v>
      </c>
      <c r="DF84" s="359">
        <v>0.54966666666666664</v>
      </c>
      <c r="DG84" s="359">
        <v>0.73133333333333328</v>
      </c>
    </row>
    <row r="85" spans="1:111" ht="15" customHeight="1">
      <c r="A85" s="363">
        <v>105</v>
      </c>
      <c r="B85" s="423" t="s">
        <v>850</v>
      </c>
      <c r="C85" s="354">
        <v>2</v>
      </c>
      <c r="D85" s="355">
        <v>33707</v>
      </c>
      <c r="E85" s="403">
        <f t="shared" si="10"/>
        <v>28</v>
      </c>
      <c r="F85" s="354">
        <v>36</v>
      </c>
      <c r="G85" s="356">
        <v>96</v>
      </c>
      <c r="H85" s="409">
        <v>0</v>
      </c>
      <c r="I85" s="409">
        <v>0</v>
      </c>
      <c r="J85" s="409">
        <v>0</v>
      </c>
      <c r="K85" s="409">
        <v>0</v>
      </c>
      <c r="L85" s="409">
        <v>0</v>
      </c>
      <c r="M85" s="409">
        <v>0</v>
      </c>
      <c r="N85" s="409">
        <v>0</v>
      </c>
      <c r="O85" s="409">
        <v>0</v>
      </c>
      <c r="P85" s="409">
        <v>0</v>
      </c>
      <c r="Q85" s="409">
        <v>0</v>
      </c>
      <c r="R85" s="409">
        <v>0</v>
      </c>
      <c r="S85" s="409">
        <v>0</v>
      </c>
      <c r="T85" s="409">
        <v>0</v>
      </c>
      <c r="U85" s="409">
        <v>0</v>
      </c>
      <c r="V85" s="409">
        <v>0</v>
      </c>
      <c r="W85" s="409">
        <v>0</v>
      </c>
      <c r="X85" s="409">
        <v>0</v>
      </c>
      <c r="Y85" s="409">
        <v>0</v>
      </c>
      <c r="Z85" s="409">
        <v>0</v>
      </c>
      <c r="AA85" s="356"/>
      <c r="AB85" s="352"/>
      <c r="AC85" s="417"/>
      <c r="AD85" s="435">
        <v>44056</v>
      </c>
      <c r="AE85" s="354">
        <v>0</v>
      </c>
      <c r="AF85" s="354">
        <v>0</v>
      </c>
      <c r="AG85" s="354">
        <v>0</v>
      </c>
      <c r="AH85" s="409">
        <v>0</v>
      </c>
      <c r="AI85" s="409">
        <v>0</v>
      </c>
      <c r="AJ85" s="408">
        <v>44057</v>
      </c>
      <c r="AK85" s="354">
        <f t="shared" si="2"/>
        <v>1</v>
      </c>
      <c r="AL85" s="423">
        <v>1</v>
      </c>
      <c r="AM85" s="409"/>
      <c r="AN85" s="410" t="s">
        <v>851</v>
      </c>
      <c r="AO85" s="352">
        <v>1</v>
      </c>
      <c r="AP85" s="354">
        <v>1</v>
      </c>
      <c r="AQ85" s="352">
        <v>0</v>
      </c>
      <c r="AR85" s="352">
        <v>1</v>
      </c>
      <c r="AS85" s="352">
        <v>1</v>
      </c>
      <c r="AT85" s="352">
        <v>1</v>
      </c>
      <c r="AU85" s="352">
        <v>0</v>
      </c>
      <c r="AV85" s="354"/>
      <c r="AW85" s="408">
        <v>44056</v>
      </c>
      <c r="AX85" s="419">
        <v>0.54</v>
      </c>
      <c r="AY85" s="419">
        <v>7304</v>
      </c>
      <c r="AZ85" s="419">
        <v>6</v>
      </c>
      <c r="BA85" s="426">
        <v>3.0000000000000001E-3</v>
      </c>
      <c r="BB85" s="409">
        <v>7.1</v>
      </c>
      <c r="BC85" s="409">
        <v>14.54</v>
      </c>
      <c r="BD85" s="409">
        <v>82.9</v>
      </c>
      <c r="BE85" s="409">
        <v>7.8</v>
      </c>
      <c r="BF85" s="409">
        <v>232</v>
      </c>
      <c r="BG85" s="418"/>
      <c r="BH85" s="354">
        <v>0</v>
      </c>
      <c r="BI85" s="354">
        <v>0</v>
      </c>
      <c r="BJ85" s="354">
        <v>0</v>
      </c>
      <c r="BK85" s="354">
        <v>0</v>
      </c>
      <c r="BL85" s="356">
        <v>0</v>
      </c>
      <c r="BM85" s="354">
        <v>0</v>
      </c>
      <c r="BN85" s="413" t="s">
        <v>131</v>
      </c>
      <c r="BO85" s="419">
        <v>3.8701000000000003</v>
      </c>
      <c r="BP85" s="359">
        <v>4.0090000000000003</v>
      </c>
      <c r="BQ85" s="359">
        <v>0.13890000000000002</v>
      </c>
      <c r="BR85" s="359">
        <v>3.5890545463941508</v>
      </c>
      <c r="BS85" s="359">
        <v>45</v>
      </c>
      <c r="BT85" s="359">
        <v>79847</v>
      </c>
      <c r="BU85" s="359">
        <v>51247</v>
      </c>
      <c r="BV85" s="359">
        <v>1727.8911564625848</v>
      </c>
      <c r="BW85" s="359">
        <v>7.0034432189087186E-5</v>
      </c>
      <c r="BX85" s="359">
        <v>10.626999999999999</v>
      </c>
      <c r="BY85" s="359">
        <v>22.019166666666663</v>
      </c>
      <c r="BZ85" s="359">
        <v>-11.392166666666665</v>
      </c>
      <c r="CA85" s="359">
        <v>74.906348949726492</v>
      </c>
      <c r="CB85" s="359">
        <v>155.214224207201</v>
      </c>
      <c r="CC85" s="359">
        <v>-80.307875257474478</v>
      </c>
      <c r="CD85" s="359">
        <v>220.0124604570739</v>
      </c>
      <c r="CE85" s="359">
        <v>455.83962682135649</v>
      </c>
      <c r="CF85" s="359">
        <v>-235.82716636428262</v>
      </c>
      <c r="CG85" s="359">
        <v>0.34095487695473053</v>
      </c>
      <c r="CH85" s="359"/>
      <c r="CI85" s="359">
        <v>8.15</v>
      </c>
      <c r="CJ85" s="359">
        <v>8.4</v>
      </c>
      <c r="CK85" s="359">
        <v>8.49</v>
      </c>
      <c r="CL85" s="359">
        <f t="shared" si="7"/>
        <v>8.3466666666666658</v>
      </c>
      <c r="CM85" s="359">
        <v>0.502</v>
      </c>
      <c r="CN85" s="359">
        <v>0.496</v>
      </c>
      <c r="CO85" s="359">
        <v>0.50900000000000001</v>
      </c>
      <c r="CP85" s="359">
        <f t="shared" si="8"/>
        <v>0.50233333333333341</v>
      </c>
      <c r="CQ85" s="359">
        <v>0.61899999999999999</v>
      </c>
      <c r="CR85" s="359">
        <v>0.62</v>
      </c>
      <c r="CS85" s="359">
        <v>0.625</v>
      </c>
      <c r="CT85" s="359">
        <f t="shared" si="9"/>
        <v>0.62133333333333329</v>
      </c>
      <c r="CU85" s="414">
        <v>2.7777777777777779E-3</v>
      </c>
      <c r="CV85" s="415">
        <v>6.2499999999999995E-3</v>
      </c>
      <c r="CW85" s="415">
        <v>2.7777777777777779E-3</v>
      </c>
      <c r="CX85" s="416" t="s">
        <v>852</v>
      </c>
      <c r="CY85" s="416" t="s">
        <v>853</v>
      </c>
      <c r="CZ85" s="416" t="s">
        <v>854</v>
      </c>
      <c r="DA85" s="416" t="s">
        <v>855</v>
      </c>
      <c r="DB85" s="416" t="s">
        <v>856</v>
      </c>
      <c r="DC85" s="416" t="s">
        <v>857</v>
      </c>
      <c r="DD85" s="361"/>
      <c r="DE85" s="359">
        <v>3.5890545463941508</v>
      </c>
      <c r="DF85" s="359">
        <v>0.50233333333333341</v>
      </c>
      <c r="DG85" s="359">
        <v>0.62133333333333329</v>
      </c>
    </row>
    <row r="86" spans="1:111" ht="15.75" customHeight="1">
      <c r="A86" s="363">
        <v>108</v>
      </c>
      <c r="B86" s="423" t="s">
        <v>874</v>
      </c>
      <c r="C86" s="354">
        <v>2</v>
      </c>
      <c r="D86" s="355">
        <v>23668</v>
      </c>
      <c r="E86" s="403">
        <f t="shared" si="10"/>
        <v>55</v>
      </c>
      <c r="F86" s="354">
        <v>35.700000000000003</v>
      </c>
      <c r="G86" s="356">
        <v>96</v>
      </c>
      <c r="H86" s="409">
        <v>0</v>
      </c>
      <c r="I86" s="409">
        <v>0</v>
      </c>
      <c r="J86" s="409">
        <v>0</v>
      </c>
      <c r="K86" s="409">
        <v>0</v>
      </c>
      <c r="L86" s="409">
        <v>1</v>
      </c>
      <c r="M86" s="409">
        <v>0</v>
      </c>
      <c r="N86" s="409">
        <v>0</v>
      </c>
      <c r="O86" s="409">
        <v>0</v>
      </c>
      <c r="P86" s="409">
        <v>0</v>
      </c>
      <c r="Q86" s="409">
        <v>0</v>
      </c>
      <c r="R86" s="409">
        <v>0</v>
      </c>
      <c r="S86" s="409">
        <v>0</v>
      </c>
      <c r="T86" s="409">
        <v>0</v>
      </c>
      <c r="U86" s="409">
        <v>0</v>
      </c>
      <c r="V86" s="409">
        <v>1</v>
      </c>
      <c r="W86" s="409">
        <v>0</v>
      </c>
      <c r="X86" s="409">
        <v>1</v>
      </c>
      <c r="Y86" s="409">
        <v>0</v>
      </c>
      <c r="Z86" s="409">
        <v>0</v>
      </c>
      <c r="AA86" s="356"/>
      <c r="AB86" s="352"/>
      <c r="AC86" s="417"/>
      <c r="AD86" s="435">
        <v>44058</v>
      </c>
      <c r="AE86" s="354">
        <v>0</v>
      </c>
      <c r="AF86" s="354">
        <v>0</v>
      </c>
      <c r="AG86" s="354">
        <v>0</v>
      </c>
      <c r="AH86" s="409">
        <v>0</v>
      </c>
      <c r="AI86" s="409">
        <v>0</v>
      </c>
      <c r="AJ86" s="408">
        <v>44068</v>
      </c>
      <c r="AK86" s="354">
        <f t="shared" si="2"/>
        <v>10</v>
      </c>
      <c r="AL86" s="423">
        <v>1</v>
      </c>
      <c r="AM86" s="409"/>
      <c r="AN86" s="410" t="s">
        <v>561</v>
      </c>
      <c r="AO86" s="352">
        <v>1</v>
      </c>
      <c r="AP86" s="354">
        <v>1</v>
      </c>
      <c r="AQ86" s="352">
        <v>1</v>
      </c>
      <c r="AR86" s="352">
        <v>0</v>
      </c>
      <c r="AS86" s="352">
        <v>1</v>
      </c>
      <c r="AT86" s="352">
        <v>1</v>
      </c>
      <c r="AU86" s="352">
        <v>0</v>
      </c>
      <c r="AV86" s="354"/>
      <c r="AW86" s="408">
        <v>44057</v>
      </c>
      <c r="AX86" s="419">
        <v>0.67</v>
      </c>
      <c r="AY86" s="419">
        <v>401</v>
      </c>
      <c r="AZ86" s="419">
        <v>53.3</v>
      </c>
      <c r="BA86" s="426">
        <v>6.0000000000000001E-3</v>
      </c>
      <c r="BB86" s="409">
        <v>14</v>
      </c>
      <c r="BC86" s="409">
        <v>11.71</v>
      </c>
      <c r="BD86" s="409">
        <v>83.7</v>
      </c>
      <c r="BE86" s="409">
        <v>12.5</v>
      </c>
      <c r="BF86" s="409">
        <v>55</v>
      </c>
      <c r="BG86" s="418"/>
      <c r="BH86" s="354">
        <v>0</v>
      </c>
      <c r="BI86" s="354">
        <v>0</v>
      </c>
      <c r="BJ86" s="354">
        <v>0</v>
      </c>
      <c r="BK86" s="354">
        <v>0</v>
      </c>
      <c r="BL86" s="356">
        <v>0</v>
      </c>
      <c r="BM86" s="354">
        <v>1</v>
      </c>
      <c r="BN86" s="413" t="s">
        <v>131</v>
      </c>
      <c r="BO86" s="419">
        <v>3.6784655172413796</v>
      </c>
      <c r="BP86" s="359">
        <v>3.802</v>
      </c>
      <c r="BQ86" s="359">
        <v>0.12353448275862045</v>
      </c>
      <c r="BR86" s="359">
        <v>3.358315639486098</v>
      </c>
      <c r="BS86" s="359">
        <v>30</v>
      </c>
      <c r="BT86" s="359">
        <v>22082</v>
      </c>
      <c r="BU86" s="359">
        <v>13003</v>
      </c>
      <c r="BV86" s="359">
        <v>635.6194690265487</v>
      </c>
      <c r="BW86" s="359">
        <v>2.5827237095178788E-4</v>
      </c>
      <c r="BX86" s="359">
        <v>-2.7805084745762714</v>
      </c>
      <c r="BY86" s="359">
        <v>25.969209039548016</v>
      </c>
      <c r="BZ86" s="359">
        <v>-28.749717514124285</v>
      </c>
      <c r="CA86" s="359">
        <v>-17.684797874671304</v>
      </c>
      <c r="CB86" s="359">
        <v>165.49156528401531</v>
      </c>
      <c r="CC86" s="359">
        <v>-183.17636315868666</v>
      </c>
      <c r="CD86" s="359">
        <v>-60.534801977491114</v>
      </c>
      <c r="CE86" s="359">
        <v>564.83419854089266</v>
      </c>
      <c r="CF86" s="359">
        <v>-625.36900051838359</v>
      </c>
      <c r="CG86" s="359">
        <v>0.52543044835761521</v>
      </c>
      <c r="CH86" s="359"/>
      <c r="CI86" s="359">
        <v>6.04</v>
      </c>
      <c r="CJ86" s="359">
        <v>6.04</v>
      </c>
      <c r="CK86" s="359">
        <v>6.23</v>
      </c>
      <c r="CL86" s="359">
        <f t="shared" si="7"/>
        <v>6.1033333333333344</v>
      </c>
      <c r="CM86" s="359">
        <v>0.63</v>
      </c>
      <c r="CN86" s="359">
        <v>0.63300000000000001</v>
      </c>
      <c r="CO86" s="359">
        <v>0.66800000000000004</v>
      </c>
      <c r="CP86" s="359">
        <f t="shared" si="8"/>
        <v>0.64366666666666672</v>
      </c>
      <c r="CQ86" s="359">
        <v>0.74199999999999999</v>
      </c>
      <c r="CR86" s="359">
        <v>0.745</v>
      </c>
      <c r="CS86" s="359">
        <v>0.79300000000000004</v>
      </c>
      <c r="CT86" s="359">
        <f t="shared" si="9"/>
        <v>0.76000000000000012</v>
      </c>
      <c r="CU86" s="414">
        <v>1.3888888888888889E-3</v>
      </c>
      <c r="CV86" s="415">
        <v>6.9444444444444447E-4</v>
      </c>
      <c r="CW86" s="415">
        <v>9.0277777777777787E-3</v>
      </c>
      <c r="CX86" s="416" t="s">
        <v>876</v>
      </c>
      <c r="CY86" s="416" t="s">
        <v>877</v>
      </c>
      <c r="CZ86" s="416" t="s">
        <v>878</v>
      </c>
      <c r="DA86" s="416" t="s">
        <v>879</v>
      </c>
      <c r="DB86" s="416" t="s">
        <v>880</v>
      </c>
      <c r="DC86" s="416" t="s">
        <v>881</v>
      </c>
      <c r="DD86" s="361"/>
      <c r="DE86" s="359">
        <v>3.358315639486098</v>
      </c>
      <c r="DF86" s="359">
        <v>0.64366666666666672</v>
      </c>
      <c r="DG86" s="359">
        <v>0.76000000000000012</v>
      </c>
    </row>
    <row r="87" spans="1:111" ht="15.75" customHeight="1">
      <c r="A87" s="363">
        <v>109</v>
      </c>
      <c r="B87" s="423" t="s">
        <v>882</v>
      </c>
      <c r="C87" s="354">
        <v>1</v>
      </c>
      <c r="D87" s="355">
        <v>19765</v>
      </c>
      <c r="E87" s="403">
        <f t="shared" si="10"/>
        <v>66</v>
      </c>
      <c r="F87" s="354">
        <v>36.6</v>
      </c>
      <c r="G87" s="356">
        <v>93</v>
      </c>
      <c r="H87" s="409">
        <v>0</v>
      </c>
      <c r="I87" s="409">
        <v>1</v>
      </c>
      <c r="J87" s="409">
        <v>0</v>
      </c>
      <c r="K87" s="409">
        <v>0</v>
      </c>
      <c r="L87" s="409">
        <v>0</v>
      </c>
      <c r="M87" s="409">
        <v>0</v>
      </c>
      <c r="N87" s="409">
        <v>0</v>
      </c>
      <c r="O87" s="409">
        <v>0</v>
      </c>
      <c r="P87" s="409">
        <v>0</v>
      </c>
      <c r="Q87" s="409">
        <v>0</v>
      </c>
      <c r="R87" s="409">
        <v>0</v>
      </c>
      <c r="S87" s="409">
        <v>0</v>
      </c>
      <c r="T87" s="409">
        <v>0</v>
      </c>
      <c r="U87" s="409">
        <v>0</v>
      </c>
      <c r="V87" s="409">
        <v>1</v>
      </c>
      <c r="W87" s="409">
        <v>1</v>
      </c>
      <c r="X87" s="409">
        <v>1</v>
      </c>
      <c r="Y87" s="409">
        <v>0</v>
      </c>
      <c r="Z87" s="409">
        <v>0</v>
      </c>
      <c r="AA87" s="356"/>
      <c r="AB87" s="352"/>
      <c r="AC87" s="417"/>
      <c r="AD87" s="435">
        <v>44057</v>
      </c>
      <c r="AE87" s="354">
        <v>0</v>
      </c>
      <c r="AF87" s="354">
        <v>0</v>
      </c>
      <c r="AG87" s="354">
        <v>0</v>
      </c>
      <c r="AH87" s="409">
        <v>0</v>
      </c>
      <c r="AI87" s="409">
        <v>0</v>
      </c>
      <c r="AJ87" s="408">
        <v>44063</v>
      </c>
      <c r="AK87" s="354">
        <f t="shared" si="2"/>
        <v>6</v>
      </c>
      <c r="AL87" s="423">
        <v>1</v>
      </c>
      <c r="AM87" s="409"/>
      <c r="AN87" s="410"/>
      <c r="AO87" s="352">
        <v>1</v>
      </c>
      <c r="AP87" s="354">
        <v>1</v>
      </c>
      <c r="AQ87" s="352">
        <v>1</v>
      </c>
      <c r="AR87" s="352">
        <v>1</v>
      </c>
      <c r="AS87" s="352">
        <v>1</v>
      </c>
      <c r="AT87" s="352">
        <v>1</v>
      </c>
      <c r="AU87" s="352">
        <v>0</v>
      </c>
      <c r="AV87" s="354"/>
      <c r="AW87" s="408">
        <v>44056</v>
      </c>
      <c r="AX87" s="419">
        <v>1.35</v>
      </c>
      <c r="AY87" s="419">
        <v>435</v>
      </c>
      <c r="AZ87" s="419">
        <v>159.4</v>
      </c>
      <c r="BA87" s="426">
        <v>2.3E-2</v>
      </c>
      <c r="BB87" s="409">
        <v>14.6</v>
      </c>
      <c r="BC87" s="409">
        <v>6.65</v>
      </c>
      <c r="BD87" s="409">
        <v>83.6</v>
      </c>
      <c r="BE87" s="409">
        <v>13.5</v>
      </c>
      <c r="BF87" s="409">
        <v>220</v>
      </c>
      <c r="BG87" s="418"/>
      <c r="BH87" s="354">
        <v>0</v>
      </c>
      <c r="BI87" s="354">
        <v>0</v>
      </c>
      <c r="BJ87" s="354">
        <v>0</v>
      </c>
      <c r="BK87" s="354">
        <v>0</v>
      </c>
      <c r="BL87" s="356">
        <v>0</v>
      </c>
      <c r="BM87" s="354">
        <v>1</v>
      </c>
      <c r="BN87" s="413" t="s">
        <v>131</v>
      </c>
      <c r="BO87" s="419">
        <v>5.0164666666666653</v>
      </c>
      <c r="BP87" s="359">
        <v>5.1379999999999999</v>
      </c>
      <c r="BQ87" s="359">
        <v>0.1215333333333346</v>
      </c>
      <c r="BR87" s="359">
        <v>2.4226879476922929</v>
      </c>
      <c r="BS87" s="359">
        <v>102</v>
      </c>
      <c r="BT87" s="359">
        <v>60830</v>
      </c>
      <c r="BU87" s="359">
        <v>41409</v>
      </c>
      <c r="BV87" s="359">
        <v>783.72329603255343</v>
      </c>
      <c r="BW87" s="359">
        <v>5.850631378908674E-5</v>
      </c>
      <c r="BX87" s="359">
        <v>13.997499999999999</v>
      </c>
      <c r="BY87" s="359">
        <v>24.455333333333332</v>
      </c>
      <c r="BZ87" s="359">
        <v>-10.457833333333333</v>
      </c>
      <c r="CA87" s="359">
        <v>165.88345159881996</v>
      </c>
      <c r="CB87" s="359">
        <v>289.92154248745254</v>
      </c>
      <c r="CC87" s="359">
        <v>-124.0380908886325</v>
      </c>
      <c r="CD87" s="359">
        <v>223.28870158168141</v>
      </c>
      <c r="CE87" s="359">
        <v>390.0438912619598</v>
      </c>
      <c r="CF87" s="359">
        <v>-166.75518968027825</v>
      </c>
      <c r="CG87" s="359">
        <v>0.29948898155163678</v>
      </c>
      <c r="CH87" s="359"/>
      <c r="CI87" s="359">
        <v>7.65</v>
      </c>
      <c r="CJ87" s="359">
        <v>7.76</v>
      </c>
      <c r="CK87" s="359">
        <v>7.81</v>
      </c>
      <c r="CL87" s="359">
        <f t="shared" si="7"/>
        <v>7.7399999999999993</v>
      </c>
      <c r="CM87" s="359">
        <v>0.94899999999999995</v>
      </c>
      <c r="CN87" s="359">
        <v>0.94699999999999995</v>
      </c>
      <c r="CO87" s="359">
        <v>0.98799999999999999</v>
      </c>
      <c r="CP87" s="359">
        <f t="shared" si="8"/>
        <v>0.96133333333333326</v>
      </c>
      <c r="CQ87" s="359">
        <v>1.083</v>
      </c>
      <c r="CR87" s="359">
        <v>1.0820000000000001</v>
      </c>
      <c r="CS87" s="359">
        <v>1.081</v>
      </c>
      <c r="CT87" s="359">
        <f t="shared" si="9"/>
        <v>1.0820000000000001</v>
      </c>
      <c r="CU87" s="414">
        <v>2.0833333333333333E-3</v>
      </c>
      <c r="CV87" s="415">
        <v>1.3888888888888889E-3</v>
      </c>
      <c r="CW87" s="415">
        <v>3.472222222222222E-3</v>
      </c>
      <c r="CX87" s="416" t="s">
        <v>883</v>
      </c>
      <c r="CY87" s="416" t="s">
        <v>884</v>
      </c>
      <c r="CZ87" s="416" t="s">
        <v>885</v>
      </c>
      <c r="DA87" s="416" t="s">
        <v>886</v>
      </c>
      <c r="DB87" s="416" t="s">
        <v>887</v>
      </c>
      <c r="DC87" s="416" t="s">
        <v>888</v>
      </c>
      <c r="DD87" s="361"/>
      <c r="DE87" s="359">
        <v>2.4226879476922929</v>
      </c>
      <c r="DF87" s="359">
        <v>0.96133333333333326</v>
      </c>
      <c r="DG87" s="359">
        <v>1.0820000000000001</v>
      </c>
    </row>
    <row r="88" spans="1:111" ht="15.75" customHeight="1">
      <c r="A88" s="363">
        <v>110</v>
      </c>
      <c r="B88" s="423" t="s">
        <v>889</v>
      </c>
      <c r="C88" s="354">
        <v>1</v>
      </c>
      <c r="D88" s="355">
        <v>21018</v>
      </c>
      <c r="E88" s="403">
        <f t="shared" si="10"/>
        <v>63</v>
      </c>
      <c r="F88" s="354">
        <v>36.6</v>
      </c>
      <c r="G88" s="356">
        <v>95</v>
      </c>
      <c r="H88" s="409">
        <v>0</v>
      </c>
      <c r="I88" s="409">
        <v>1</v>
      </c>
      <c r="J88" s="409">
        <v>0</v>
      </c>
      <c r="K88" s="409">
        <v>0</v>
      </c>
      <c r="L88" s="409">
        <v>0</v>
      </c>
      <c r="M88" s="409">
        <v>0</v>
      </c>
      <c r="N88" s="409">
        <v>0</v>
      </c>
      <c r="O88" s="409">
        <v>0</v>
      </c>
      <c r="P88" s="409">
        <v>0</v>
      </c>
      <c r="Q88" s="409">
        <v>0</v>
      </c>
      <c r="R88" s="409">
        <v>1</v>
      </c>
      <c r="S88" s="409">
        <v>1</v>
      </c>
      <c r="T88" s="409">
        <v>0</v>
      </c>
      <c r="U88" s="409">
        <v>0</v>
      </c>
      <c r="V88" s="409">
        <v>1</v>
      </c>
      <c r="W88" s="409">
        <v>0</v>
      </c>
      <c r="X88" s="409">
        <v>1</v>
      </c>
      <c r="Y88" s="409">
        <v>0</v>
      </c>
      <c r="Z88" s="409">
        <v>0</v>
      </c>
      <c r="AA88" s="356">
        <v>85</v>
      </c>
      <c r="AB88" s="352">
        <v>1.73</v>
      </c>
      <c r="AC88" s="417">
        <f t="shared" si="6"/>
        <v>28.400547963513649</v>
      </c>
      <c r="AD88" s="435">
        <v>44059</v>
      </c>
      <c r="AE88" s="354">
        <v>1</v>
      </c>
      <c r="AF88" s="354">
        <v>1</v>
      </c>
      <c r="AG88" s="354">
        <v>8</v>
      </c>
      <c r="AH88" s="409">
        <v>1</v>
      </c>
      <c r="AI88" s="409">
        <v>1</v>
      </c>
      <c r="AJ88" s="408">
        <v>44067</v>
      </c>
      <c r="AK88" s="354">
        <f t="shared" si="2"/>
        <v>8</v>
      </c>
      <c r="AL88" s="423">
        <v>1</v>
      </c>
      <c r="AM88" s="409"/>
      <c r="AN88" s="410" t="s">
        <v>890</v>
      </c>
      <c r="AO88" s="352">
        <v>1</v>
      </c>
      <c r="AP88" s="354">
        <v>1</v>
      </c>
      <c r="AQ88" s="352">
        <v>0</v>
      </c>
      <c r="AR88" s="352">
        <v>0</v>
      </c>
      <c r="AS88" s="352">
        <v>1</v>
      </c>
      <c r="AT88" s="352">
        <v>1</v>
      </c>
      <c r="AU88" s="352">
        <v>0</v>
      </c>
      <c r="AV88" s="354"/>
      <c r="AW88" s="408">
        <v>44059</v>
      </c>
      <c r="AX88" s="419">
        <v>1.7</v>
      </c>
      <c r="AY88" s="419">
        <v>876</v>
      </c>
      <c r="AZ88" s="419">
        <v>89.3</v>
      </c>
      <c r="BA88" s="426">
        <v>1.1100000000000001</v>
      </c>
      <c r="BB88" s="409">
        <v>13.1</v>
      </c>
      <c r="BC88" s="409">
        <v>17.170000000000002</v>
      </c>
      <c r="BD88" s="409">
        <v>81.599999999999994</v>
      </c>
      <c r="BE88" s="409">
        <v>9.8000000000000007</v>
      </c>
      <c r="BF88" s="409">
        <v>327</v>
      </c>
      <c r="BG88" s="356"/>
      <c r="BH88" s="354">
        <v>1</v>
      </c>
      <c r="BI88" s="354">
        <v>0</v>
      </c>
      <c r="BJ88" s="354">
        <v>0</v>
      </c>
      <c r="BK88" s="354">
        <v>1</v>
      </c>
      <c r="BL88" s="356">
        <v>0</v>
      </c>
      <c r="BM88" s="354">
        <v>1</v>
      </c>
      <c r="BN88" s="413" t="s">
        <v>131</v>
      </c>
      <c r="BO88" s="419">
        <v>5.2301964285714302</v>
      </c>
      <c r="BP88" s="359">
        <v>5.5990000000000002</v>
      </c>
      <c r="BQ88" s="359">
        <v>0.36880357142857001</v>
      </c>
      <c r="BR88" s="359">
        <v>7.0514286884881798</v>
      </c>
      <c r="BS88" s="359">
        <v>45</v>
      </c>
      <c r="BT88" s="359">
        <v>26765</v>
      </c>
      <c r="BU88" s="359">
        <v>7007</v>
      </c>
      <c r="BV88" s="359">
        <v>264.79601255307358</v>
      </c>
      <c r="BW88" s="359">
        <v>1.0063406148834279E-3</v>
      </c>
      <c r="BX88" s="359">
        <v>-10.608833333333333</v>
      </c>
      <c r="BY88" s="359">
        <v>8.5114999999999998</v>
      </c>
      <c r="BZ88" s="359">
        <v>-19.120333333333342</v>
      </c>
      <c r="CA88" s="359">
        <v>-138.59228836559453</v>
      </c>
      <c r="CB88" s="359">
        <v>110.94093326455517</v>
      </c>
      <c r="CC88" s="359">
        <v>-249.5332216301498</v>
      </c>
      <c r="CD88" s="359">
        <v>-162.53690609977431</v>
      </c>
      <c r="CE88" s="359">
        <v>130.64896881147587</v>
      </c>
      <c r="CF88" s="359">
        <v>-293.18587491125032</v>
      </c>
      <c r="CG88" s="359">
        <v>0.69174556847679392</v>
      </c>
      <c r="CH88" s="359"/>
      <c r="CI88" s="359">
        <v>8.86</v>
      </c>
      <c r="CJ88" s="359">
        <v>8.83</v>
      </c>
      <c r="CK88" s="359">
        <v>8.99</v>
      </c>
      <c r="CL88" s="359">
        <f t="shared" si="7"/>
        <v>8.8933333333333326</v>
      </c>
      <c r="CM88" s="359">
        <v>0.9</v>
      </c>
      <c r="CN88" s="359">
        <v>0.91500000000000004</v>
      </c>
      <c r="CO88" s="359">
        <v>0.94699999999999995</v>
      </c>
      <c r="CP88" s="359">
        <f t="shared" si="8"/>
        <v>0.92066666666666663</v>
      </c>
      <c r="CQ88" s="359">
        <v>1.024</v>
      </c>
      <c r="CR88" s="359">
        <v>1.073</v>
      </c>
      <c r="CS88" s="359">
        <v>1.071</v>
      </c>
      <c r="CT88" s="359">
        <f t="shared" si="9"/>
        <v>1.056</v>
      </c>
      <c r="CU88" s="414">
        <v>1.3888888888888889E-3</v>
      </c>
      <c r="CV88" s="415">
        <v>4.1666666666666666E-3</v>
      </c>
      <c r="CW88" s="415">
        <v>5.5555555555555558E-3</v>
      </c>
      <c r="CX88" s="416" t="s">
        <v>891</v>
      </c>
      <c r="CY88" s="416" t="s">
        <v>892</v>
      </c>
      <c r="CZ88" s="416" t="s">
        <v>893</v>
      </c>
      <c r="DA88" s="416" t="s">
        <v>894</v>
      </c>
      <c r="DB88" s="416" t="s">
        <v>895</v>
      </c>
      <c r="DC88" s="416" t="s">
        <v>896</v>
      </c>
      <c r="DD88" s="361"/>
      <c r="DE88" s="359">
        <v>7.0514286884881798</v>
      </c>
      <c r="DF88" s="359">
        <v>0.92066666666666663</v>
      </c>
      <c r="DG88" s="359">
        <v>1.056</v>
      </c>
    </row>
    <row r="89" spans="1:111" ht="15.75" customHeight="1">
      <c r="A89" s="363">
        <v>111</v>
      </c>
      <c r="B89" s="423" t="s">
        <v>897</v>
      </c>
      <c r="C89" s="354">
        <v>1</v>
      </c>
      <c r="D89" s="355">
        <v>15654</v>
      </c>
      <c r="E89" s="403">
        <f t="shared" si="10"/>
        <v>77</v>
      </c>
      <c r="F89" s="354">
        <v>36.299999999999997</v>
      </c>
      <c r="G89" s="356">
        <v>95</v>
      </c>
      <c r="H89" s="409">
        <v>0</v>
      </c>
      <c r="I89" s="409">
        <v>1</v>
      </c>
      <c r="J89" s="409">
        <v>0</v>
      </c>
      <c r="K89" s="409">
        <v>0</v>
      </c>
      <c r="L89" s="409">
        <v>0</v>
      </c>
      <c r="M89" s="409">
        <v>0</v>
      </c>
      <c r="N89" s="409">
        <v>0</v>
      </c>
      <c r="O89" s="409">
        <v>0</v>
      </c>
      <c r="P89" s="409">
        <v>0</v>
      </c>
      <c r="Q89" s="409">
        <v>0</v>
      </c>
      <c r="R89" s="409">
        <v>0</v>
      </c>
      <c r="S89" s="409">
        <v>0</v>
      </c>
      <c r="T89" s="409">
        <v>0</v>
      </c>
      <c r="U89" s="409">
        <v>0</v>
      </c>
      <c r="V89" s="409">
        <v>1</v>
      </c>
      <c r="W89" s="409">
        <v>0</v>
      </c>
      <c r="X89" s="409">
        <v>1</v>
      </c>
      <c r="Y89" s="409">
        <v>0</v>
      </c>
      <c r="Z89" s="409">
        <v>0</v>
      </c>
      <c r="AA89" s="356">
        <v>75</v>
      </c>
      <c r="AB89" s="352">
        <v>1.72</v>
      </c>
      <c r="AC89" s="417">
        <f t="shared" si="6"/>
        <v>25.351541373715524</v>
      </c>
      <c r="AD89" s="435">
        <v>44059</v>
      </c>
      <c r="AE89" s="354">
        <v>0</v>
      </c>
      <c r="AF89" s="354">
        <v>0</v>
      </c>
      <c r="AG89" s="354">
        <v>0</v>
      </c>
      <c r="AH89" s="409">
        <v>0</v>
      </c>
      <c r="AI89" s="409">
        <v>0</v>
      </c>
      <c r="AJ89" s="408">
        <v>44064</v>
      </c>
      <c r="AK89" s="354">
        <f t="shared" si="2"/>
        <v>5</v>
      </c>
      <c r="AL89" s="423">
        <v>1</v>
      </c>
      <c r="AM89" s="409"/>
      <c r="AN89" s="410"/>
      <c r="AO89" s="352">
        <v>1</v>
      </c>
      <c r="AP89" s="354">
        <v>1</v>
      </c>
      <c r="AQ89" s="352">
        <v>1</v>
      </c>
      <c r="AR89" s="352">
        <v>0</v>
      </c>
      <c r="AS89" s="352">
        <v>0</v>
      </c>
      <c r="AT89" s="352">
        <v>1</v>
      </c>
      <c r="AU89" s="352">
        <v>0</v>
      </c>
      <c r="AV89" s="354"/>
      <c r="AW89" s="408">
        <v>44060</v>
      </c>
      <c r="AX89" s="419">
        <v>0.96</v>
      </c>
      <c r="AY89" s="419">
        <v>496</v>
      </c>
      <c r="AZ89" s="419"/>
      <c r="BA89" s="426">
        <v>0.187</v>
      </c>
      <c r="BB89" s="409">
        <v>14.5</v>
      </c>
      <c r="BC89" s="409">
        <v>16.12</v>
      </c>
      <c r="BD89" s="409">
        <v>75</v>
      </c>
      <c r="BE89" s="409">
        <v>8</v>
      </c>
      <c r="BF89" s="409">
        <v>391</v>
      </c>
      <c r="BG89" s="418"/>
      <c r="BH89" s="354">
        <v>0</v>
      </c>
      <c r="BI89" s="354">
        <v>0</v>
      </c>
      <c r="BJ89" s="354">
        <v>0</v>
      </c>
      <c r="BK89" s="354">
        <v>0</v>
      </c>
      <c r="BL89" s="356">
        <v>0</v>
      </c>
      <c r="BM89" s="354">
        <v>1</v>
      </c>
      <c r="BN89" s="413" t="s">
        <v>131</v>
      </c>
      <c r="BO89" s="419">
        <v>4.7702166666666663</v>
      </c>
      <c r="BP89" s="359">
        <v>4.8949999999999996</v>
      </c>
      <c r="BQ89" s="359">
        <v>0.12478333333333325</v>
      </c>
      <c r="BR89" s="359">
        <v>2.6158839745224696</v>
      </c>
      <c r="BS89" s="359">
        <v>137</v>
      </c>
      <c r="BT89" s="359">
        <v>66777</v>
      </c>
      <c r="BU89" s="359">
        <v>49794</v>
      </c>
      <c r="BV89" s="359">
        <v>-30.438378825475638</v>
      </c>
      <c r="BW89" s="359">
        <v>5.2534120065117674E-5</v>
      </c>
      <c r="BX89" s="359">
        <v>-22.326833333333337</v>
      </c>
      <c r="BY89" s="359">
        <v>6.5010000000000003</v>
      </c>
      <c r="BZ89" s="359">
        <v>-28.82783333333332</v>
      </c>
      <c r="CA89" s="359">
        <v>-239.23931650592348</v>
      </c>
      <c r="CB89" s="359">
        <v>69.740017081042481</v>
      </c>
      <c r="CC89" s="359">
        <v>-308.97933358696605</v>
      </c>
      <c r="CD89" s="359">
        <v>-374.64362560232752</v>
      </c>
      <c r="CE89" s="359">
        <v>109.02207822262973</v>
      </c>
      <c r="CF89" s="359">
        <v>-483.66570382495712</v>
      </c>
      <c r="CG89" s="359">
        <v>0.81605479052396535</v>
      </c>
      <c r="CH89" s="359"/>
      <c r="CI89" s="359">
        <v>8.44</v>
      </c>
      <c r="CJ89" s="359">
        <v>8.5</v>
      </c>
      <c r="CK89" s="359">
        <v>8.6300000000000008</v>
      </c>
      <c r="CL89" s="359">
        <f t="shared" si="7"/>
        <v>8.5233333333333334</v>
      </c>
      <c r="CM89" s="359">
        <v>1.0409999999999999</v>
      </c>
      <c r="CN89" s="359">
        <v>1.0029999999999999</v>
      </c>
      <c r="CO89" s="359">
        <v>1.024</v>
      </c>
      <c r="CP89" s="359">
        <f t="shared" si="8"/>
        <v>1.0226666666666666</v>
      </c>
      <c r="CQ89" s="359">
        <v>1.1930000000000001</v>
      </c>
      <c r="CR89" s="359">
        <v>1.0820000000000001</v>
      </c>
      <c r="CS89" s="359">
        <v>1.1379999999999999</v>
      </c>
      <c r="CT89" s="359">
        <f t="shared" si="9"/>
        <v>1.1376666666666668</v>
      </c>
      <c r="CU89" s="414">
        <v>2.0833333333333333E-3</v>
      </c>
      <c r="CV89" s="415">
        <v>1.0416666666666666E-2</v>
      </c>
      <c r="CW89" s="415">
        <v>2.361111111111111E-2</v>
      </c>
      <c r="CX89" s="416" t="s">
        <v>898</v>
      </c>
      <c r="CY89" s="416" t="s">
        <v>899</v>
      </c>
      <c r="CZ89" s="416" t="s">
        <v>900</v>
      </c>
      <c r="DA89" s="416" t="s">
        <v>901</v>
      </c>
      <c r="DB89" s="416" t="s">
        <v>902</v>
      </c>
      <c r="DC89" s="416" t="s">
        <v>903</v>
      </c>
      <c r="DD89" s="361"/>
      <c r="DE89" s="359">
        <v>2.6158839745224696</v>
      </c>
      <c r="DF89" s="359">
        <v>1.0226666666666666</v>
      </c>
      <c r="DG89" s="359">
        <v>1.1376666666666668</v>
      </c>
    </row>
    <row r="90" spans="1:111" ht="15.75" customHeight="1">
      <c r="A90" s="363">
        <v>112</v>
      </c>
      <c r="B90" s="423" t="s">
        <v>904</v>
      </c>
      <c r="C90" s="354">
        <v>2</v>
      </c>
      <c r="D90" s="355">
        <v>22608</v>
      </c>
      <c r="E90" s="403">
        <f t="shared" si="10"/>
        <v>58</v>
      </c>
      <c r="F90" s="354">
        <v>35.6</v>
      </c>
      <c r="G90" s="356">
        <v>95</v>
      </c>
      <c r="H90" s="409">
        <v>0</v>
      </c>
      <c r="I90" s="409">
        <v>1</v>
      </c>
      <c r="J90" s="409">
        <v>0</v>
      </c>
      <c r="K90" s="409">
        <v>0</v>
      </c>
      <c r="L90" s="409">
        <v>0</v>
      </c>
      <c r="M90" s="409">
        <v>0</v>
      </c>
      <c r="N90" s="409">
        <v>0</v>
      </c>
      <c r="O90" s="409">
        <v>0</v>
      </c>
      <c r="P90" s="409">
        <v>0</v>
      </c>
      <c r="Q90" s="409">
        <v>0</v>
      </c>
      <c r="R90" s="409">
        <v>0</v>
      </c>
      <c r="S90" s="409">
        <v>0</v>
      </c>
      <c r="T90" s="409">
        <v>0</v>
      </c>
      <c r="U90" s="409">
        <v>0</v>
      </c>
      <c r="V90" s="409">
        <v>1</v>
      </c>
      <c r="W90" s="409">
        <v>0</v>
      </c>
      <c r="X90" s="409">
        <v>1</v>
      </c>
      <c r="Y90" s="409">
        <v>0</v>
      </c>
      <c r="Z90" s="409">
        <v>0</v>
      </c>
      <c r="AA90" s="356">
        <v>66</v>
      </c>
      <c r="AB90" s="352">
        <v>1.54</v>
      </c>
      <c r="AC90" s="417">
        <f t="shared" si="6"/>
        <v>27.829313543599259</v>
      </c>
      <c r="AD90" s="435">
        <v>44060</v>
      </c>
      <c r="AE90" s="354">
        <v>0</v>
      </c>
      <c r="AF90" s="354">
        <v>0</v>
      </c>
      <c r="AG90" s="354">
        <v>0</v>
      </c>
      <c r="AH90" s="409">
        <v>0</v>
      </c>
      <c r="AI90" s="409">
        <v>0</v>
      </c>
      <c r="AJ90" s="408">
        <v>44061</v>
      </c>
      <c r="AK90" s="354">
        <f t="shared" si="2"/>
        <v>1</v>
      </c>
      <c r="AL90" s="423">
        <v>1</v>
      </c>
      <c r="AM90" s="409"/>
      <c r="AN90" s="410"/>
      <c r="AO90" s="352">
        <v>1</v>
      </c>
      <c r="AP90" s="354">
        <v>1</v>
      </c>
      <c r="AQ90" s="352">
        <v>1</v>
      </c>
      <c r="AR90" s="352">
        <v>0</v>
      </c>
      <c r="AS90" s="352">
        <v>0</v>
      </c>
      <c r="AT90" s="352">
        <v>0</v>
      </c>
      <c r="AU90" s="352">
        <v>0</v>
      </c>
      <c r="AV90" s="354">
        <v>1</v>
      </c>
      <c r="AW90" s="408"/>
      <c r="AX90" s="419">
        <v>0.78</v>
      </c>
      <c r="AY90" s="419">
        <v>822</v>
      </c>
      <c r="AZ90" s="419"/>
      <c r="BA90" s="426">
        <v>8.0000000000000002E-3</v>
      </c>
      <c r="BB90" s="409">
        <v>13.6</v>
      </c>
      <c r="BC90" s="409">
        <v>11.4</v>
      </c>
      <c r="BD90" s="409">
        <v>80.599999999999994</v>
      </c>
      <c r="BE90" s="409">
        <v>12.9</v>
      </c>
      <c r="BF90" s="409">
        <v>315</v>
      </c>
      <c r="BG90" s="418"/>
      <c r="BH90" s="354">
        <v>0</v>
      </c>
      <c r="BI90" s="354">
        <v>0</v>
      </c>
      <c r="BJ90" s="354">
        <v>0</v>
      </c>
      <c r="BK90" s="354">
        <v>0</v>
      </c>
      <c r="BL90" s="356">
        <v>0</v>
      </c>
      <c r="BM90" s="354">
        <v>0</v>
      </c>
      <c r="BN90" s="413" t="s">
        <v>131</v>
      </c>
      <c r="BO90" s="419">
        <v>3.7299833333333328</v>
      </c>
      <c r="BP90" s="359">
        <v>4.1189999999999998</v>
      </c>
      <c r="BQ90" s="359">
        <v>0.38901666666666701</v>
      </c>
      <c r="BR90" s="359">
        <v>10.429447852760747</v>
      </c>
      <c r="BS90" s="359">
        <v>166</v>
      </c>
      <c r="BT90" s="359">
        <v>33536</v>
      </c>
      <c r="BU90" s="359">
        <v>30736</v>
      </c>
      <c r="BV90" s="359">
        <v>488.22409573021486</v>
      </c>
      <c r="BW90" s="359">
        <v>3.3932352462131529E-4</v>
      </c>
      <c r="BX90" s="359">
        <v>-8.2678333333333374</v>
      </c>
      <c r="BY90" s="359">
        <v>12.53383333333333</v>
      </c>
      <c r="BZ90" s="359">
        <v>-20.801666666666669</v>
      </c>
      <c r="CA90" s="359">
        <v>-54.127583567204013</v>
      </c>
      <c r="CB90" s="359">
        <v>82.19726452166401</v>
      </c>
      <c r="CC90" s="359">
        <v>-136.32484808886804</v>
      </c>
      <c r="CD90" s="359">
        <v>-177.47331550718846</v>
      </c>
      <c r="CE90" s="359">
        <v>268.79892281328267</v>
      </c>
      <c r="CF90" s="359">
        <v>-446.2722383204711</v>
      </c>
      <c r="CG90" s="359">
        <v>0.62409486296846484</v>
      </c>
      <c r="CH90" s="359"/>
      <c r="CI90" s="359">
        <v>7.25</v>
      </c>
      <c r="CJ90" s="359">
        <v>6.82</v>
      </c>
      <c r="CK90" s="359">
        <v>7.21</v>
      </c>
      <c r="CL90" s="359">
        <f t="shared" si="7"/>
        <v>7.0933333333333337</v>
      </c>
      <c r="CM90" s="359">
        <v>0.56100000000000005</v>
      </c>
      <c r="CN90" s="359">
        <v>0.74399999999999999</v>
      </c>
      <c r="CO90" s="359">
        <v>0.67400000000000004</v>
      </c>
      <c r="CP90" s="359">
        <f t="shared" si="8"/>
        <v>0.65966666666666673</v>
      </c>
      <c r="CQ90" s="359">
        <v>0.73399999999999999</v>
      </c>
      <c r="CR90" s="359">
        <v>0.90800000000000003</v>
      </c>
      <c r="CS90" s="359">
        <v>0.90700000000000003</v>
      </c>
      <c r="CT90" s="359">
        <f t="shared" si="9"/>
        <v>0.84966666666666668</v>
      </c>
      <c r="CU90" s="414">
        <v>4.8611111111111112E-3</v>
      </c>
      <c r="CV90" s="415">
        <v>6.2499999999999995E-3</v>
      </c>
      <c r="CW90" s="415">
        <v>1.0416666666666666E-2</v>
      </c>
      <c r="CX90" s="416" t="s">
        <v>905</v>
      </c>
      <c r="CY90" s="416" t="s">
        <v>906</v>
      </c>
      <c r="CZ90" s="416" t="s">
        <v>907</v>
      </c>
      <c r="DA90" s="416" t="s">
        <v>908</v>
      </c>
      <c r="DB90" s="416" t="s">
        <v>909</v>
      </c>
      <c r="DC90" s="416" t="s">
        <v>910</v>
      </c>
      <c r="DD90" s="361"/>
      <c r="DE90" s="359">
        <v>10.429447852760747</v>
      </c>
      <c r="DF90" s="359">
        <v>0.65966666666666673</v>
      </c>
      <c r="DG90" s="359">
        <v>0.84966666666666668</v>
      </c>
    </row>
    <row r="91" spans="1:111" ht="15.75" customHeight="1">
      <c r="A91" s="363">
        <v>118</v>
      </c>
      <c r="B91" s="423" t="s">
        <v>951</v>
      </c>
      <c r="C91" s="354">
        <v>1</v>
      </c>
      <c r="D91" s="355">
        <v>27576</v>
      </c>
      <c r="E91" s="403">
        <f t="shared" si="10"/>
        <v>45</v>
      </c>
      <c r="F91" s="354">
        <v>36</v>
      </c>
      <c r="G91" s="356">
        <v>93</v>
      </c>
      <c r="H91" s="409">
        <v>0</v>
      </c>
      <c r="I91" s="409">
        <v>1</v>
      </c>
      <c r="J91" s="409">
        <v>0</v>
      </c>
      <c r="K91" s="409">
        <v>0</v>
      </c>
      <c r="L91" s="409">
        <v>0</v>
      </c>
      <c r="M91" s="409">
        <v>0</v>
      </c>
      <c r="N91" s="409">
        <v>0</v>
      </c>
      <c r="O91" s="409">
        <v>0</v>
      </c>
      <c r="P91" s="409">
        <v>0</v>
      </c>
      <c r="Q91" s="409">
        <v>1</v>
      </c>
      <c r="R91" s="409">
        <v>0</v>
      </c>
      <c r="S91" s="409">
        <v>0</v>
      </c>
      <c r="T91" s="409">
        <v>0</v>
      </c>
      <c r="U91" s="409">
        <v>0</v>
      </c>
      <c r="V91" s="409">
        <v>1</v>
      </c>
      <c r="W91" s="409">
        <v>0</v>
      </c>
      <c r="X91" s="409">
        <v>0</v>
      </c>
      <c r="Y91" s="409">
        <v>0</v>
      </c>
      <c r="Z91" s="409">
        <v>0</v>
      </c>
      <c r="AA91" s="356">
        <v>60</v>
      </c>
      <c r="AB91" s="352">
        <v>1.7</v>
      </c>
      <c r="AC91" s="417">
        <f t="shared" si="6"/>
        <v>20.761245674740486</v>
      </c>
      <c r="AD91" s="435">
        <v>44075</v>
      </c>
      <c r="AE91" s="354">
        <v>0</v>
      </c>
      <c r="AF91" s="354">
        <v>0</v>
      </c>
      <c r="AG91" s="354">
        <v>0</v>
      </c>
      <c r="AH91" s="409">
        <v>0</v>
      </c>
      <c r="AI91" s="409">
        <v>0</v>
      </c>
      <c r="AJ91" s="408">
        <v>44098</v>
      </c>
      <c r="AK91" s="354">
        <f t="shared" si="2"/>
        <v>23</v>
      </c>
      <c r="AL91" s="423">
        <v>1</v>
      </c>
      <c r="AM91" s="409"/>
      <c r="AN91" s="410"/>
      <c r="AO91" s="352">
        <v>1</v>
      </c>
      <c r="AP91" s="354">
        <v>1</v>
      </c>
      <c r="AQ91" s="352">
        <v>1</v>
      </c>
      <c r="AR91" s="352">
        <v>1</v>
      </c>
      <c r="AS91" s="352">
        <v>1</v>
      </c>
      <c r="AT91" s="352">
        <v>1</v>
      </c>
      <c r="AU91" s="352">
        <v>0</v>
      </c>
      <c r="AV91" s="354"/>
      <c r="AW91" s="408">
        <v>44077</v>
      </c>
      <c r="AX91" s="419">
        <v>0.53</v>
      </c>
      <c r="AY91" s="419">
        <v>16334</v>
      </c>
      <c r="AZ91" s="419"/>
      <c r="BA91" s="426">
        <v>6.0000000000000001E-3</v>
      </c>
      <c r="BB91" s="409">
        <v>13.6</v>
      </c>
      <c r="BC91" s="409">
        <v>9.1</v>
      </c>
      <c r="BD91" s="409">
        <v>90.2</v>
      </c>
      <c r="BE91" s="409">
        <v>4.3</v>
      </c>
      <c r="BF91" s="409">
        <v>395</v>
      </c>
      <c r="BG91" s="418"/>
      <c r="BH91" s="354">
        <v>1</v>
      </c>
      <c r="BI91" s="354">
        <v>1</v>
      </c>
      <c r="BJ91" s="354">
        <v>0</v>
      </c>
      <c r="BK91" s="354">
        <v>0</v>
      </c>
      <c r="BL91" s="356">
        <v>0</v>
      </c>
      <c r="BM91" s="354">
        <v>0</v>
      </c>
      <c r="BN91" s="413" t="s">
        <v>131</v>
      </c>
      <c r="BO91" s="419">
        <v>5.4979464285714288</v>
      </c>
      <c r="BP91" s="359">
        <v>6.1</v>
      </c>
      <c r="BQ91" s="359">
        <v>0.60205357142857086</v>
      </c>
      <c r="BR91" s="359">
        <v>10.950517238579328</v>
      </c>
      <c r="BS91" s="359">
        <v>28</v>
      </c>
      <c r="BT91" s="359">
        <v>7501</v>
      </c>
      <c r="BU91" s="359">
        <v>1890</v>
      </c>
      <c r="BV91" s="359">
        <v>126.782464846981</v>
      </c>
      <c r="BW91" s="359">
        <v>5.7939244648567874E-3</v>
      </c>
      <c r="BX91" s="359">
        <v>6.2163333333333339</v>
      </c>
      <c r="BY91" s="359">
        <v>8.9359999999999999</v>
      </c>
      <c r="BZ91" s="359">
        <v>-2.7196666666666673</v>
      </c>
      <c r="CA91" s="359">
        <v>88.36856894150327</v>
      </c>
      <c r="CB91" s="359">
        <v>127.32281930390376</v>
      </c>
      <c r="CC91" s="359">
        <v>-38.954250362400508</v>
      </c>
      <c r="CD91" s="359">
        <v>90.654085166531857</v>
      </c>
      <c r="CE91" s="359">
        <v>130.1744185489103</v>
      </c>
      <c r="CF91" s="359">
        <v>-39.520333382378382</v>
      </c>
      <c r="CG91" s="359">
        <v>0.23289072250378495</v>
      </c>
      <c r="CH91" s="359"/>
      <c r="CI91" s="359">
        <v>8.27</v>
      </c>
      <c r="CJ91" s="359">
        <v>8.31</v>
      </c>
      <c r="CK91" s="359">
        <v>8.2899999999999991</v>
      </c>
      <c r="CL91" s="359">
        <f t="shared" si="7"/>
        <v>8.2899999999999991</v>
      </c>
      <c r="CM91" s="359">
        <v>0.51</v>
      </c>
      <c r="CN91" s="359">
        <v>0.49299999999999999</v>
      </c>
      <c r="CO91" s="359">
        <v>0.496</v>
      </c>
      <c r="CP91" s="359">
        <f t="shared" si="8"/>
        <v>0.4996666666666667</v>
      </c>
      <c r="CQ91" s="359">
        <v>0.624</v>
      </c>
      <c r="CR91" s="359">
        <v>0.68100000000000005</v>
      </c>
      <c r="CS91" s="359">
        <v>0.624</v>
      </c>
      <c r="CT91" s="359">
        <f t="shared" si="9"/>
        <v>0.64300000000000013</v>
      </c>
      <c r="CU91" s="414">
        <v>2.0833333333333333E-3</v>
      </c>
      <c r="CV91" s="415">
        <v>5.5555555555555558E-3</v>
      </c>
      <c r="CW91" s="415">
        <v>8.3333333333333332E-3</v>
      </c>
      <c r="CX91" s="416" t="s">
        <v>952</v>
      </c>
      <c r="CY91" s="416" t="s">
        <v>953</v>
      </c>
      <c r="CZ91" s="416" t="s">
        <v>954</v>
      </c>
      <c r="DA91" s="416" t="s">
        <v>955</v>
      </c>
      <c r="DB91" s="416" t="s">
        <v>956</v>
      </c>
      <c r="DC91" s="416" t="s">
        <v>957</v>
      </c>
      <c r="DD91" s="361"/>
      <c r="DE91" s="359">
        <v>10.950517238579328</v>
      </c>
      <c r="DF91" s="359">
        <v>0.4996666666666667</v>
      </c>
      <c r="DG91" s="359">
        <v>0.64300000000000013</v>
      </c>
    </row>
    <row r="92" spans="1:111" ht="15.75" customHeight="1">
      <c r="A92" s="363">
        <v>119</v>
      </c>
      <c r="B92" s="423" t="s">
        <v>958</v>
      </c>
      <c r="C92" s="354">
        <v>2</v>
      </c>
      <c r="D92" s="355">
        <v>27062</v>
      </c>
      <c r="E92" s="403">
        <f t="shared" si="10"/>
        <v>46</v>
      </c>
      <c r="F92" s="354">
        <v>36.4</v>
      </c>
      <c r="G92" s="356">
        <v>85</v>
      </c>
      <c r="H92" s="409">
        <v>0</v>
      </c>
      <c r="I92" s="409">
        <v>0</v>
      </c>
      <c r="J92" s="409">
        <v>0</v>
      </c>
      <c r="K92" s="409">
        <v>0</v>
      </c>
      <c r="L92" s="409">
        <v>0</v>
      </c>
      <c r="M92" s="409">
        <v>0</v>
      </c>
      <c r="N92" s="409">
        <v>0</v>
      </c>
      <c r="O92" s="409">
        <v>0</v>
      </c>
      <c r="P92" s="409">
        <v>0</v>
      </c>
      <c r="Q92" s="409">
        <v>0</v>
      </c>
      <c r="R92" s="409">
        <v>0</v>
      </c>
      <c r="S92" s="409">
        <v>0</v>
      </c>
      <c r="T92" s="409">
        <v>0</v>
      </c>
      <c r="U92" s="409">
        <v>0</v>
      </c>
      <c r="V92" s="409">
        <v>0</v>
      </c>
      <c r="W92" s="409">
        <v>0</v>
      </c>
      <c r="X92" s="409">
        <v>0</v>
      </c>
      <c r="Y92" s="409">
        <v>0</v>
      </c>
      <c r="Z92" s="409">
        <v>0</v>
      </c>
      <c r="AA92" s="356">
        <v>38</v>
      </c>
      <c r="AB92" s="352">
        <v>1.44</v>
      </c>
      <c r="AC92" s="417">
        <f t="shared" si="6"/>
        <v>18.325617283950617</v>
      </c>
      <c r="AD92" s="435">
        <v>44074</v>
      </c>
      <c r="AE92" s="354">
        <v>0</v>
      </c>
      <c r="AF92" s="354">
        <v>0</v>
      </c>
      <c r="AG92" s="354">
        <v>0</v>
      </c>
      <c r="AH92" s="409">
        <v>0</v>
      </c>
      <c r="AI92" s="409">
        <v>0</v>
      </c>
      <c r="AJ92" s="408">
        <v>44077</v>
      </c>
      <c r="AK92" s="354">
        <f t="shared" si="2"/>
        <v>3</v>
      </c>
      <c r="AL92" s="423">
        <v>1</v>
      </c>
      <c r="AM92" s="409"/>
      <c r="AN92" s="410"/>
      <c r="AO92" s="352">
        <v>1</v>
      </c>
      <c r="AP92" s="354">
        <v>1</v>
      </c>
      <c r="AQ92" s="352">
        <v>1</v>
      </c>
      <c r="AR92" s="352">
        <v>1</v>
      </c>
      <c r="AS92" s="352">
        <v>1</v>
      </c>
      <c r="AT92" s="352">
        <v>1</v>
      </c>
      <c r="AU92" s="352">
        <v>0</v>
      </c>
      <c r="AV92" s="354"/>
      <c r="AW92" s="408">
        <v>44075</v>
      </c>
      <c r="AX92" s="419">
        <v>0.7</v>
      </c>
      <c r="AY92" s="419">
        <v>527</v>
      </c>
      <c r="AZ92" s="419">
        <v>49.8</v>
      </c>
      <c r="BA92" s="426">
        <v>3.0000000000000001E-3</v>
      </c>
      <c r="BB92" s="409">
        <v>14.9</v>
      </c>
      <c r="BC92" s="409">
        <v>4.4000000000000004</v>
      </c>
      <c r="BD92" s="409">
        <v>71.099999999999994</v>
      </c>
      <c r="BE92" s="409">
        <v>18.2</v>
      </c>
      <c r="BF92" s="409">
        <v>164</v>
      </c>
      <c r="BG92" s="418"/>
      <c r="BH92" s="354">
        <v>0</v>
      </c>
      <c r="BI92" s="354">
        <v>0</v>
      </c>
      <c r="BJ92" s="354">
        <v>0</v>
      </c>
      <c r="BK92" s="354">
        <v>0</v>
      </c>
      <c r="BL92" s="356">
        <v>0</v>
      </c>
      <c r="BM92" s="354">
        <v>0</v>
      </c>
      <c r="BN92" s="413"/>
      <c r="BO92" s="419">
        <v>2.6503333333333337</v>
      </c>
      <c r="BP92" s="359">
        <v>3.01</v>
      </c>
      <c r="BQ92" s="359">
        <v>0.35966666666666613</v>
      </c>
      <c r="BR92" s="359">
        <v>13.570620047792708</v>
      </c>
      <c r="BS92" s="359">
        <v>114</v>
      </c>
      <c r="BT92" s="359">
        <v>61391</v>
      </c>
      <c r="BU92" s="359">
        <v>36665</v>
      </c>
      <c r="BV92" s="359">
        <v>737.32446415373238</v>
      </c>
      <c r="BW92" s="359">
        <v>3.7012464333267988E-4</v>
      </c>
      <c r="BX92" s="359">
        <v>-11.473666666666666</v>
      </c>
      <c r="BY92" s="359">
        <v>7.8606666666666678</v>
      </c>
      <c r="BZ92" s="359">
        <v>-19.33433333333334</v>
      </c>
      <c r="CA92" s="359">
        <v>-38.045502456492528</v>
      </c>
      <c r="CB92" s="359">
        <v>26.073818561112059</v>
      </c>
      <c r="CC92" s="359">
        <v>-64.119321017604605</v>
      </c>
      <c r="CD92" s="359">
        <v>-346.14274993434651</v>
      </c>
      <c r="CE92" s="359">
        <v>237.10726368463745</v>
      </c>
      <c r="CF92" s="359">
        <v>-583.25001361898421</v>
      </c>
      <c r="CG92" s="359">
        <v>0.71097073160127289</v>
      </c>
      <c r="CH92" s="359"/>
      <c r="CI92" s="359">
        <v>6.71</v>
      </c>
      <c r="CJ92" s="359">
        <v>6.42</v>
      </c>
      <c r="CK92" s="359">
        <v>6.68</v>
      </c>
      <c r="CL92" s="359">
        <f t="shared" si="7"/>
        <v>6.6033333333333326</v>
      </c>
      <c r="CM92" s="359">
        <v>0.53</v>
      </c>
      <c r="CN92" s="359">
        <v>0.59299999999999997</v>
      </c>
      <c r="CO92" s="359">
        <v>0.58299999999999996</v>
      </c>
      <c r="CP92" s="359">
        <f t="shared" si="8"/>
        <v>0.56866666666666665</v>
      </c>
      <c r="CQ92" s="359">
        <v>0.73099999999999998</v>
      </c>
      <c r="CR92" s="359">
        <v>0.72899999999999998</v>
      </c>
      <c r="CS92" s="359">
        <v>0.73399999999999999</v>
      </c>
      <c r="CT92" s="359">
        <f t="shared" si="9"/>
        <v>0.73133333333333328</v>
      </c>
      <c r="CU92" s="414">
        <v>2.0833333333333333E-3</v>
      </c>
      <c r="CV92" s="415">
        <v>4.8611111111111112E-3</v>
      </c>
      <c r="CW92" s="415">
        <v>6.9444444444444441E-3</v>
      </c>
      <c r="CX92" s="416" t="s">
        <v>959</v>
      </c>
      <c r="CY92" s="416" t="s">
        <v>960</v>
      </c>
      <c r="CZ92" s="416" t="s">
        <v>961</v>
      </c>
      <c r="DA92" s="416" t="s">
        <v>962</v>
      </c>
      <c r="DB92" s="416" t="s">
        <v>963</v>
      </c>
      <c r="DC92" s="416" t="s">
        <v>964</v>
      </c>
      <c r="DD92" s="361"/>
      <c r="DE92" s="359">
        <v>13.570620047792708</v>
      </c>
      <c r="DF92" s="359">
        <v>0.56866666666666665</v>
      </c>
      <c r="DG92" s="359">
        <v>0.73133333333333328</v>
      </c>
    </row>
    <row r="93" spans="1:111" ht="15.75" customHeight="1">
      <c r="A93" s="363">
        <v>120</v>
      </c>
      <c r="B93" s="353" t="s">
        <v>965</v>
      </c>
      <c r="C93" s="354">
        <v>2</v>
      </c>
      <c r="D93" s="355">
        <v>19801</v>
      </c>
      <c r="E93" s="403">
        <f t="shared" si="10"/>
        <v>66</v>
      </c>
      <c r="F93" s="354">
        <v>36</v>
      </c>
      <c r="G93" s="356">
        <v>90</v>
      </c>
      <c r="H93" s="409">
        <v>0</v>
      </c>
      <c r="I93" s="409">
        <v>0</v>
      </c>
      <c r="J93" s="409">
        <v>0</v>
      </c>
      <c r="K93" s="409">
        <v>0</v>
      </c>
      <c r="L93" s="409">
        <v>0</v>
      </c>
      <c r="M93" s="409">
        <v>0</v>
      </c>
      <c r="N93" s="409">
        <v>0</v>
      </c>
      <c r="O93" s="409">
        <v>0</v>
      </c>
      <c r="P93" s="409">
        <v>0</v>
      </c>
      <c r="Q93" s="409">
        <v>0</v>
      </c>
      <c r="R93" s="409">
        <v>0</v>
      </c>
      <c r="S93" s="409">
        <v>0</v>
      </c>
      <c r="T93" s="409">
        <v>0</v>
      </c>
      <c r="U93" s="409">
        <v>0</v>
      </c>
      <c r="V93" s="409">
        <v>1</v>
      </c>
      <c r="W93" s="409">
        <v>0</v>
      </c>
      <c r="X93" s="409">
        <v>1</v>
      </c>
      <c r="Y93" s="409">
        <v>0</v>
      </c>
      <c r="Z93" s="409">
        <v>0</v>
      </c>
      <c r="AA93" s="356">
        <v>66</v>
      </c>
      <c r="AB93" s="352">
        <v>1.66</v>
      </c>
      <c r="AC93" s="417">
        <f t="shared" si="6"/>
        <v>23.951226593119468</v>
      </c>
      <c r="AD93" s="435">
        <v>44074</v>
      </c>
      <c r="AE93" s="354">
        <v>1</v>
      </c>
      <c r="AF93" s="354">
        <v>1</v>
      </c>
      <c r="AG93" s="354">
        <v>48</v>
      </c>
      <c r="AH93" s="409">
        <v>0</v>
      </c>
      <c r="AI93" s="409">
        <v>1</v>
      </c>
      <c r="AJ93" s="408">
        <v>44140</v>
      </c>
      <c r="AK93" s="354">
        <f t="shared" si="2"/>
        <v>66</v>
      </c>
      <c r="AL93" s="423">
        <v>1</v>
      </c>
      <c r="AM93" s="409"/>
      <c r="AN93" s="410"/>
      <c r="AO93" s="352">
        <v>1</v>
      </c>
      <c r="AP93" s="354">
        <v>1</v>
      </c>
      <c r="AQ93" s="352">
        <v>1</v>
      </c>
      <c r="AR93" s="352">
        <v>1</v>
      </c>
      <c r="AS93" s="352">
        <v>1</v>
      </c>
      <c r="AT93" s="352">
        <v>1</v>
      </c>
      <c r="AU93" s="352">
        <v>0</v>
      </c>
      <c r="AV93" s="354"/>
      <c r="AW93" s="408">
        <v>44073</v>
      </c>
      <c r="AX93" s="419">
        <v>3.06</v>
      </c>
      <c r="AY93" s="419">
        <v>933</v>
      </c>
      <c r="AZ93" s="419">
        <v>312.5</v>
      </c>
      <c r="BA93" s="426">
        <v>2.1000000000000001E-2</v>
      </c>
      <c r="BB93" s="409">
        <v>13.9</v>
      </c>
      <c r="BC93" s="409">
        <v>9.76</v>
      </c>
      <c r="BD93" s="409">
        <v>90</v>
      </c>
      <c r="BE93" s="409">
        <v>6.3</v>
      </c>
      <c r="BF93" s="409">
        <v>250</v>
      </c>
      <c r="BG93" s="418"/>
      <c r="BH93" s="354">
        <v>1</v>
      </c>
      <c r="BI93" s="354">
        <v>1</v>
      </c>
      <c r="BJ93" s="354">
        <v>0</v>
      </c>
      <c r="BK93" s="354">
        <v>0</v>
      </c>
      <c r="BL93" s="356">
        <v>0</v>
      </c>
      <c r="BM93" s="354">
        <v>0</v>
      </c>
      <c r="BN93" s="413" t="s">
        <v>131</v>
      </c>
      <c r="BO93" s="419">
        <v>3.2615166666666666</v>
      </c>
      <c r="BP93" s="359">
        <v>3.431</v>
      </c>
      <c r="BQ93" s="359">
        <v>0.16948333333333343</v>
      </c>
      <c r="BR93" s="359">
        <v>5.1964576807313607</v>
      </c>
      <c r="BS93" s="359">
        <v>101</v>
      </c>
      <c r="BT93" s="359">
        <v>48412</v>
      </c>
      <c r="BU93" s="359">
        <v>24657</v>
      </c>
      <c r="BV93" s="359">
        <v>386.30223060006279</v>
      </c>
      <c r="BW93" s="359">
        <v>2.1074979440853959E-4</v>
      </c>
      <c r="BX93" s="359">
        <v>15.584166666666674</v>
      </c>
      <c r="BY93" s="359">
        <v>28.46533333333333</v>
      </c>
      <c r="BZ93" s="359">
        <v>-12.881166666666667</v>
      </c>
      <c r="CA93" s="359">
        <v>78.040729932679014</v>
      </c>
      <c r="CB93" s="359">
        <v>142.61670402260344</v>
      </c>
      <c r="CC93" s="359">
        <v>-64.575974089924514</v>
      </c>
      <c r="CD93" s="359">
        <v>382.43898148141761</v>
      </c>
      <c r="CE93" s="359">
        <v>698.36955689888077</v>
      </c>
      <c r="CF93" s="359">
        <v>-315.93057541746344</v>
      </c>
      <c r="CG93" s="359">
        <v>0.31147642137833192</v>
      </c>
      <c r="CH93" s="359"/>
      <c r="CI93" s="359">
        <v>6.99</v>
      </c>
      <c r="CJ93" s="359">
        <v>6.9</v>
      </c>
      <c r="CK93" s="359">
        <v>6.85</v>
      </c>
      <c r="CL93" s="359">
        <f t="shared" si="7"/>
        <v>6.913333333333334</v>
      </c>
      <c r="CM93" s="359">
        <v>0.55700000000000005</v>
      </c>
      <c r="CN93" s="359">
        <v>0.58699999999999997</v>
      </c>
      <c r="CO93" s="359">
        <v>0.58499999999999996</v>
      </c>
      <c r="CP93" s="359">
        <f t="shared" si="8"/>
        <v>0.57633333333333336</v>
      </c>
      <c r="CQ93" s="359">
        <v>0.67300000000000004</v>
      </c>
      <c r="CR93" s="359">
        <v>0.73399999999999999</v>
      </c>
      <c r="CS93" s="359">
        <v>0.75</v>
      </c>
      <c r="CT93" s="359">
        <f t="shared" si="9"/>
        <v>0.71899999999999997</v>
      </c>
      <c r="CU93" s="414" t="s">
        <v>966</v>
      </c>
      <c r="CV93" s="415">
        <v>4.1666666666666666E-3</v>
      </c>
      <c r="CW93" s="415">
        <v>5.5555555555555558E-3</v>
      </c>
      <c r="CX93" s="416" t="s">
        <v>967</v>
      </c>
      <c r="CY93" s="416" t="s">
        <v>968</v>
      </c>
      <c r="CZ93" s="416" t="s">
        <v>969</v>
      </c>
      <c r="DA93" s="416" t="s">
        <v>970</v>
      </c>
      <c r="DB93" s="416" t="s">
        <v>971</v>
      </c>
      <c r="DC93" s="416" t="s">
        <v>972</v>
      </c>
      <c r="DD93" s="361"/>
      <c r="DE93" s="359">
        <v>5.1964576807313607</v>
      </c>
      <c r="DF93" s="359">
        <v>0.57633333333333336</v>
      </c>
      <c r="DG93" s="359">
        <v>0.71899999999999997</v>
      </c>
    </row>
    <row r="94" spans="1:111" ht="15.75" customHeight="1">
      <c r="A94" s="363">
        <v>122</v>
      </c>
      <c r="B94" s="353" t="s">
        <v>981</v>
      </c>
      <c r="C94" s="354">
        <v>1</v>
      </c>
      <c r="D94" s="355">
        <v>17122</v>
      </c>
      <c r="E94" s="403">
        <f t="shared" si="10"/>
        <v>73</v>
      </c>
      <c r="F94" s="354">
        <v>37.4</v>
      </c>
      <c r="G94" s="356">
        <v>97</v>
      </c>
      <c r="H94" s="409">
        <v>0</v>
      </c>
      <c r="I94" s="409">
        <v>1</v>
      </c>
      <c r="J94" s="409">
        <v>0</v>
      </c>
      <c r="K94" s="409">
        <v>1</v>
      </c>
      <c r="L94" s="409">
        <v>0</v>
      </c>
      <c r="M94" s="409">
        <v>0</v>
      </c>
      <c r="N94" s="409">
        <v>0</v>
      </c>
      <c r="O94" s="409">
        <v>0</v>
      </c>
      <c r="P94" s="409">
        <v>0</v>
      </c>
      <c r="Q94" s="409">
        <v>0</v>
      </c>
      <c r="R94" s="409">
        <v>0</v>
      </c>
      <c r="S94" s="409">
        <v>0</v>
      </c>
      <c r="T94" s="409">
        <v>0</v>
      </c>
      <c r="U94" s="409">
        <v>0</v>
      </c>
      <c r="V94" s="409">
        <v>1</v>
      </c>
      <c r="W94" s="409">
        <v>0</v>
      </c>
      <c r="X94" s="409">
        <v>1</v>
      </c>
      <c r="Y94" s="409">
        <v>0</v>
      </c>
      <c r="Z94" s="409">
        <v>0</v>
      </c>
      <c r="AA94" s="356">
        <v>68.5</v>
      </c>
      <c r="AB94" s="352">
        <v>1.6</v>
      </c>
      <c r="AC94" s="417">
        <f t="shared" si="6"/>
        <v>26.757812499999996</v>
      </c>
      <c r="AD94" s="435">
        <v>44075</v>
      </c>
      <c r="AE94" s="354">
        <v>1</v>
      </c>
      <c r="AF94" s="354">
        <v>1</v>
      </c>
      <c r="AG94" s="354">
        <v>2</v>
      </c>
      <c r="AH94" s="409">
        <v>1</v>
      </c>
      <c r="AI94" s="409">
        <v>1</v>
      </c>
      <c r="AJ94" s="408">
        <v>44079</v>
      </c>
      <c r="AK94" s="354">
        <f t="shared" si="2"/>
        <v>4</v>
      </c>
      <c r="AL94" s="423">
        <v>1</v>
      </c>
      <c r="AM94" s="409"/>
      <c r="AN94" s="410"/>
      <c r="AO94" s="352">
        <v>1</v>
      </c>
      <c r="AP94" s="354">
        <v>1</v>
      </c>
      <c r="AQ94" s="352">
        <v>1</v>
      </c>
      <c r="AR94" s="352">
        <v>1</v>
      </c>
      <c r="AS94" s="352">
        <v>1</v>
      </c>
      <c r="AT94" s="352">
        <v>1</v>
      </c>
      <c r="AU94" s="352">
        <v>0</v>
      </c>
      <c r="AV94" s="354"/>
      <c r="AW94" s="408">
        <v>44075</v>
      </c>
      <c r="AX94" s="419">
        <v>7.41</v>
      </c>
      <c r="AY94" s="419"/>
      <c r="AZ94" s="419"/>
      <c r="BA94" s="426">
        <v>0.17299999999999999</v>
      </c>
      <c r="BB94" s="409">
        <v>9.6</v>
      </c>
      <c r="BC94" s="409">
        <v>6.9</v>
      </c>
      <c r="BD94" s="409">
        <v>88.5</v>
      </c>
      <c r="BE94" s="409">
        <v>5.8</v>
      </c>
      <c r="BF94" s="409">
        <v>158</v>
      </c>
      <c r="BG94" s="418"/>
      <c r="BH94" s="354">
        <v>1</v>
      </c>
      <c r="BI94" s="354">
        <v>0</v>
      </c>
      <c r="BJ94" s="354">
        <v>0</v>
      </c>
      <c r="BK94" s="354">
        <v>1</v>
      </c>
      <c r="BL94" s="356">
        <v>0</v>
      </c>
      <c r="BM94" s="354">
        <v>1</v>
      </c>
      <c r="BN94" s="413" t="s">
        <v>131</v>
      </c>
      <c r="BO94" s="419">
        <v>4.8489811320754725</v>
      </c>
      <c r="BP94" s="359">
        <v>5.0110000000000001</v>
      </c>
      <c r="BQ94" s="359">
        <v>0.16201886792452758</v>
      </c>
      <c r="BR94" s="359">
        <v>3.3412971408115144</v>
      </c>
      <c r="BS94" s="359">
        <v>154</v>
      </c>
      <c r="BT94" s="359">
        <v>21889</v>
      </c>
      <c r="BU94" s="359">
        <v>18671</v>
      </c>
      <c r="BV94" s="359">
        <v>18.437278884059424</v>
      </c>
      <c r="BW94" s="359">
        <v>1.7895651763759384E-4</v>
      </c>
      <c r="BX94" s="359">
        <v>-9.2721666666666689</v>
      </c>
      <c r="BY94" s="359">
        <v>13.527166666666661</v>
      </c>
      <c r="BZ94" s="359">
        <v>-22.799333333333326</v>
      </c>
      <c r="CA94" s="359">
        <v>-101.83607319273558</v>
      </c>
      <c r="CB94" s="359">
        <v>150.02911394207587</v>
      </c>
      <c r="CC94" s="359">
        <v>-251.86518713481149</v>
      </c>
      <c r="CD94" s="359">
        <v>-154.15928215360051</v>
      </c>
      <c r="CE94" s="359">
        <v>223.18015461675753</v>
      </c>
      <c r="CF94" s="359">
        <v>-377.33943677035802</v>
      </c>
      <c r="CG94" s="359">
        <v>0.6283549149474994</v>
      </c>
      <c r="CH94" s="359"/>
      <c r="CI94" s="359">
        <v>8.69</v>
      </c>
      <c r="CJ94" s="359">
        <v>8.4600000000000009</v>
      </c>
      <c r="CK94" s="359">
        <v>8.81</v>
      </c>
      <c r="CL94" s="359">
        <f t="shared" si="7"/>
        <v>8.6533333333333342</v>
      </c>
      <c r="CM94" s="359">
        <v>0.8</v>
      </c>
      <c r="CN94" s="359">
        <v>0.71</v>
      </c>
      <c r="CO94" s="359">
        <v>0.74</v>
      </c>
      <c r="CP94" s="359">
        <f t="shared" si="8"/>
        <v>0.75</v>
      </c>
      <c r="CQ94" s="359">
        <v>0.97099999999999997</v>
      </c>
      <c r="CR94" s="359">
        <v>0.86299999999999999</v>
      </c>
      <c r="CS94" s="359">
        <v>0.92100000000000004</v>
      </c>
      <c r="CT94" s="359">
        <f t="shared" si="9"/>
        <v>0.91833333333333333</v>
      </c>
      <c r="CU94" s="414">
        <v>1.3888888888888889E-3</v>
      </c>
      <c r="CV94" s="415">
        <v>2.7777777777777779E-3</v>
      </c>
      <c r="CW94" s="415">
        <v>4.1666666666666666E-3</v>
      </c>
      <c r="CX94" s="416" t="s">
        <v>982</v>
      </c>
      <c r="CY94" s="416" t="s">
        <v>983</v>
      </c>
      <c r="CZ94" s="416" t="s">
        <v>984</v>
      </c>
      <c r="DA94" s="416" t="s">
        <v>985</v>
      </c>
      <c r="DB94" s="416" t="s">
        <v>986</v>
      </c>
      <c r="DC94" s="416" t="s">
        <v>987</v>
      </c>
      <c r="DD94" s="361"/>
      <c r="DE94" s="359">
        <v>3.3412971408115144</v>
      </c>
      <c r="DF94" s="359">
        <v>0.75</v>
      </c>
      <c r="DG94" s="359">
        <v>0.91833333333333333</v>
      </c>
    </row>
    <row r="95" spans="1:111" ht="15.75" customHeight="1">
      <c r="A95" s="363">
        <v>123</v>
      </c>
      <c r="B95" s="353" t="s">
        <v>988</v>
      </c>
      <c r="C95" s="354">
        <v>2</v>
      </c>
      <c r="D95" s="355">
        <v>21153</v>
      </c>
      <c r="E95" s="403">
        <f t="shared" si="10"/>
        <v>62</v>
      </c>
      <c r="F95" s="354">
        <v>35</v>
      </c>
      <c r="G95" s="356">
        <v>100</v>
      </c>
      <c r="H95" s="409">
        <v>1</v>
      </c>
      <c r="I95" s="409">
        <v>0</v>
      </c>
      <c r="J95" s="409">
        <v>0</v>
      </c>
      <c r="K95" s="409">
        <v>0</v>
      </c>
      <c r="L95" s="409">
        <v>0</v>
      </c>
      <c r="M95" s="409">
        <v>0</v>
      </c>
      <c r="N95" s="409">
        <v>0</v>
      </c>
      <c r="O95" s="409">
        <v>0</v>
      </c>
      <c r="P95" s="409">
        <v>0</v>
      </c>
      <c r="Q95" s="409">
        <v>1</v>
      </c>
      <c r="R95" s="409">
        <v>0</v>
      </c>
      <c r="S95" s="409">
        <v>0</v>
      </c>
      <c r="T95" s="409">
        <v>0</v>
      </c>
      <c r="U95" s="409">
        <v>1</v>
      </c>
      <c r="V95" s="409">
        <v>1</v>
      </c>
      <c r="W95" s="409">
        <v>0</v>
      </c>
      <c r="X95" s="409">
        <v>1</v>
      </c>
      <c r="Y95" s="409">
        <v>0</v>
      </c>
      <c r="Z95" s="409">
        <v>0</v>
      </c>
      <c r="AA95" s="356">
        <v>69</v>
      </c>
      <c r="AB95" s="352">
        <v>1.52</v>
      </c>
      <c r="AC95" s="417">
        <f t="shared" si="6"/>
        <v>29.864958448753463</v>
      </c>
      <c r="AD95" s="435">
        <v>44077</v>
      </c>
      <c r="AE95" s="354">
        <v>1</v>
      </c>
      <c r="AF95" s="354">
        <v>0</v>
      </c>
      <c r="AG95" s="354">
        <v>8</v>
      </c>
      <c r="AH95" s="409">
        <v>0</v>
      </c>
      <c r="AI95" s="409">
        <v>1</v>
      </c>
      <c r="AJ95" s="408">
        <v>44098</v>
      </c>
      <c r="AK95" s="354">
        <f t="shared" si="2"/>
        <v>21</v>
      </c>
      <c r="AL95" s="423">
        <v>1</v>
      </c>
      <c r="AM95" s="409"/>
      <c r="AN95" s="410"/>
      <c r="AO95" s="352">
        <v>1</v>
      </c>
      <c r="AP95" s="354">
        <v>1</v>
      </c>
      <c r="AQ95" s="352">
        <v>1</v>
      </c>
      <c r="AR95" s="352">
        <v>0</v>
      </c>
      <c r="AS95" s="352">
        <v>0</v>
      </c>
      <c r="AT95" s="352">
        <v>1</v>
      </c>
      <c r="AU95" s="352">
        <v>0</v>
      </c>
      <c r="AV95" s="354"/>
      <c r="AW95" s="408">
        <v>44077</v>
      </c>
      <c r="AX95" s="419">
        <v>0.66</v>
      </c>
      <c r="AY95" s="419">
        <v>2653</v>
      </c>
      <c r="AZ95" s="419"/>
      <c r="BA95" s="426">
        <v>5.69</v>
      </c>
      <c r="BB95" s="409">
        <v>12.1</v>
      </c>
      <c r="BC95" s="409">
        <v>19.3</v>
      </c>
      <c r="BD95" s="409">
        <v>91.2</v>
      </c>
      <c r="BE95" s="409">
        <v>5.5</v>
      </c>
      <c r="BF95" s="409">
        <v>476</v>
      </c>
      <c r="BG95" s="418"/>
      <c r="BH95" s="354">
        <v>0</v>
      </c>
      <c r="BI95" s="354">
        <v>0</v>
      </c>
      <c r="BJ95" s="354">
        <v>0</v>
      </c>
      <c r="BK95" s="354">
        <v>0</v>
      </c>
      <c r="BL95" s="356">
        <v>0</v>
      </c>
      <c r="BM95" s="354">
        <v>1</v>
      </c>
      <c r="BN95" s="413" t="s">
        <v>131</v>
      </c>
      <c r="BO95" s="419">
        <v>3.8720333333333339</v>
      </c>
      <c r="BP95" s="359">
        <v>4.2169999999999996</v>
      </c>
      <c r="BQ95" s="359">
        <v>0.34496666666666576</v>
      </c>
      <c r="BR95" s="359">
        <v>8.909186387858206</v>
      </c>
      <c r="BS95" s="359">
        <v>121</v>
      </c>
      <c r="BT95" s="359">
        <v>41407</v>
      </c>
      <c r="BU95" s="359">
        <v>28132</v>
      </c>
      <c r="BV95" s="359">
        <v>639.18411164787983</v>
      </c>
      <c r="BW95" s="359">
        <v>3.1669225038597349E-4</v>
      </c>
      <c r="BX95" s="359">
        <v>-9.845500000000003</v>
      </c>
      <c r="BY95" s="359">
        <v>11.767166666666666</v>
      </c>
      <c r="BZ95" s="359">
        <v>-21.612666666666673</v>
      </c>
      <c r="CA95" s="359">
        <v>-69.492766475859511</v>
      </c>
      <c r="CB95" s="359">
        <v>83.139111938623486</v>
      </c>
      <c r="CC95" s="359">
        <v>-152.631878414483</v>
      </c>
      <c r="CD95" s="359">
        <v>-203.51065864979876</v>
      </c>
      <c r="CE95" s="359">
        <v>243.10576094640001</v>
      </c>
      <c r="CF95" s="359">
        <v>-446.61641959619851</v>
      </c>
      <c r="CG95" s="359">
        <v>0.64753089315592149</v>
      </c>
      <c r="CH95" s="359"/>
      <c r="CI95" s="359">
        <v>7.44</v>
      </c>
      <c r="CJ95" s="359">
        <v>7.49</v>
      </c>
      <c r="CK95" s="359">
        <v>7.53</v>
      </c>
      <c r="CL95" s="359">
        <f t="shared" si="7"/>
        <v>7.4866666666666672</v>
      </c>
      <c r="CM95" s="359">
        <v>0.66300000000000003</v>
      </c>
      <c r="CN95" s="359">
        <v>0.65900000000000003</v>
      </c>
      <c r="CO95" s="359">
        <v>0.71399999999999997</v>
      </c>
      <c r="CP95" s="359">
        <f t="shared" si="8"/>
        <v>0.67866666666666664</v>
      </c>
      <c r="CQ95" s="359">
        <v>0.745</v>
      </c>
      <c r="CR95" s="359">
        <v>0.752</v>
      </c>
      <c r="CS95" s="359">
        <v>0.79800000000000004</v>
      </c>
      <c r="CT95" s="359">
        <f t="shared" si="9"/>
        <v>0.76500000000000001</v>
      </c>
      <c r="CU95" s="414">
        <v>1.3888888888888889E-3</v>
      </c>
      <c r="CV95" s="415">
        <v>3.472222222222222E-3</v>
      </c>
      <c r="CW95" s="415">
        <v>7.6388888888888886E-3</v>
      </c>
      <c r="CX95" s="416" t="s">
        <v>989</v>
      </c>
      <c r="CY95" s="416" t="s">
        <v>990</v>
      </c>
      <c r="CZ95" s="416" t="s">
        <v>991</v>
      </c>
      <c r="DA95" s="416" t="s">
        <v>992</v>
      </c>
      <c r="DB95" s="416" t="s">
        <v>993</v>
      </c>
      <c r="DC95" s="416" t="s">
        <v>994</v>
      </c>
      <c r="DD95" s="361"/>
      <c r="DE95" s="359">
        <v>8.909186387858206</v>
      </c>
      <c r="DF95" s="359">
        <v>0.67866666666666664</v>
      </c>
      <c r="DG95" s="359">
        <v>0.76500000000000001</v>
      </c>
    </row>
    <row r="96" spans="1:111" ht="18" customHeight="1">
      <c r="A96" s="363">
        <v>125</v>
      </c>
      <c r="B96" s="353" t="s">
        <v>1004</v>
      </c>
      <c r="C96" s="354">
        <v>1</v>
      </c>
      <c r="D96" s="355">
        <v>19210</v>
      </c>
      <c r="E96" s="403">
        <f t="shared" si="10"/>
        <v>68</v>
      </c>
      <c r="F96" s="354">
        <v>37.6</v>
      </c>
      <c r="G96" s="356">
        <v>94</v>
      </c>
      <c r="H96" s="409">
        <v>0</v>
      </c>
      <c r="I96" s="409">
        <v>1</v>
      </c>
      <c r="J96" s="409">
        <v>0</v>
      </c>
      <c r="K96" s="409">
        <v>0</v>
      </c>
      <c r="L96" s="409">
        <v>0</v>
      </c>
      <c r="M96" s="409">
        <v>0</v>
      </c>
      <c r="N96" s="409">
        <v>0</v>
      </c>
      <c r="O96" s="409">
        <v>0</v>
      </c>
      <c r="P96" s="409">
        <v>0</v>
      </c>
      <c r="Q96" s="409">
        <v>0</v>
      </c>
      <c r="R96" s="409">
        <v>0</v>
      </c>
      <c r="S96" s="409">
        <v>0</v>
      </c>
      <c r="T96" s="409">
        <v>0</v>
      </c>
      <c r="U96" s="409">
        <v>0</v>
      </c>
      <c r="V96" s="409">
        <v>1</v>
      </c>
      <c r="W96" s="409">
        <v>0</v>
      </c>
      <c r="X96" s="409">
        <v>1</v>
      </c>
      <c r="Y96" s="409">
        <v>0</v>
      </c>
      <c r="Z96" s="409">
        <v>0</v>
      </c>
      <c r="AA96" s="356"/>
      <c r="AB96" s="352"/>
      <c r="AC96" s="417"/>
      <c r="AD96" s="435">
        <v>44079</v>
      </c>
      <c r="AE96" s="354">
        <v>0</v>
      </c>
      <c r="AF96" s="354">
        <v>0</v>
      </c>
      <c r="AG96" s="354">
        <v>0</v>
      </c>
      <c r="AH96" s="409">
        <v>1</v>
      </c>
      <c r="AI96" s="409">
        <v>1</v>
      </c>
      <c r="AJ96" s="408">
        <v>44084</v>
      </c>
      <c r="AK96" s="354">
        <f t="shared" si="2"/>
        <v>5</v>
      </c>
      <c r="AL96" s="423"/>
      <c r="AM96" s="409"/>
      <c r="AN96" s="410"/>
      <c r="AO96" s="352">
        <v>1</v>
      </c>
      <c r="AP96" s="354"/>
      <c r="AQ96" s="352"/>
      <c r="AR96" s="352"/>
      <c r="AS96" s="352"/>
      <c r="AT96" s="352"/>
      <c r="AU96" s="352"/>
      <c r="AV96" s="354"/>
      <c r="AW96" s="408">
        <v>44079</v>
      </c>
      <c r="AX96" s="419">
        <v>0.9</v>
      </c>
      <c r="AY96" s="419"/>
      <c r="AZ96" s="419"/>
      <c r="BA96" s="426"/>
      <c r="BB96" s="409">
        <v>12.2</v>
      </c>
      <c r="BC96" s="409">
        <v>14.66</v>
      </c>
      <c r="BD96" s="409">
        <v>94.8</v>
      </c>
      <c r="BE96" s="409">
        <v>3.5</v>
      </c>
      <c r="BF96" s="409">
        <v>314</v>
      </c>
      <c r="BG96" s="418"/>
      <c r="BH96" s="354">
        <v>1</v>
      </c>
      <c r="BI96" s="354">
        <v>1</v>
      </c>
      <c r="BJ96" s="354">
        <v>0</v>
      </c>
      <c r="BK96" s="354">
        <v>0</v>
      </c>
      <c r="BL96" s="356">
        <v>0</v>
      </c>
      <c r="BM96" s="354">
        <v>0</v>
      </c>
      <c r="BN96" s="413"/>
      <c r="BO96" s="419"/>
      <c r="BP96" s="359"/>
      <c r="BQ96" s="359"/>
      <c r="BR96" s="359"/>
      <c r="BS96" s="359"/>
      <c r="BT96" s="359"/>
      <c r="BU96" s="359"/>
      <c r="BV96" s="359"/>
      <c r="BW96" s="359"/>
      <c r="BX96" s="359"/>
      <c r="BY96" s="359"/>
      <c r="BZ96" s="359"/>
      <c r="CA96" s="359"/>
      <c r="CB96" s="359"/>
      <c r="CC96" s="359"/>
      <c r="CD96" s="359"/>
      <c r="CE96" s="359"/>
      <c r="CF96" s="359"/>
      <c r="CG96" s="359"/>
      <c r="CH96" s="359"/>
      <c r="CI96" s="359">
        <v>9.58</v>
      </c>
      <c r="CJ96" s="359">
        <v>9.6999999999999993</v>
      </c>
      <c r="CK96" s="359">
        <v>9.16</v>
      </c>
      <c r="CL96" s="359">
        <f t="shared" si="7"/>
        <v>9.48</v>
      </c>
      <c r="CM96" s="359">
        <v>1.0640000000000001</v>
      </c>
      <c r="CN96" s="359">
        <v>0.99299999999999999</v>
      </c>
      <c r="CO96" s="359">
        <v>1.069</v>
      </c>
      <c r="CP96" s="359">
        <f t="shared" si="8"/>
        <v>1.042</v>
      </c>
      <c r="CQ96" s="359">
        <v>1.1919999999999999</v>
      </c>
      <c r="CR96" s="359">
        <v>1.1910000000000001</v>
      </c>
      <c r="CS96" s="359">
        <v>1.181</v>
      </c>
      <c r="CT96" s="359">
        <f t="shared" si="9"/>
        <v>1.1879999999999999</v>
      </c>
      <c r="CU96" s="414">
        <v>1.3888888888888889E-3</v>
      </c>
      <c r="CV96" s="415">
        <v>3.472222222222222E-3</v>
      </c>
      <c r="CW96" s="415">
        <v>6.9444444444444441E-3</v>
      </c>
      <c r="CX96" s="416" t="s">
        <v>1005</v>
      </c>
      <c r="CY96" s="416" t="s">
        <v>1006</v>
      </c>
      <c r="CZ96" s="416" t="s">
        <v>1007</v>
      </c>
      <c r="DA96" s="416" t="s">
        <v>1008</v>
      </c>
      <c r="DB96" s="416" t="s">
        <v>1009</v>
      </c>
      <c r="DC96" s="416" t="s">
        <v>1010</v>
      </c>
      <c r="DD96" s="361"/>
      <c r="DE96" s="359"/>
      <c r="DF96" s="359">
        <v>1.042</v>
      </c>
      <c r="DG96" s="359">
        <v>1.1879999999999999</v>
      </c>
    </row>
    <row r="97" spans="1:111" ht="15.75" customHeight="1">
      <c r="A97" s="363">
        <v>126</v>
      </c>
      <c r="B97" s="353" t="s">
        <v>1011</v>
      </c>
      <c r="C97" s="354">
        <v>2</v>
      </c>
      <c r="D97" s="355">
        <v>18981</v>
      </c>
      <c r="E97" s="403">
        <f t="shared" si="10"/>
        <v>68</v>
      </c>
      <c r="F97" s="354">
        <v>35.9</v>
      </c>
      <c r="G97" s="356">
        <v>95</v>
      </c>
      <c r="H97" s="409">
        <v>0</v>
      </c>
      <c r="I97" s="409">
        <v>0</v>
      </c>
      <c r="J97" s="409">
        <v>0</v>
      </c>
      <c r="K97" s="409">
        <v>0</v>
      </c>
      <c r="L97" s="409">
        <v>0</v>
      </c>
      <c r="M97" s="409">
        <v>0</v>
      </c>
      <c r="N97" s="409">
        <v>0</v>
      </c>
      <c r="O97" s="409">
        <v>0</v>
      </c>
      <c r="P97" s="409">
        <v>0</v>
      </c>
      <c r="Q97" s="409">
        <v>0</v>
      </c>
      <c r="R97" s="409">
        <v>0</v>
      </c>
      <c r="S97" s="409">
        <v>0</v>
      </c>
      <c r="T97" s="409">
        <v>0</v>
      </c>
      <c r="U97" s="409">
        <v>0</v>
      </c>
      <c r="V97" s="409">
        <v>1</v>
      </c>
      <c r="W97" s="409">
        <v>0</v>
      </c>
      <c r="X97" s="409">
        <v>1</v>
      </c>
      <c r="Y97" s="409">
        <v>0</v>
      </c>
      <c r="Z97" s="409">
        <v>0</v>
      </c>
      <c r="AA97" s="356">
        <v>67.400000000000006</v>
      </c>
      <c r="AB97" s="352">
        <v>1.53</v>
      </c>
      <c r="AC97" s="417">
        <f t="shared" si="6"/>
        <v>28.792344824640097</v>
      </c>
      <c r="AD97" s="435">
        <v>44082</v>
      </c>
      <c r="AE97" s="354">
        <v>1</v>
      </c>
      <c r="AF97" s="354">
        <v>0</v>
      </c>
      <c r="AG97" s="354">
        <v>2</v>
      </c>
      <c r="AH97" s="409">
        <v>0</v>
      </c>
      <c r="AI97" s="409">
        <v>1</v>
      </c>
      <c r="AJ97" s="408">
        <v>44089</v>
      </c>
      <c r="AK97" s="354">
        <f t="shared" si="2"/>
        <v>7</v>
      </c>
      <c r="AL97" s="423">
        <v>1</v>
      </c>
      <c r="AM97" s="409"/>
      <c r="AN97" s="410"/>
      <c r="AO97" s="352">
        <v>1</v>
      </c>
      <c r="AP97" s="354">
        <v>1</v>
      </c>
      <c r="AQ97" s="352">
        <v>1</v>
      </c>
      <c r="AR97" s="352">
        <v>0</v>
      </c>
      <c r="AS97" s="352">
        <v>0</v>
      </c>
      <c r="AT97" s="352">
        <v>1</v>
      </c>
      <c r="AU97" s="352">
        <v>0</v>
      </c>
      <c r="AV97" s="354"/>
      <c r="AW97" s="408">
        <v>44082</v>
      </c>
      <c r="AX97" s="419">
        <v>0.91</v>
      </c>
      <c r="AY97" s="419"/>
      <c r="AZ97" s="419"/>
      <c r="BA97" s="426"/>
      <c r="BB97" s="409">
        <v>10.9</v>
      </c>
      <c r="BC97" s="409">
        <v>3.42</v>
      </c>
      <c r="BD97" s="409">
        <v>52.4</v>
      </c>
      <c r="BE97" s="409">
        <v>37.700000000000003</v>
      </c>
      <c r="BF97" s="409">
        <v>190</v>
      </c>
      <c r="BG97" s="440"/>
      <c r="BH97" s="354">
        <v>0</v>
      </c>
      <c r="BI97" s="354">
        <v>0</v>
      </c>
      <c r="BJ97" s="354">
        <v>0</v>
      </c>
      <c r="BK97" s="354">
        <v>0</v>
      </c>
      <c r="BL97" s="356">
        <v>0</v>
      </c>
      <c r="BM97" s="354">
        <v>0</v>
      </c>
      <c r="BN97" s="413"/>
      <c r="BO97" s="419">
        <v>3.4901428571428568</v>
      </c>
      <c r="BP97" s="359">
        <v>3.617</v>
      </c>
      <c r="BQ97" s="359">
        <v>0.12685714285714322</v>
      </c>
      <c r="BR97" s="359">
        <v>3.6347263722320111</v>
      </c>
      <c r="BS97" s="359">
        <v>118</v>
      </c>
      <c r="BT97" s="359">
        <v>35842</v>
      </c>
      <c r="BU97" s="359">
        <v>32888</v>
      </c>
      <c r="BV97" s="359">
        <v>960.53756872327426</v>
      </c>
      <c r="BW97" s="359">
        <v>1.1051831586694268E-4</v>
      </c>
      <c r="BX97" s="359">
        <v>2.5469999999999997</v>
      </c>
      <c r="BY97" s="359">
        <v>14.599833333333333</v>
      </c>
      <c r="BZ97" s="359">
        <v>-12.052833333333334</v>
      </c>
      <c r="CA97" s="359">
        <v>14.91630648430456</v>
      </c>
      <c r="CB97" s="359">
        <v>84.469688414951051</v>
      </c>
      <c r="CC97" s="359">
        <v>-69.553381930646481</v>
      </c>
      <c r="CD97" s="359">
        <v>57.913768300835379</v>
      </c>
      <c r="CE97" s="359">
        <v>334.3448121157972</v>
      </c>
      <c r="CF97" s="359">
        <v>-276.43104381496192</v>
      </c>
      <c r="CG97" s="359">
        <v>0.45258999865623317</v>
      </c>
      <c r="CH97" s="359"/>
      <c r="CI97" s="359"/>
      <c r="CJ97" s="359"/>
      <c r="CK97" s="359"/>
      <c r="CL97" s="359"/>
      <c r="CM97" s="359"/>
      <c r="CN97" s="359"/>
      <c r="CO97" s="359"/>
      <c r="CP97" s="359"/>
      <c r="CQ97" s="359"/>
      <c r="CR97" s="359"/>
      <c r="CS97" s="359"/>
      <c r="CT97" s="359"/>
      <c r="CU97" s="414"/>
      <c r="CV97" s="415"/>
      <c r="CW97" s="415"/>
      <c r="CX97" s="416"/>
      <c r="CY97" s="416"/>
      <c r="CZ97" s="416"/>
      <c r="DA97" s="416"/>
      <c r="DB97" s="416"/>
      <c r="DC97" s="416"/>
      <c r="DD97" s="361"/>
      <c r="DE97" s="359">
        <v>3.6347263722320111</v>
      </c>
      <c r="DF97" s="359"/>
      <c r="DG97" s="359"/>
    </row>
    <row r="98" spans="1:111" ht="15.75" customHeight="1">
      <c r="A98" s="363">
        <v>127</v>
      </c>
      <c r="B98" s="353" t="s">
        <v>1012</v>
      </c>
      <c r="C98" s="354">
        <v>2</v>
      </c>
      <c r="D98" s="355">
        <v>15747</v>
      </c>
      <c r="E98" s="403">
        <f t="shared" si="10"/>
        <v>77</v>
      </c>
      <c r="F98" s="354">
        <v>36.4</v>
      </c>
      <c r="G98" s="356">
        <v>93</v>
      </c>
      <c r="H98" s="409">
        <v>0</v>
      </c>
      <c r="I98" s="409">
        <v>0</v>
      </c>
      <c r="J98" s="409">
        <v>0</v>
      </c>
      <c r="K98" s="409">
        <v>0</v>
      </c>
      <c r="L98" s="409">
        <v>0</v>
      </c>
      <c r="M98" s="409">
        <v>0</v>
      </c>
      <c r="N98" s="409">
        <v>0</v>
      </c>
      <c r="O98" s="409">
        <v>0</v>
      </c>
      <c r="P98" s="409">
        <v>0</v>
      </c>
      <c r="Q98" s="409">
        <v>0</v>
      </c>
      <c r="R98" s="409">
        <v>0</v>
      </c>
      <c r="S98" s="409">
        <v>0</v>
      </c>
      <c r="T98" s="409">
        <v>0</v>
      </c>
      <c r="U98" s="409">
        <v>0</v>
      </c>
      <c r="V98" s="409">
        <v>1</v>
      </c>
      <c r="W98" s="409">
        <v>0</v>
      </c>
      <c r="X98" s="409">
        <v>1</v>
      </c>
      <c r="Y98" s="409">
        <v>0</v>
      </c>
      <c r="Z98" s="409">
        <v>0</v>
      </c>
      <c r="AA98" s="356"/>
      <c r="AB98" s="352"/>
      <c r="AC98" s="417"/>
      <c r="AD98" s="435">
        <v>44082</v>
      </c>
      <c r="AE98" s="354">
        <v>0</v>
      </c>
      <c r="AF98" s="354">
        <v>0</v>
      </c>
      <c r="AG98" s="354">
        <v>0</v>
      </c>
      <c r="AH98" s="409">
        <v>1</v>
      </c>
      <c r="AI98" s="409">
        <v>1</v>
      </c>
      <c r="AJ98" s="408">
        <v>44085</v>
      </c>
      <c r="AK98" s="354">
        <f t="shared" si="2"/>
        <v>3</v>
      </c>
      <c r="AL98" s="423">
        <v>1</v>
      </c>
      <c r="AM98" s="409"/>
      <c r="AN98" s="410"/>
      <c r="AO98" s="352">
        <v>1</v>
      </c>
      <c r="AP98" s="354">
        <v>1</v>
      </c>
      <c r="AQ98" s="352">
        <v>1</v>
      </c>
      <c r="AR98" s="352">
        <v>0</v>
      </c>
      <c r="AS98" s="352">
        <v>0</v>
      </c>
      <c r="AT98" s="352">
        <v>1</v>
      </c>
      <c r="AU98" s="352">
        <v>0</v>
      </c>
      <c r="AV98" s="354"/>
      <c r="AW98" s="408">
        <v>44082</v>
      </c>
      <c r="AX98" s="419">
        <v>0.8</v>
      </c>
      <c r="AY98" s="419">
        <v>1408</v>
      </c>
      <c r="AZ98" s="419">
        <v>2.5</v>
      </c>
      <c r="BA98" s="426">
        <v>0.01</v>
      </c>
      <c r="BB98" s="409">
        <v>11.9</v>
      </c>
      <c r="BC98" s="409">
        <v>6.88</v>
      </c>
      <c r="BD98" s="409">
        <v>81.7</v>
      </c>
      <c r="BE98" s="409">
        <v>15.1</v>
      </c>
      <c r="BF98" s="409">
        <v>220</v>
      </c>
      <c r="BG98" s="440"/>
      <c r="BH98" s="354">
        <v>1</v>
      </c>
      <c r="BI98" s="354">
        <v>0</v>
      </c>
      <c r="BJ98" s="354">
        <v>0</v>
      </c>
      <c r="BK98" s="354">
        <v>1</v>
      </c>
      <c r="BL98" s="356">
        <v>0</v>
      </c>
      <c r="BM98" s="354">
        <v>0</v>
      </c>
      <c r="BN98" s="413"/>
      <c r="BO98" s="419">
        <v>4.3731166666666663</v>
      </c>
      <c r="BP98" s="359">
        <v>4.83</v>
      </c>
      <c r="BQ98" s="359">
        <v>0.45688333333333375</v>
      </c>
      <c r="BR98" s="359">
        <v>10.447545038435603</v>
      </c>
      <c r="BS98" s="359">
        <v>105</v>
      </c>
      <c r="BT98" s="359">
        <v>128326</v>
      </c>
      <c r="BU98" s="359">
        <v>76743</v>
      </c>
      <c r="BV98" s="359">
        <v>1233.098762436302</v>
      </c>
      <c r="BW98" s="359">
        <v>1.3613678170563574E-4</v>
      </c>
      <c r="BX98" s="359">
        <v>11.248166666666672</v>
      </c>
      <c r="BY98" s="359">
        <v>30.328666666666667</v>
      </c>
      <c r="BZ98" s="359">
        <v>-19.080500000000011</v>
      </c>
      <c r="CA98" s="359">
        <v>101.96444948419202</v>
      </c>
      <c r="CB98" s="359">
        <v>274.19454090015006</v>
      </c>
      <c r="CC98" s="359">
        <v>-172.23009141595807</v>
      </c>
      <c r="CD98" s="359">
        <v>205.49169642148928</v>
      </c>
      <c r="CE98" s="359">
        <v>554.83786617669045</v>
      </c>
      <c r="CF98" s="359">
        <v>-349.34616975520106</v>
      </c>
      <c r="CG98" s="359">
        <v>0.38636622177823532</v>
      </c>
      <c r="CH98" s="359"/>
      <c r="CI98" s="359">
        <v>6.98</v>
      </c>
      <c r="CJ98" s="359">
        <v>7.02</v>
      </c>
      <c r="CK98" s="359">
        <v>7.02</v>
      </c>
      <c r="CL98" s="359">
        <f t="shared" si="7"/>
        <v>7.0066666666666668</v>
      </c>
      <c r="CM98" s="359">
        <v>0.84699999999999998</v>
      </c>
      <c r="CN98" s="359">
        <v>0.71699999999999997</v>
      </c>
      <c r="CO98" s="359">
        <v>0.78300000000000003</v>
      </c>
      <c r="CP98" s="359">
        <f t="shared" si="8"/>
        <v>0.78233333333333333</v>
      </c>
      <c r="CQ98" s="359">
        <v>0.97899999999999998</v>
      </c>
      <c r="CR98" s="359">
        <v>0.90800000000000003</v>
      </c>
      <c r="CS98" s="359">
        <v>0.97099999999999997</v>
      </c>
      <c r="CT98" s="359">
        <f t="shared" si="9"/>
        <v>0.95266666666666666</v>
      </c>
      <c r="CU98" s="414">
        <v>1.3888888888888889E-3</v>
      </c>
      <c r="CV98" s="415">
        <v>2.7777777777777779E-3</v>
      </c>
      <c r="CW98" s="415">
        <v>5.5555555555555558E-3</v>
      </c>
      <c r="CX98" s="416" t="s">
        <v>1013</v>
      </c>
      <c r="CY98" s="416" t="s">
        <v>1014</v>
      </c>
      <c r="CZ98" s="416" t="s">
        <v>1015</v>
      </c>
      <c r="DA98" s="416" t="s">
        <v>1016</v>
      </c>
      <c r="DB98" s="416" t="s">
        <v>1017</v>
      </c>
      <c r="DC98" s="416" t="s">
        <v>1018</v>
      </c>
      <c r="DD98" s="361"/>
      <c r="DE98" s="359">
        <v>10.447545038435603</v>
      </c>
      <c r="DF98" s="359">
        <v>0.78233333333333333</v>
      </c>
      <c r="DG98" s="359">
        <v>0.95266666666666666</v>
      </c>
    </row>
    <row r="99" spans="1:111" ht="15.75" customHeight="1">
      <c r="A99" s="363">
        <v>128</v>
      </c>
      <c r="B99" s="353" t="s">
        <v>1019</v>
      </c>
      <c r="C99" s="354">
        <v>1</v>
      </c>
      <c r="D99" s="355">
        <v>25276</v>
      </c>
      <c r="E99" s="403">
        <f t="shared" si="10"/>
        <v>51</v>
      </c>
      <c r="F99" s="354">
        <v>37.1</v>
      </c>
      <c r="G99" s="356">
        <v>92</v>
      </c>
      <c r="H99" s="409">
        <v>0</v>
      </c>
      <c r="I99" s="409">
        <v>0</v>
      </c>
      <c r="J99" s="409">
        <v>0</v>
      </c>
      <c r="K99" s="409">
        <v>0</v>
      </c>
      <c r="L99" s="409">
        <v>0</v>
      </c>
      <c r="M99" s="409">
        <v>0</v>
      </c>
      <c r="N99" s="409">
        <v>0</v>
      </c>
      <c r="O99" s="409">
        <v>0</v>
      </c>
      <c r="P99" s="409">
        <v>0</v>
      </c>
      <c r="Q99" s="409">
        <v>0</v>
      </c>
      <c r="R99" s="409">
        <v>0</v>
      </c>
      <c r="S99" s="409">
        <v>0</v>
      </c>
      <c r="T99" s="409">
        <v>0</v>
      </c>
      <c r="U99" s="409">
        <v>0</v>
      </c>
      <c r="V99" s="409">
        <v>0</v>
      </c>
      <c r="W99" s="409">
        <v>0</v>
      </c>
      <c r="X99" s="409">
        <v>0</v>
      </c>
      <c r="Y99" s="409">
        <v>0</v>
      </c>
      <c r="Z99" s="409">
        <v>0</v>
      </c>
      <c r="AA99" s="356">
        <v>70</v>
      </c>
      <c r="AB99" s="352">
        <v>1.75</v>
      </c>
      <c r="AC99" s="417">
        <f t="shared" si="6"/>
        <v>22.857142857142858</v>
      </c>
      <c r="AD99" s="435">
        <v>44084</v>
      </c>
      <c r="AE99" s="354">
        <v>1</v>
      </c>
      <c r="AF99" s="354">
        <v>1</v>
      </c>
      <c r="AG99" s="354">
        <v>9</v>
      </c>
      <c r="AH99" s="409">
        <v>0</v>
      </c>
      <c r="AI99" s="409">
        <v>1</v>
      </c>
      <c r="AJ99" s="408">
        <v>44108</v>
      </c>
      <c r="AK99" s="354">
        <f t="shared" si="2"/>
        <v>24</v>
      </c>
      <c r="AL99" s="423">
        <v>1</v>
      </c>
      <c r="AM99" s="409"/>
      <c r="AN99" s="410"/>
      <c r="AO99" s="352">
        <v>1</v>
      </c>
      <c r="AP99" s="354">
        <v>1</v>
      </c>
      <c r="AQ99" s="352">
        <v>1</v>
      </c>
      <c r="AR99" s="352">
        <v>1</v>
      </c>
      <c r="AS99" s="352">
        <v>1</v>
      </c>
      <c r="AT99" s="352">
        <v>1</v>
      </c>
      <c r="AU99" s="352">
        <v>0</v>
      </c>
      <c r="AV99" s="354"/>
      <c r="AW99" s="408">
        <v>44084</v>
      </c>
      <c r="AX99" s="419">
        <v>0.69</v>
      </c>
      <c r="AY99" s="419">
        <v>954</v>
      </c>
      <c r="AZ99" s="419">
        <v>108.1</v>
      </c>
      <c r="BA99" s="426">
        <v>5.0000000000000001E-3</v>
      </c>
      <c r="BB99" s="409">
        <v>14.6</v>
      </c>
      <c r="BC99" s="409">
        <v>8.39</v>
      </c>
      <c r="BD99" s="409">
        <v>76.2</v>
      </c>
      <c r="BE99" s="409">
        <v>13.8</v>
      </c>
      <c r="BF99" s="409">
        <v>375</v>
      </c>
      <c r="BG99" s="440"/>
      <c r="BH99" s="354">
        <v>1</v>
      </c>
      <c r="BI99" s="354">
        <v>1</v>
      </c>
      <c r="BJ99" s="354">
        <v>0</v>
      </c>
      <c r="BK99" s="354">
        <v>0</v>
      </c>
      <c r="BL99" s="356">
        <v>0</v>
      </c>
      <c r="BM99" s="354">
        <v>0</v>
      </c>
      <c r="BN99" s="413"/>
      <c r="BO99" s="419">
        <v>4.2017500000000005</v>
      </c>
      <c r="BP99" s="359">
        <v>4.3360000000000003</v>
      </c>
      <c r="BQ99" s="359">
        <v>0.13424999999999976</v>
      </c>
      <c r="BR99" s="359">
        <v>3.195097280894859</v>
      </c>
      <c r="BS99" s="359">
        <v>120</v>
      </c>
      <c r="BT99" s="359">
        <v>24402</v>
      </c>
      <c r="BU99" s="359">
        <v>15893</v>
      </c>
      <c r="BV99" s="359">
        <v>362.51207729468604</v>
      </c>
      <c r="BW99" s="359">
        <v>2.0103802182689607E-4</v>
      </c>
      <c r="BX99" s="359">
        <v>-5.7076666666666656</v>
      </c>
      <c r="BY99" s="359">
        <v>12.621666666666666</v>
      </c>
      <c r="BZ99" s="359">
        <v>-18.329333333333334</v>
      </c>
      <c r="CA99" s="359">
        <v>-47.265182838822497</v>
      </c>
      <c r="CB99" s="359">
        <v>105.17159289233201</v>
      </c>
      <c r="CC99" s="359">
        <v>-152.43677573115448</v>
      </c>
      <c r="CD99" s="359">
        <v>-108.95433063800019</v>
      </c>
      <c r="CE99" s="359">
        <v>240.19485320585187</v>
      </c>
      <c r="CF99" s="359">
        <v>-349.14918384385209</v>
      </c>
      <c r="CG99" s="359">
        <v>0.59243695005673846</v>
      </c>
      <c r="CH99" s="359"/>
      <c r="CI99" s="359">
        <v>7.52</v>
      </c>
      <c r="CJ99" s="359">
        <v>7.27</v>
      </c>
      <c r="CK99" s="359">
        <v>7.43</v>
      </c>
      <c r="CL99" s="359">
        <f t="shared" si="7"/>
        <v>7.4066666666666663</v>
      </c>
      <c r="CM99" s="359">
        <v>0.58099999999999996</v>
      </c>
      <c r="CN99" s="359">
        <v>0.56200000000000006</v>
      </c>
      <c r="CO99" s="359">
        <v>0.59</v>
      </c>
      <c r="CP99" s="359">
        <f t="shared" si="8"/>
        <v>0.57766666666666666</v>
      </c>
      <c r="CQ99" s="359">
        <v>0.72199999999999998</v>
      </c>
      <c r="CR99" s="359">
        <v>0.71899999999999997</v>
      </c>
      <c r="CS99" s="359">
        <v>0.72499999999999998</v>
      </c>
      <c r="CT99" s="359">
        <f t="shared" si="9"/>
        <v>0.72199999999999998</v>
      </c>
      <c r="CU99" s="414">
        <v>3.472222222222222E-3</v>
      </c>
      <c r="CV99" s="415">
        <v>5.5555555555555558E-3</v>
      </c>
      <c r="CW99" s="415">
        <v>1.3888888888888888E-2</v>
      </c>
      <c r="CX99" s="416" t="s">
        <v>1020</v>
      </c>
      <c r="CY99" s="416" t="s">
        <v>1021</v>
      </c>
      <c r="CZ99" s="416" t="s">
        <v>1022</v>
      </c>
      <c r="DA99" s="416" t="s">
        <v>1023</v>
      </c>
      <c r="DB99" s="416" t="s">
        <v>1024</v>
      </c>
      <c r="DC99" s="416" t="s">
        <v>1025</v>
      </c>
      <c r="DD99" s="361"/>
      <c r="DE99" s="359">
        <v>3.195097280894859</v>
      </c>
      <c r="DF99" s="359">
        <v>0.57766666666666666</v>
      </c>
      <c r="DG99" s="359">
        <v>0.72199999999999998</v>
      </c>
    </row>
    <row r="100" spans="1:111" ht="15.75" customHeight="1">
      <c r="A100" s="363">
        <v>129</v>
      </c>
      <c r="B100" s="353" t="s">
        <v>1026</v>
      </c>
      <c r="C100" s="354">
        <v>1</v>
      </c>
      <c r="D100" s="355">
        <v>20145</v>
      </c>
      <c r="E100" s="403">
        <f t="shared" si="10"/>
        <v>65</v>
      </c>
      <c r="F100" s="354">
        <v>36</v>
      </c>
      <c r="G100" s="356">
        <v>90</v>
      </c>
      <c r="H100" s="409">
        <v>0</v>
      </c>
      <c r="I100" s="409">
        <v>0</v>
      </c>
      <c r="J100" s="409">
        <v>0</v>
      </c>
      <c r="K100" s="409">
        <v>0</v>
      </c>
      <c r="L100" s="409">
        <v>0</v>
      </c>
      <c r="M100" s="409">
        <v>1</v>
      </c>
      <c r="N100" s="409">
        <v>0</v>
      </c>
      <c r="O100" s="409">
        <v>0</v>
      </c>
      <c r="P100" s="409">
        <v>0</v>
      </c>
      <c r="Q100" s="409">
        <v>0</v>
      </c>
      <c r="R100" s="409">
        <v>0</v>
      </c>
      <c r="S100" s="409">
        <v>0</v>
      </c>
      <c r="T100" s="409">
        <v>0</v>
      </c>
      <c r="U100" s="409">
        <v>0</v>
      </c>
      <c r="V100" s="409">
        <v>1</v>
      </c>
      <c r="W100" s="409">
        <v>0</v>
      </c>
      <c r="X100" s="409">
        <v>1</v>
      </c>
      <c r="Y100" s="409">
        <v>0</v>
      </c>
      <c r="Z100" s="409">
        <v>0</v>
      </c>
      <c r="AA100" s="356">
        <v>86</v>
      </c>
      <c r="AB100" s="352">
        <v>1.74</v>
      </c>
      <c r="AC100" s="417">
        <f t="shared" si="6"/>
        <v>28.405337561104506</v>
      </c>
      <c r="AD100" s="435">
        <v>44084</v>
      </c>
      <c r="AE100" s="354">
        <v>0</v>
      </c>
      <c r="AF100" s="354">
        <v>0</v>
      </c>
      <c r="AG100" s="354">
        <v>0</v>
      </c>
      <c r="AH100" s="409">
        <v>0</v>
      </c>
      <c r="AI100" s="409">
        <v>0</v>
      </c>
      <c r="AJ100" s="408">
        <v>44098</v>
      </c>
      <c r="AK100" s="354">
        <f t="shared" si="2"/>
        <v>14</v>
      </c>
      <c r="AL100" s="423">
        <v>1</v>
      </c>
      <c r="AM100" s="409"/>
      <c r="AN100" s="410"/>
      <c r="AO100" s="352">
        <v>1</v>
      </c>
      <c r="AP100" s="354">
        <v>1</v>
      </c>
      <c r="AQ100" s="352">
        <v>1</v>
      </c>
      <c r="AR100" s="352">
        <v>1</v>
      </c>
      <c r="AS100" s="352">
        <v>1</v>
      </c>
      <c r="AT100" s="352">
        <v>1</v>
      </c>
      <c r="AU100" s="352">
        <v>0</v>
      </c>
      <c r="AV100" s="354"/>
      <c r="AW100" s="408">
        <v>44084</v>
      </c>
      <c r="AX100" s="419">
        <v>1.72</v>
      </c>
      <c r="AY100" s="419">
        <v>931</v>
      </c>
      <c r="AZ100" s="419">
        <v>88.7</v>
      </c>
      <c r="BA100" s="426"/>
      <c r="BB100" s="409">
        <v>13.2</v>
      </c>
      <c r="BC100" s="409">
        <v>9.77</v>
      </c>
      <c r="BD100" s="409">
        <v>83.3</v>
      </c>
      <c r="BE100" s="409">
        <v>7.8</v>
      </c>
      <c r="BF100" s="409">
        <v>232</v>
      </c>
      <c r="BG100" s="440"/>
      <c r="BH100" s="354">
        <v>0</v>
      </c>
      <c r="BI100" s="354">
        <v>0</v>
      </c>
      <c r="BJ100" s="354">
        <v>0</v>
      </c>
      <c r="BK100" s="354">
        <v>0</v>
      </c>
      <c r="BL100" s="356">
        <v>0</v>
      </c>
      <c r="BM100" s="354">
        <v>0</v>
      </c>
      <c r="BN100" s="413"/>
      <c r="BO100" s="419">
        <v>4.9036785714285713</v>
      </c>
      <c r="BP100" s="359">
        <v>5.2889999999999997</v>
      </c>
      <c r="BQ100" s="359">
        <v>0.38532142857142837</v>
      </c>
      <c r="BR100" s="359">
        <v>7.8578035439866536</v>
      </c>
      <c r="BS100" s="359">
        <v>178</v>
      </c>
      <c r="BT100" s="359">
        <v>30888</v>
      </c>
      <c r="BU100" s="359">
        <v>30478</v>
      </c>
      <c r="BV100" s="359">
        <v>149.64610717896863</v>
      </c>
      <c r="BW100" s="359">
        <v>2.5781887079160884E-4</v>
      </c>
      <c r="BX100" s="359">
        <v>-11.234833333333336</v>
      </c>
      <c r="BY100" s="359">
        <v>10.046166666666668</v>
      </c>
      <c r="BZ100" s="359">
        <v>-21.280999999999999</v>
      </c>
      <c r="CA100" s="359">
        <v>-127.05694350572902</v>
      </c>
      <c r="CB100" s="359">
        <v>114.47402520928419</v>
      </c>
      <c r="CC100" s="359">
        <v>-241.53096871501307</v>
      </c>
      <c r="CD100" s="359">
        <v>-182.32041140396953</v>
      </c>
      <c r="CE100" s="359">
        <v>164.74012807186401</v>
      </c>
      <c r="CF100" s="359">
        <v>-347.06053947583359</v>
      </c>
      <c r="CG100" s="359">
        <v>0.67811662133771855</v>
      </c>
      <c r="CH100" s="359"/>
      <c r="CI100" s="359">
        <v>6.12</v>
      </c>
      <c r="CJ100" s="359">
        <v>6.1</v>
      </c>
      <c r="CK100" s="359">
        <v>6.18</v>
      </c>
      <c r="CL100" s="359">
        <f t="shared" si="7"/>
        <v>6.1333333333333329</v>
      </c>
      <c r="CM100" s="359">
        <v>0.62</v>
      </c>
      <c r="CN100" s="359">
        <v>0.59199999999999997</v>
      </c>
      <c r="CO100" s="359">
        <v>0.629</v>
      </c>
      <c r="CP100" s="359">
        <f t="shared" si="8"/>
        <v>0.61366666666666669</v>
      </c>
      <c r="CQ100" s="359">
        <v>0.68799999999999994</v>
      </c>
      <c r="CR100" s="359">
        <v>0.69899999999999995</v>
      </c>
      <c r="CS100" s="359">
        <v>0.64</v>
      </c>
      <c r="CT100" s="359">
        <f t="shared" si="9"/>
        <v>0.67566666666666675</v>
      </c>
      <c r="CU100" s="414">
        <v>1.3888888888888889E-3</v>
      </c>
      <c r="CV100" s="415">
        <v>6.9444444444444441E-3</v>
      </c>
      <c r="CW100" s="415">
        <v>1.1805555555555555E-2</v>
      </c>
      <c r="CX100" s="416" t="s">
        <v>1027</v>
      </c>
      <c r="CY100" s="416" t="s">
        <v>1028</v>
      </c>
      <c r="CZ100" s="416" t="s">
        <v>1029</v>
      </c>
      <c r="DA100" s="416" t="s">
        <v>1030</v>
      </c>
      <c r="DB100" s="416" t="s">
        <v>1031</v>
      </c>
      <c r="DC100" s="416" t="s">
        <v>1032</v>
      </c>
      <c r="DD100" s="361"/>
      <c r="DE100" s="359">
        <v>7.8578035439866536</v>
      </c>
      <c r="DF100" s="359">
        <v>0.61366666666666669</v>
      </c>
      <c r="DG100" s="359">
        <v>0.67566666666666675</v>
      </c>
    </row>
    <row r="101" spans="1:111" ht="15.75" customHeight="1">
      <c r="A101" s="363">
        <v>130</v>
      </c>
      <c r="B101" s="353" t="s">
        <v>1033</v>
      </c>
      <c r="C101" s="354">
        <v>2</v>
      </c>
      <c r="D101" s="355">
        <v>33149</v>
      </c>
      <c r="E101" s="403">
        <f t="shared" si="10"/>
        <v>29</v>
      </c>
      <c r="F101" s="354">
        <v>36.700000000000003</v>
      </c>
      <c r="G101" s="356">
        <v>92</v>
      </c>
      <c r="H101" s="409">
        <v>0</v>
      </c>
      <c r="I101" s="409">
        <v>0</v>
      </c>
      <c r="J101" s="409">
        <v>0</v>
      </c>
      <c r="K101" s="409">
        <v>1</v>
      </c>
      <c r="L101" s="409">
        <v>0</v>
      </c>
      <c r="M101" s="409">
        <v>0</v>
      </c>
      <c r="N101" s="409">
        <v>1</v>
      </c>
      <c r="O101" s="409">
        <v>0</v>
      </c>
      <c r="P101" s="409">
        <v>0</v>
      </c>
      <c r="Q101" s="409">
        <v>0</v>
      </c>
      <c r="R101" s="409">
        <v>0</v>
      </c>
      <c r="S101" s="409">
        <v>0</v>
      </c>
      <c r="T101" s="409">
        <v>0</v>
      </c>
      <c r="U101" s="409">
        <v>0</v>
      </c>
      <c r="V101" s="409">
        <v>1</v>
      </c>
      <c r="W101" s="409">
        <v>0</v>
      </c>
      <c r="X101" s="409">
        <v>1</v>
      </c>
      <c r="Y101" s="409">
        <v>0</v>
      </c>
      <c r="Z101" s="409">
        <v>0</v>
      </c>
      <c r="AA101" s="356">
        <v>89</v>
      </c>
      <c r="AB101" s="352">
        <v>1.63</v>
      </c>
      <c r="AC101" s="417">
        <f t="shared" si="6"/>
        <v>33.497685272309838</v>
      </c>
      <c r="AD101" s="435">
        <v>44084</v>
      </c>
      <c r="AE101" s="354">
        <v>1</v>
      </c>
      <c r="AF101" s="354">
        <v>1</v>
      </c>
      <c r="AG101" s="354">
        <v>25</v>
      </c>
      <c r="AH101" s="409">
        <v>1</v>
      </c>
      <c r="AI101" s="409">
        <v>1</v>
      </c>
      <c r="AJ101" s="408">
        <v>44109</v>
      </c>
      <c r="AK101" s="354">
        <f t="shared" si="2"/>
        <v>25</v>
      </c>
      <c r="AL101" s="423">
        <v>1</v>
      </c>
      <c r="AM101" s="409"/>
      <c r="AN101" s="410"/>
      <c r="AO101" s="352">
        <v>1</v>
      </c>
      <c r="AP101" s="354">
        <v>1</v>
      </c>
      <c r="AQ101" s="352">
        <v>1</v>
      </c>
      <c r="AR101" s="352">
        <v>1</v>
      </c>
      <c r="AS101" s="352">
        <v>1</v>
      </c>
      <c r="AT101" s="352">
        <v>1</v>
      </c>
      <c r="AU101" s="352">
        <v>0</v>
      </c>
      <c r="AV101" s="354"/>
      <c r="AW101" s="408">
        <v>44084</v>
      </c>
      <c r="AX101" s="419">
        <v>3.38</v>
      </c>
      <c r="AY101" s="419">
        <v>774</v>
      </c>
      <c r="AZ101" s="419">
        <v>92.4</v>
      </c>
      <c r="BA101" s="426">
        <v>8.9999999999999993E-3</v>
      </c>
      <c r="BB101" s="409">
        <v>11.5</v>
      </c>
      <c r="BC101" s="409">
        <v>8.66</v>
      </c>
      <c r="BD101" s="409">
        <v>89</v>
      </c>
      <c r="BE101" s="409">
        <v>4.7</v>
      </c>
      <c r="BF101" s="409">
        <v>250</v>
      </c>
      <c r="BG101" s="440"/>
      <c r="BH101" s="354">
        <v>0</v>
      </c>
      <c r="BI101" s="354">
        <v>0</v>
      </c>
      <c r="BJ101" s="354">
        <v>0</v>
      </c>
      <c r="BK101" s="354">
        <v>0</v>
      </c>
      <c r="BL101" s="356">
        <v>0</v>
      </c>
      <c r="BM101" s="354">
        <v>0</v>
      </c>
      <c r="BN101" s="413"/>
      <c r="BO101" s="419">
        <v>3.5953666666666675</v>
      </c>
      <c r="BP101" s="359">
        <v>3.8969999999999998</v>
      </c>
      <c r="BQ101" s="359">
        <v>0.30163333333333231</v>
      </c>
      <c r="BR101" s="359">
        <v>8.3895013026023939</v>
      </c>
      <c r="BS101" s="359">
        <v>48</v>
      </c>
      <c r="BT101" s="359">
        <v>56028</v>
      </c>
      <c r="BU101" s="359">
        <v>44046</v>
      </c>
      <c r="BV101" s="359">
        <v>1731.0572687224669</v>
      </c>
      <c r="BW101" s="359">
        <v>1.9047135500618431E-4</v>
      </c>
      <c r="BX101" s="359">
        <v>-0.58200000000000029</v>
      </c>
      <c r="BY101" s="359">
        <v>13.299666666666667</v>
      </c>
      <c r="BZ101" s="359">
        <v>-13.881666666666668</v>
      </c>
      <c r="CA101" s="359">
        <v>-3.4893200307930017</v>
      </c>
      <c r="CB101" s="359">
        <v>81.057459858209015</v>
      </c>
      <c r="CC101" s="359">
        <v>-84.546779889001982</v>
      </c>
      <c r="CD101" s="359">
        <v>-13.053920685732821</v>
      </c>
      <c r="CE101" s="359">
        <v>295.84101832966127</v>
      </c>
      <c r="CF101" s="359">
        <v>-308.89493901539402</v>
      </c>
      <c r="CG101" s="359">
        <v>0.51079307466935053</v>
      </c>
      <c r="CH101" s="359"/>
      <c r="CI101" s="359">
        <v>6.69</v>
      </c>
      <c r="CJ101" s="359">
        <v>6.98</v>
      </c>
      <c r="CK101" s="359">
        <v>6.57</v>
      </c>
      <c r="CL101" s="359">
        <f t="shared" si="7"/>
        <v>6.746666666666667</v>
      </c>
      <c r="CM101" s="359">
        <v>0.40300000000000002</v>
      </c>
      <c r="CN101" s="359">
        <v>0.39</v>
      </c>
      <c r="CO101" s="359">
        <v>0.436</v>
      </c>
      <c r="CP101" s="359">
        <f t="shared" si="8"/>
        <v>0.40966666666666668</v>
      </c>
      <c r="CQ101" s="359">
        <v>0.52200000000000002</v>
      </c>
      <c r="CR101" s="359">
        <v>0.51600000000000001</v>
      </c>
      <c r="CS101" s="359">
        <v>0.51400000000000001</v>
      </c>
      <c r="CT101" s="359">
        <f t="shared" si="9"/>
        <v>0.51733333333333331</v>
      </c>
      <c r="CU101" s="414">
        <v>2.7777777777777779E-3</v>
      </c>
      <c r="CV101" s="415">
        <v>1.3888888888888889E-3</v>
      </c>
      <c r="CW101" s="415">
        <v>2.7777777777777779E-3</v>
      </c>
      <c r="CX101" s="416" t="s">
        <v>1034</v>
      </c>
      <c r="CY101" s="416" t="s">
        <v>1035</v>
      </c>
      <c r="CZ101" s="416" t="s">
        <v>1036</v>
      </c>
      <c r="DA101" s="416" t="s">
        <v>1037</v>
      </c>
      <c r="DB101" s="416" t="s">
        <v>1038</v>
      </c>
      <c r="DC101" s="416" t="s">
        <v>1039</v>
      </c>
      <c r="DD101" s="361"/>
      <c r="DE101" s="359">
        <v>8.3895013026023939</v>
      </c>
      <c r="DF101" s="359">
        <v>0.40966666666666668</v>
      </c>
      <c r="DG101" s="359">
        <v>0.51733333333333331</v>
      </c>
    </row>
    <row r="102" spans="1:111" ht="15.75" customHeight="1">
      <c r="A102" s="363">
        <v>131</v>
      </c>
      <c r="B102" s="353" t="s">
        <v>1040</v>
      </c>
      <c r="C102" s="354">
        <v>1</v>
      </c>
      <c r="D102" s="355">
        <v>28664</v>
      </c>
      <c r="E102" s="403">
        <f t="shared" si="10"/>
        <v>42</v>
      </c>
      <c r="F102" s="354">
        <v>36.6</v>
      </c>
      <c r="G102" s="356">
        <v>88</v>
      </c>
      <c r="H102" s="409">
        <v>0</v>
      </c>
      <c r="I102" s="409">
        <v>0</v>
      </c>
      <c r="J102" s="409">
        <v>0</v>
      </c>
      <c r="K102" s="409">
        <v>0</v>
      </c>
      <c r="L102" s="409">
        <v>0</v>
      </c>
      <c r="M102" s="409">
        <v>0</v>
      </c>
      <c r="N102" s="409">
        <v>0</v>
      </c>
      <c r="O102" s="409">
        <v>0</v>
      </c>
      <c r="P102" s="409">
        <v>0</v>
      </c>
      <c r="Q102" s="409">
        <v>0</v>
      </c>
      <c r="R102" s="409">
        <v>0</v>
      </c>
      <c r="S102" s="409">
        <v>0</v>
      </c>
      <c r="T102" s="409">
        <v>0</v>
      </c>
      <c r="U102" s="409">
        <v>0</v>
      </c>
      <c r="V102" s="409">
        <v>1</v>
      </c>
      <c r="W102" s="409">
        <v>1</v>
      </c>
      <c r="X102" s="409">
        <v>1</v>
      </c>
      <c r="Y102" s="409">
        <v>0</v>
      </c>
      <c r="Z102" s="409">
        <v>0</v>
      </c>
      <c r="AA102" s="356"/>
      <c r="AB102" s="352"/>
      <c r="AC102" s="417"/>
      <c r="AD102" s="435">
        <v>44087</v>
      </c>
      <c r="AE102" s="354">
        <v>1</v>
      </c>
      <c r="AF102" s="354">
        <v>0</v>
      </c>
      <c r="AG102" s="354">
        <v>5</v>
      </c>
      <c r="AH102" s="409">
        <v>0</v>
      </c>
      <c r="AI102" s="409">
        <v>1</v>
      </c>
      <c r="AJ102" s="408">
        <v>44098</v>
      </c>
      <c r="AK102" s="354">
        <f t="shared" si="2"/>
        <v>11</v>
      </c>
      <c r="AL102" s="423">
        <v>1</v>
      </c>
      <c r="AM102" s="409"/>
      <c r="AN102" s="410"/>
      <c r="AO102" s="352">
        <v>1</v>
      </c>
      <c r="AP102" s="354">
        <v>1</v>
      </c>
      <c r="AQ102" s="352">
        <v>1</v>
      </c>
      <c r="AR102" s="352">
        <v>1</v>
      </c>
      <c r="AS102" s="352">
        <v>1</v>
      </c>
      <c r="AT102" s="352">
        <v>1</v>
      </c>
      <c r="AU102" s="352">
        <v>0</v>
      </c>
      <c r="AV102" s="354"/>
      <c r="AW102" s="408">
        <v>44087</v>
      </c>
      <c r="AX102" s="419">
        <v>1.19</v>
      </c>
      <c r="AY102" s="419">
        <v>1076</v>
      </c>
      <c r="AZ102" s="419"/>
      <c r="BA102" s="426">
        <v>1.2999999999999999E-2</v>
      </c>
      <c r="BB102" s="409">
        <v>13.6</v>
      </c>
      <c r="BC102" s="409">
        <v>6.98</v>
      </c>
      <c r="BD102" s="409">
        <v>82.4</v>
      </c>
      <c r="BE102" s="409">
        <v>15.3</v>
      </c>
      <c r="BF102" s="409">
        <v>215</v>
      </c>
      <c r="BG102" s="440"/>
      <c r="BH102" s="354">
        <v>0</v>
      </c>
      <c r="BI102" s="354">
        <v>0</v>
      </c>
      <c r="BJ102" s="354">
        <v>0</v>
      </c>
      <c r="BK102" s="354">
        <v>0</v>
      </c>
      <c r="BL102" s="356">
        <v>0</v>
      </c>
      <c r="BM102" s="354">
        <v>0</v>
      </c>
      <c r="BN102" s="413"/>
      <c r="BO102" s="419">
        <v>5.1411666666666651</v>
      </c>
      <c r="BP102" s="359">
        <v>5.4589999999999996</v>
      </c>
      <c r="BQ102" s="359">
        <v>0.31783333333333452</v>
      </c>
      <c r="BR102" s="359">
        <v>6.1821246798716496</v>
      </c>
      <c r="BS102" s="359">
        <v>79</v>
      </c>
      <c r="BT102" s="359">
        <v>15751</v>
      </c>
      <c r="BU102" s="359">
        <v>3953</v>
      </c>
      <c r="BV102" s="359">
        <v>9.9603848330503411</v>
      </c>
      <c r="BW102" s="359">
        <v>1.5639070781360105E-3</v>
      </c>
      <c r="BX102" s="359">
        <v>-5.2626666666666653</v>
      </c>
      <c r="BY102" s="359">
        <v>16.748000000000001</v>
      </c>
      <c r="BZ102" s="359">
        <v>-22.010666666666676</v>
      </c>
      <c r="CA102" s="359">
        <v>-65.537010648983369</v>
      </c>
      <c r="CB102" s="359">
        <v>209.15565943724053</v>
      </c>
      <c r="CC102" s="359">
        <v>-274.69267008622387</v>
      </c>
      <c r="CD102" s="359">
        <v>-81.90188665167264</v>
      </c>
      <c r="CE102" s="359">
        <v>260.27411123503612</v>
      </c>
      <c r="CF102" s="359">
        <v>-342.17599788670873</v>
      </c>
      <c r="CG102" s="359">
        <v>0.56797399934997905</v>
      </c>
      <c r="CH102" s="359"/>
      <c r="CI102" s="359">
        <v>7.47</v>
      </c>
      <c r="CJ102" s="359">
        <v>7.49</v>
      </c>
      <c r="CK102" s="359">
        <v>7.32</v>
      </c>
      <c r="CL102" s="359">
        <f t="shared" si="7"/>
        <v>7.4266666666666667</v>
      </c>
      <c r="CM102" s="359">
        <v>0.47899999999999998</v>
      </c>
      <c r="CN102" s="359">
        <v>0.51300000000000001</v>
      </c>
      <c r="CO102" s="359">
        <v>0.499</v>
      </c>
      <c r="CP102" s="359">
        <f t="shared" si="8"/>
        <v>0.49700000000000005</v>
      </c>
      <c r="CQ102" s="359">
        <v>0.62</v>
      </c>
      <c r="CR102" s="359">
        <v>0.621</v>
      </c>
      <c r="CS102" s="359">
        <v>0.621</v>
      </c>
      <c r="CT102" s="359">
        <f t="shared" si="9"/>
        <v>0.6206666666666667</v>
      </c>
      <c r="CU102" s="414">
        <v>6.9444444444444447E-4</v>
      </c>
      <c r="CV102" s="415">
        <v>2.0833333333333333E-3</v>
      </c>
      <c r="CW102" s="415">
        <v>5.5555555555555558E-3</v>
      </c>
      <c r="CX102" s="416" t="s">
        <v>1041</v>
      </c>
      <c r="CY102" s="416" t="s">
        <v>1042</v>
      </c>
      <c r="CZ102" s="416" t="s">
        <v>1043</v>
      </c>
      <c r="DA102" s="416" t="s">
        <v>1044</v>
      </c>
      <c r="DB102" s="416" t="s">
        <v>1045</v>
      </c>
      <c r="DC102" s="416" t="s">
        <v>1046</v>
      </c>
      <c r="DD102" s="361"/>
      <c r="DE102" s="359">
        <v>6.1821246798716496</v>
      </c>
      <c r="DF102" s="359">
        <v>0.49700000000000005</v>
      </c>
      <c r="DG102" s="359">
        <v>0.6206666666666667</v>
      </c>
    </row>
    <row r="103" spans="1:111" ht="15.75" customHeight="1">
      <c r="A103" s="363">
        <v>132</v>
      </c>
      <c r="B103" s="353" t="s">
        <v>1047</v>
      </c>
      <c r="C103" s="354">
        <v>1</v>
      </c>
      <c r="D103" s="355">
        <v>21102</v>
      </c>
      <c r="E103" s="403">
        <f t="shared" si="10"/>
        <v>62</v>
      </c>
      <c r="F103" s="354">
        <v>36.299999999999997</v>
      </c>
      <c r="G103" s="356">
        <v>94</v>
      </c>
      <c r="H103" s="409">
        <v>0</v>
      </c>
      <c r="I103" s="409">
        <v>0</v>
      </c>
      <c r="J103" s="409">
        <v>1</v>
      </c>
      <c r="K103" s="409">
        <v>0</v>
      </c>
      <c r="L103" s="409">
        <v>0</v>
      </c>
      <c r="M103" s="409">
        <v>0</v>
      </c>
      <c r="N103" s="409">
        <v>0</v>
      </c>
      <c r="O103" s="409">
        <v>0</v>
      </c>
      <c r="P103" s="409">
        <v>0</v>
      </c>
      <c r="Q103" s="409">
        <v>0</v>
      </c>
      <c r="R103" s="409">
        <v>0</v>
      </c>
      <c r="S103" s="409">
        <v>1</v>
      </c>
      <c r="T103" s="409">
        <v>0</v>
      </c>
      <c r="U103" s="409">
        <v>1</v>
      </c>
      <c r="V103" s="409">
        <v>1</v>
      </c>
      <c r="W103" s="409">
        <v>0</v>
      </c>
      <c r="X103" s="409">
        <v>1</v>
      </c>
      <c r="Y103" s="409">
        <v>0</v>
      </c>
      <c r="Z103" s="409">
        <v>1</v>
      </c>
      <c r="AA103" s="356">
        <v>78</v>
      </c>
      <c r="AB103" s="352">
        <v>1.7</v>
      </c>
      <c r="AC103" s="417">
        <f t="shared" si="6"/>
        <v>26.989619377162633</v>
      </c>
      <c r="AD103" s="435">
        <v>44088</v>
      </c>
      <c r="AE103" s="354">
        <v>1</v>
      </c>
      <c r="AF103" s="354">
        <v>0</v>
      </c>
      <c r="AG103" s="354">
        <v>6</v>
      </c>
      <c r="AH103" s="409">
        <v>0</v>
      </c>
      <c r="AI103" s="409">
        <v>1</v>
      </c>
      <c r="AJ103" s="408">
        <v>44103</v>
      </c>
      <c r="AK103" s="354">
        <f t="shared" si="2"/>
        <v>15</v>
      </c>
      <c r="AL103" s="423">
        <v>1</v>
      </c>
      <c r="AM103" s="409"/>
      <c r="AN103" s="410"/>
      <c r="AO103" s="352">
        <v>1</v>
      </c>
      <c r="AP103" s="354">
        <v>1</v>
      </c>
      <c r="AQ103" s="352">
        <v>1</v>
      </c>
      <c r="AR103" s="352">
        <v>0</v>
      </c>
      <c r="AS103" s="352">
        <v>0</v>
      </c>
      <c r="AT103" s="352">
        <v>1</v>
      </c>
      <c r="AU103" s="352">
        <v>0</v>
      </c>
      <c r="AV103" s="354">
        <v>0</v>
      </c>
      <c r="AW103" s="408">
        <v>44088</v>
      </c>
      <c r="AX103" s="419">
        <v>1.07</v>
      </c>
      <c r="AY103" s="419"/>
      <c r="AZ103" s="419">
        <v>406.4</v>
      </c>
      <c r="BA103" s="426">
        <v>1.4999999999999999E-2</v>
      </c>
      <c r="BB103" s="409">
        <v>9.9</v>
      </c>
      <c r="BC103" s="409">
        <v>12.61</v>
      </c>
      <c r="BD103" s="409">
        <v>94.2</v>
      </c>
      <c r="BE103" s="409">
        <v>2.9</v>
      </c>
      <c r="BF103" s="409">
        <v>201</v>
      </c>
      <c r="BG103" s="440"/>
      <c r="BH103" s="354">
        <v>0</v>
      </c>
      <c r="BI103" s="354">
        <v>0</v>
      </c>
      <c r="BJ103" s="354">
        <v>0</v>
      </c>
      <c r="BK103" s="354">
        <v>0</v>
      </c>
      <c r="BL103" s="356">
        <v>0</v>
      </c>
      <c r="BM103" s="354">
        <v>1</v>
      </c>
      <c r="BN103" s="413" t="s">
        <v>131</v>
      </c>
      <c r="BO103" s="419">
        <v>4.9813103448275848</v>
      </c>
      <c r="BP103" s="359">
        <v>5.1020000000000003</v>
      </c>
      <c r="BQ103" s="359">
        <v>0.12068965517241548</v>
      </c>
      <c r="BR103" s="359">
        <v>2.4228495479655332</v>
      </c>
      <c r="BS103" s="359">
        <v>177</v>
      </c>
      <c r="BT103" s="359">
        <v>54439</v>
      </c>
      <c r="BU103" s="359">
        <v>54341</v>
      </c>
      <c r="BV103" s="359">
        <v>856.17792421746287</v>
      </c>
      <c r="BW103" s="359">
        <v>4.4586031688145844E-5</v>
      </c>
      <c r="BX103" s="359">
        <v>-0.86466666666666669</v>
      </c>
      <c r="BY103" s="359">
        <v>12.382999999999999</v>
      </c>
      <c r="BZ103" s="359">
        <v>-13.247666666666669</v>
      </c>
      <c r="CA103" s="359">
        <v>-9.9780383578869802</v>
      </c>
      <c r="CB103" s="359">
        <v>144.7161490772902</v>
      </c>
      <c r="CC103" s="359">
        <v>-154.69418743517724</v>
      </c>
      <c r="CD103" s="359">
        <v>-13.979632389199907</v>
      </c>
      <c r="CE103" s="359">
        <v>198.91865435880527</v>
      </c>
      <c r="CF103" s="359">
        <v>-212.89828674800518</v>
      </c>
      <c r="CG103" s="359">
        <v>0.51697311474320107</v>
      </c>
      <c r="CH103" s="359"/>
      <c r="CI103" s="359">
        <v>7.47</v>
      </c>
      <c r="CJ103" s="359">
        <v>7.87</v>
      </c>
      <c r="CK103" s="359">
        <v>7.74</v>
      </c>
      <c r="CL103" s="359">
        <f t="shared" si="7"/>
        <v>7.6933333333333325</v>
      </c>
      <c r="CM103" s="359">
        <v>0.57899999999999996</v>
      </c>
      <c r="CN103" s="359">
        <v>0.6</v>
      </c>
      <c r="CO103" s="359">
        <v>0.51</v>
      </c>
      <c r="CP103" s="359">
        <f t="shared" si="8"/>
        <v>0.56299999999999994</v>
      </c>
      <c r="CQ103" s="359">
        <v>0.64200000000000002</v>
      </c>
      <c r="CR103" s="359">
        <v>0.65900000000000003</v>
      </c>
      <c r="CS103" s="359">
        <v>0.63600000000000001</v>
      </c>
      <c r="CT103" s="359">
        <f t="shared" si="9"/>
        <v>0.64566666666666672</v>
      </c>
      <c r="CU103" s="414">
        <v>1.3888888888888889E-3</v>
      </c>
      <c r="CV103" s="415">
        <v>2.2916666666666669E-2</v>
      </c>
      <c r="CW103" s="415">
        <v>1.3888888888888889E-3</v>
      </c>
      <c r="CX103" s="416" t="s">
        <v>1048</v>
      </c>
      <c r="CY103" s="416" t="s">
        <v>1049</v>
      </c>
      <c r="CZ103" s="416" t="s">
        <v>1050</v>
      </c>
      <c r="DA103" s="416" t="s">
        <v>1051</v>
      </c>
      <c r="DB103" s="416" t="s">
        <v>1052</v>
      </c>
      <c r="DC103" s="416" t="s">
        <v>1053</v>
      </c>
      <c r="DD103" s="361"/>
      <c r="DE103" s="359">
        <v>2.4228495479655332</v>
      </c>
      <c r="DF103" s="359">
        <v>0.56299999999999994</v>
      </c>
      <c r="DG103" s="359">
        <v>0.64566666666666672</v>
      </c>
    </row>
    <row r="104" spans="1:111" ht="15.75" customHeight="1">
      <c r="A104" s="363">
        <v>133</v>
      </c>
      <c r="B104" s="353" t="s">
        <v>1054</v>
      </c>
      <c r="C104" s="354">
        <v>2</v>
      </c>
      <c r="D104" s="355">
        <v>19276</v>
      </c>
      <c r="E104" s="403">
        <f t="shared" si="10"/>
        <v>67</v>
      </c>
      <c r="F104" s="354">
        <v>35.5</v>
      </c>
      <c r="G104" s="356">
        <v>98</v>
      </c>
      <c r="H104" s="409">
        <v>0</v>
      </c>
      <c r="I104" s="409">
        <v>0</v>
      </c>
      <c r="J104" s="409">
        <v>0</v>
      </c>
      <c r="K104" s="409">
        <v>0</v>
      </c>
      <c r="L104" s="409">
        <v>0</v>
      </c>
      <c r="M104" s="409">
        <v>0</v>
      </c>
      <c r="N104" s="409">
        <v>0</v>
      </c>
      <c r="O104" s="409">
        <v>0</v>
      </c>
      <c r="P104" s="409">
        <v>0</v>
      </c>
      <c r="Q104" s="409">
        <v>0</v>
      </c>
      <c r="R104" s="409">
        <v>0</v>
      </c>
      <c r="S104" s="409">
        <v>0</v>
      </c>
      <c r="T104" s="409">
        <v>0</v>
      </c>
      <c r="U104" s="409">
        <v>0</v>
      </c>
      <c r="V104" s="409">
        <v>0</v>
      </c>
      <c r="W104" s="409">
        <v>0</v>
      </c>
      <c r="X104" s="409">
        <v>0</v>
      </c>
      <c r="Y104" s="409">
        <v>0</v>
      </c>
      <c r="Z104" s="409">
        <v>0</v>
      </c>
      <c r="AA104" s="356">
        <v>66</v>
      </c>
      <c r="AB104" s="352">
        <v>1.62</v>
      </c>
      <c r="AC104" s="417">
        <f t="shared" si="6"/>
        <v>25.14860539551897</v>
      </c>
      <c r="AD104" s="435">
        <v>44090</v>
      </c>
      <c r="AE104" s="354">
        <v>0</v>
      </c>
      <c r="AF104" s="354">
        <v>0</v>
      </c>
      <c r="AG104" s="354">
        <v>0</v>
      </c>
      <c r="AH104" s="409">
        <v>0</v>
      </c>
      <c r="AI104" s="409">
        <v>0</v>
      </c>
      <c r="AJ104" s="408">
        <v>44100</v>
      </c>
      <c r="AK104" s="354">
        <f t="shared" si="2"/>
        <v>10</v>
      </c>
      <c r="AL104" s="423">
        <v>1</v>
      </c>
      <c r="AM104" s="409"/>
      <c r="AN104" s="410"/>
      <c r="AO104" s="352">
        <v>1</v>
      </c>
      <c r="AP104" s="354">
        <v>1</v>
      </c>
      <c r="AQ104" s="352">
        <v>1</v>
      </c>
      <c r="AR104" s="352">
        <v>1</v>
      </c>
      <c r="AS104" s="352">
        <v>1</v>
      </c>
      <c r="AT104" s="352">
        <v>1</v>
      </c>
      <c r="AU104" s="352">
        <v>0</v>
      </c>
      <c r="AV104" s="354"/>
      <c r="AW104" s="408">
        <v>44090</v>
      </c>
      <c r="AX104" s="419">
        <v>0.66</v>
      </c>
      <c r="AY104" s="419">
        <v>613</v>
      </c>
      <c r="AZ104" s="419">
        <v>188.9</v>
      </c>
      <c r="BA104" s="426"/>
      <c r="BB104" s="409">
        <v>12.8</v>
      </c>
      <c r="BC104" s="409">
        <v>11.29</v>
      </c>
      <c r="BD104" s="409">
        <v>92.7</v>
      </c>
      <c r="BE104" s="409">
        <v>5.8</v>
      </c>
      <c r="BF104" s="409">
        <v>214</v>
      </c>
      <c r="BG104" s="440"/>
      <c r="BH104" s="354">
        <v>0</v>
      </c>
      <c r="BI104" s="354">
        <v>0</v>
      </c>
      <c r="BJ104" s="354">
        <v>0</v>
      </c>
      <c r="BK104" s="354">
        <v>0</v>
      </c>
      <c r="BL104" s="356">
        <v>0</v>
      </c>
      <c r="BM104" s="354">
        <v>0</v>
      </c>
      <c r="BN104" s="413"/>
      <c r="BO104" s="419">
        <v>4.5995357142857136</v>
      </c>
      <c r="BP104" s="359">
        <v>4.9809999999999999</v>
      </c>
      <c r="BQ104" s="359">
        <v>0.38146428571428626</v>
      </c>
      <c r="BR104" s="359">
        <v>8.2935389441481036</v>
      </c>
      <c r="BS104" s="359">
        <v>22</v>
      </c>
      <c r="BT104" s="359">
        <v>10016</v>
      </c>
      <c r="BU104" s="359">
        <v>2523</v>
      </c>
      <c r="BV104" s="359">
        <v>262.22506939995731</v>
      </c>
      <c r="BW104" s="359">
        <v>3.2871735807166484E-3</v>
      </c>
      <c r="BX104" s="359">
        <v>1.0503333333333336</v>
      </c>
      <c r="BY104" s="359">
        <v>12.759333333333332</v>
      </c>
      <c r="BZ104" s="359">
        <v>-11.708999999999998</v>
      </c>
      <c r="CA104" s="359">
        <v>10.661494526440666</v>
      </c>
      <c r="CB104" s="359">
        <v>127.13343137169598</v>
      </c>
      <c r="CC104" s="359">
        <v>-116.47193684525527</v>
      </c>
      <c r="CD104" s="359">
        <v>18.114967418824943</v>
      </c>
      <c r="CE104" s="359">
        <v>222.13785517334344</v>
      </c>
      <c r="CF104" s="359">
        <v>-204.02288775451854</v>
      </c>
      <c r="CG104" s="359">
        <v>0.47874632081973434</v>
      </c>
      <c r="CH104" s="359"/>
      <c r="CI104" s="359">
        <v>8.19</v>
      </c>
      <c r="CJ104" s="359">
        <v>8.2899999999999991</v>
      </c>
      <c r="CK104" s="359">
        <v>8.59</v>
      </c>
      <c r="CL104" s="359">
        <f t="shared" si="7"/>
        <v>8.3566666666666656</v>
      </c>
      <c r="CM104" s="359">
        <v>0.90200000000000002</v>
      </c>
      <c r="CN104" s="359">
        <v>0.94099999999999995</v>
      </c>
      <c r="CO104" s="359">
        <v>0.99</v>
      </c>
      <c r="CP104" s="359">
        <f t="shared" si="8"/>
        <v>0.94433333333333336</v>
      </c>
      <c r="CQ104" s="359">
        <v>0.99</v>
      </c>
      <c r="CR104" s="359">
        <v>1.0589999999999999</v>
      </c>
      <c r="CS104" s="359">
        <v>1.1679999999999999</v>
      </c>
      <c r="CT104" s="359">
        <f t="shared" si="9"/>
        <v>1.0723333333333331</v>
      </c>
      <c r="CU104" s="414">
        <v>1.3888888888888889E-3</v>
      </c>
      <c r="CV104" s="415">
        <v>7.6388888888888886E-3</v>
      </c>
      <c r="CW104" s="415">
        <v>1.1805555555555555E-2</v>
      </c>
      <c r="CX104" s="416" t="s">
        <v>1055</v>
      </c>
      <c r="CY104" s="416" t="s">
        <v>1056</v>
      </c>
      <c r="CZ104" s="416" t="s">
        <v>1057</v>
      </c>
      <c r="DA104" s="416" t="s">
        <v>1058</v>
      </c>
      <c r="DB104" s="416" t="s">
        <v>1059</v>
      </c>
      <c r="DC104" s="416" t="s">
        <v>1060</v>
      </c>
      <c r="DD104" s="361"/>
      <c r="DE104" s="359">
        <v>8.2935389441481036</v>
      </c>
      <c r="DF104" s="359">
        <v>0.94433333333333336</v>
      </c>
      <c r="DG104" s="359">
        <v>1.0723333333333331</v>
      </c>
    </row>
    <row r="105" spans="1:111" ht="15.75" customHeight="1">
      <c r="A105" s="363">
        <v>134</v>
      </c>
      <c r="B105" s="353" t="s">
        <v>1061</v>
      </c>
      <c r="C105" s="354">
        <v>1</v>
      </c>
      <c r="D105" s="355">
        <v>19631</v>
      </c>
      <c r="E105" s="403">
        <f t="shared" si="10"/>
        <v>66</v>
      </c>
      <c r="F105" s="354">
        <v>35.5</v>
      </c>
      <c r="G105" s="356">
        <v>96</v>
      </c>
      <c r="H105" s="409">
        <v>0</v>
      </c>
      <c r="I105" s="409">
        <v>1</v>
      </c>
      <c r="J105" s="409">
        <v>0</v>
      </c>
      <c r="K105" s="409">
        <v>1</v>
      </c>
      <c r="L105" s="409">
        <v>0</v>
      </c>
      <c r="M105" s="409">
        <v>0</v>
      </c>
      <c r="N105" s="409">
        <v>0</v>
      </c>
      <c r="O105" s="409">
        <v>0</v>
      </c>
      <c r="P105" s="409">
        <v>0</v>
      </c>
      <c r="Q105" s="409">
        <v>0</v>
      </c>
      <c r="R105" s="409">
        <v>0</v>
      </c>
      <c r="S105" s="409">
        <v>0</v>
      </c>
      <c r="T105" s="409">
        <v>0</v>
      </c>
      <c r="U105" s="409">
        <v>0</v>
      </c>
      <c r="V105" s="409">
        <v>1</v>
      </c>
      <c r="W105" s="409">
        <v>0</v>
      </c>
      <c r="X105" s="409">
        <v>1</v>
      </c>
      <c r="Y105" s="409">
        <v>0</v>
      </c>
      <c r="Z105" s="409">
        <v>1</v>
      </c>
      <c r="AA105" s="356">
        <v>95</v>
      </c>
      <c r="AB105" s="352">
        <v>1.78</v>
      </c>
      <c r="AC105" s="417">
        <f t="shared" si="6"/>
        <v>29.983587930816814</v>
      </c>
      <c r="AD105" s="435">
        <v>44095</v>
      </c>
      <c r="AE105" s="354">
        <v>1</v>
      </c>
      <c r="AF105" s="354">
        <v>1</v>
      </c>
      <c r="AG105" s="354">
        <v>35</v>
      </c>
      <c r="AH105" s="409">
        <v>1</v>
      </c>
      <c r="AI105" s="409">
        <v>1</v>
      </c>
      <c r="AJ105" s="408">
        <v>44131</v>
      </c>
      <c r="AK105" s="354">
        <f t="shared" si="2"/>
        <v>36</v>
      </c>
      <c r="AL105" s="423">
        <v>1</v>
      </c>
      <c r="AM105" s="409"/>
      <c r="AN105" s="410"/>
      <c r="AO105" s="352">
        <v>1</v>
      </c>
      <c r="AP105" s="354">
        <v>1</v>
      </c>
      <c r="AQ105" s="352">
        <v>1</v>
      </c>
      <c r="AR105" s="352">
        <v>1</v>
      </c>
      <c r="AS105" s="352">
        <v>1</v>
      </c>
      <c r="AT105" s="352">
        <v>1</v>
      </c>
      <c r="AU105" s="352">
        <v>0</v>
      </c>
      <c r="AV105" s="354"/>
      <c r="AW105" s="408">
        <v>44095</v>
      </c>
      <c r="AX105" s="419">
        <v>1.25</v>
      </c>
      <c r="AY105" s="419">
        <v>313</v>
      </c>
      <c r="AZ105" s="419">
        <v>110.2</v>
      </c>
      <c r="BA105" s="426">
        <v>1.6E-2</v>
      </c>
      <c r="BB105" s="409">
        <v>11.1</v>
      </c>
      <c r="BC105" s="409">
        <v>10.73</v>
      </c>
      <c r="BD105" s="409">
        <v>87.8</v>
      </c>
      <c r="BE105" s="409">
        <v>7.2</v>
      </c>
      <c r="BF105" s="409">
        <v>217</v>
      </c>
      <c r="BG105" s="440"/>
      <c r="BH105" s="354">
        <v>1</v>
      </c>
      <c r="BI105" s="354">
        <v>1</v>
      </c>
      <c r="BJ105" s="354">
        <v>0</v>
      </c>
      <c r="BK105" s="354">
        <v>1</v>
      </c>
      <c r="BL105" s="356">
        <v>0</v>
      </c>
      <c r="BM105" s="354">
        <v>0</v>
      </c>
      <c r="BN105" s="413"/>
      <c r="BO105" s="419">
        <v>6.6472881355932207</v>
      </c>
      <c r="BP105" s="359">
        <v>6.9509999999999996</v>
      </c>
      <c r="BQ105" s="359">
        <v>0.30371186440677889</v>
      </c>
      <c r="BR105" s="359">
        <v>4.5689589229709968</v>
      </c>
      <c r="BS105" s="359">
        <v>82</v>
      </c>
      <c r="BT105" s="359">
        <v>6661</v>
      </c>
      <c r="BU105" s="359">
        <v>5625</v>
      </c>
      <c r="BV105" s="359">
        <v>338.84297520661153</v>
      </c>
      <c r="BW105" s="359">
        <v>8.1225936408373274E-4</v>
      </c>
      <c r="BX105" s="359">
        <v>-1.8989999999999989</v>
      </c>
      <c r="BY105" s="359">
        <v>12.379000000000001</v>
      </c>
      <c r="BZ105" s="359">
        <v>-14.277999999999999</v>
      </c>
      <c r="CA105" s="359">
        <v>-39.479156614311506</v>
      </c>
      <c r="CB105" s="359">
        <v>257.60610918729316</v>
      </c>
      <c r="CC105" s="359">
        <v>-297.08526580160475</v>
      </c>
      <c r="CD105" s="359">
        <v>-22.869881317999578</v>
      </c>
      <c r="CE105" s="359">
        <v>149.00845228228852</v>
      </c>
      <c r="CF105" s="359">
        <v>-171.87833360028813</v>
      </c>
      <c r="CG105" s="359">
        <v>0.53563543642829914</v>
      </c>
      <c r="CH105" s="354"/>
      <c r="CI105" s="359">
        <v>7.22</v>
      </c>
      <c r="CJ105" s="359">
        <v>7.72</v>
      </c>
      <c r="CK105" s="359">
        <v>7.61</v>
      </c>
      <c r="CL105" s="359">
        <f t="shared" si="7"/>
        <v>7.5166666666666666</v>
      </c>
      <c r="CM105" s="359">
        <v>0.64900000000000002</v>
      </c>
      <c r="CN105" s="359">
        <v>0.69799999999999995</v>
      </c>
      <c r="CO105" s="359">
        <v>0.69</v>
      </c>
      <c r="CP105" s="359">
        <f t="shared" si="8"/>
        <v>0.67899999999999994</v>
      </c>
      <c r="CQ105" s="359">
        <v>0.89700000000000002</v>
      </c>
      <c r="CR105" s="359">
        <v>0.90100000000000002</v>
      </c>
      <c r="CS105" s="359">
        <v>0.84399999999999997</v>
      </c>
      <c r="CT105" s="359">
        <f t="shared" si="9"/>
        <v>0.8806666666666666</v>
      </c>
      <c r="CU105" s="414">
        <v>2.7777777777777779E-3</v>
      </c>
      <c r="CV105" s="415">
        <v>6.9444444444444441E-3</v>
      </c>
      <c r="CW105" s="415">
        <v>4.1666666666666666E-3</v>
      </c>
      <c r="CX105" s="416" t="s">
        <v>1062</v>
      </c>
      <c r="CY105" s="416" t="s">
        <v>1063</v>
      </c>
      <c r="CZ105" s="416" t="s">
        <v>1064</v>
      </c>
      <c r="DA105" s="416" t="s">
        <v>1065</v>
      </c>
      <c r="DB105" s="416" t="s">
        <v>1066</v>
      </c>
      <c r="DC105" s="416" t="s">
        <v>1067</v>
      </c>
      <c r="DD105" s="361"/>
      <c r="DE105" s="359">
        <v>4.5689589229709968</v>
      </c>
      <c r="DF105" s="359">
        <v>0.67899999999999994</v>
      </c>
      <c r="DG105" s="359">
        <v>0.8806666666666666</v>
      </c>
    </row>
    <row r="106" spans="1:111" ht="15.75" customHeight="1">
      <c r="A106" s="441">
        <v>135</v>
      </c>
      <c r="B106" s="353" t="s">
        <v>1068</v>
      </c>
      <c r="C106" s="354">
        <v>1</v>
      </c>
      <c r="D106" s="355">
        <v>13885</v>
      </c>
      <c r="E106" s="403">
        <f t="shared" si="10"/>
        <v>82</v>
      </c>
      <c r="F106" s="354">
        <v>37</v>
      </c>
      <c r="G106" s="356">
        <v>92</v>
      </c>
      <c r="H106" s="409">
        <v>1</v>
      </c>
      <c r="I106" s="409">
        <v>1</v>
      </c>
      <c r="J106" s="409">
        <v>0</v>
      </c>
      <c r="K106" s="409">
        <v>1</v>
      </c>
      <c r="L106" s="409">
        <v>0</v>
      </c>
      <c r="M106" s="409">
        <v>0</v>
      </c>
      <c r="N106" s="409">
        <v>0</v>
      </c>
      <c r="O106" s="409">
        <v>0</v>
      </c>
      <c r="P106" s="409">
        <v>0</v>
      </c>
      <c r="Q106" s="409">
        <v>0</v>
      </c>
      <c r="R106" s="409">
        <v>0</v>
      </c>
      <c r="S106" s="409">
        <v>0</v>
      </c>
      <c r="T106" s="409">
        <v>0</v>
      </c>
      <c r="U106" s="409">
        <v>1</v>
      </c>
      <c r="V106" s="409">
        <v>1</v>
      </c>
      <c r="W106" s="409">
        <v>0</v>
      </c>
      <c r="X106" s="409">
        <v>1</v>
      </c>
      <c r="Y106" s="409">
        <v>0</v>
      </c>
      <c r="Z106" s="409">
        <v>0</v>
      </c>
      <c r="AA106" s="356"/>
      <c r="AB106" s="352"/>
      <c r="AC106" s="417"/>
      <c r="AD106" s="435">
        <v>44094</v>
      </c>
      <c r="AE106" s="354">
        <v>0</v>
      </c>
      <c r="AF106" s="354">
        <v>0</v>
      </c>
      <c r="AG106" s="354">
        <v>0</v>
      </c>
      <c r="AH106" s="409">
        <v>0</v>
      </c>
      <c r="AI106" s="409">
        <v>0</v>
      </c>
      <c r="AJ106" s="408">
        <v>44096</v>
      </c>
      <c r="AK106" s="354">
        <f t="shared" si="2"/>
        <v>2</v>
      </c>
      <c r="AL106" s="423">
        <v>1</v>
      </c>
      <c r="AM106" s="409"/>
      <c r="AN106" s="410"/>
      <c r="AO106" s="352">
        <v>1</v>
      </c>
      <c r="AP106" s="354">
        <v>1</v>
      </c>
      <c r="AQ106" s="352">
        <v>1</v>
      </c>
      <c r="AR106" s="352">
        <v>1</v>
      </c>
      <c r="AS106" s="352">
        <v>1</v>
      </c>
      <c r="AT106" s="352">
        <v>1</v>
      </c>
      <c r="AU106" s="352">
        <v>0</v>
      </c>
      <c r="AV106" s="354"/>
      <c r="AW106" s="408">
        <v>44094</v>
      </c>
      <c r="AX106" s="419">
        <v>2.52</v>
      </c>
      <c r="AY106" s="419">
        <v>929</v>
      </c>
      <c r="AZ106" s="419">
        <v>122.5</v>
      </c>
      <c r="BA106" s="426">
        <v>2.7E-2</v>
      </c>
      <c r="BB106" s="409">
        <v>8.8000000000000007</v>
      </c>
      <c r="BC106" s="409">
        <v>6.59</v>
      </c>
      <c r="BD106" s="409">
        <v>11.6</v>
      </c>
      <c r="BE106" s="409">
        <v>38.799999999999997</v>
      </c>
      <c r="BF106" s="409">
        <v>53</v>
      </c>
      <c r="BG106" s="440"/>
      <c r="BH106" s="354">
        <v>0</v>
      </c>
      <c r="BI106" s="354">
        <v>0</v>
      </c>
      <c r="BJ106" s="354">
        <v>0</v>
      </c>
      <c r="BK106" s="354">
        <v>0</v>
      </c>
      <c r="BL106" s="356">
        <v>0</v>
      </c>
      <c r="BM106" s="354">
        <v>0</v>
      </c>
      <c r="BN106" s="413"/>
      <c r="BO106" s="419">
        <v>5.5999629629629633</v>
      </c>
      <c r="BP106" s="359">
        <v>5.6280000000000001</v>
      </c>
      <c r="BQ106" s="359">
        <v>2.803703703703686E-2</v>
      </c>
      <c r="BR106" s="359">
        <v>0.50066468693575694</v>
      </c>
      <c r="BS106" s="359">
        <v>68</v>
      </c>
      <c r="BT106" s="359">
        <v>42079</v>
      </c>
      <c r="BU106" s="359">
        <v>15515</v>
      </c>
      <c r="BV106" s="359">
        <v>-71.520593402303348</v>
      </c>
      <c r="BW106" s="359">
        <v>3.2269718784128713E-5</v>
      </c>
      <c r="BX106" s="359">
        <v>-20.600000000000009</v>
      </c>
      <c r="BY106" s="359">
        <v>7.9398333333333335</v>
      </c>
      <c r="BZ106" s="359">
        <v>-28.539833333333327</v>
      </c>
      <c r="CA106" s="359">
        <v>-305.54072150344808</v>
      </c>
      <c r="CB106" s="359">
        <v>118.09707120354484</v>
      </c>
      <c r="CC106" s="359">
        <v>-423.63779270699291</v>
      </c>
      <c r="CD106" s="359">
        <v>-294.11173359479454</v>
      </c>
      <c r="CE106" s="359">
        <v>113.19357761491396</v>
      </c>
      <c r="CF106" s="359">
        <v>-407.30531120970863</v>
      </c>
      <c r="CG106" s="359">
        <v>0.78252868537236497</v>
      </c>
      <c r="CH106" s="354"/>
      <c r="CI106" s="359">
        <v>9.02</v>
      </c>
      <c r="CJ106" s="359">
        <v>9.1199999999999992</v>
      </c>
      <c r="CK106" s="359">
        <v>9</v>
      </c>
      <c r="CL106" s="359">
        <f t="shared" si="7"/>
        <v>9.0466666666666669</v>
      </c>
      <c r="CM106" s="359">
        <v>0.73499999999999999</v>
      </c>
      <c r="CN106" s="359">
        <v>0.73299999999999998</v>
      </c>
      <c r="CO106" s="359">
        <v>0.71499999999999997</v>
      </c>
      <c r="CP106" s="359">
        <f t="shared" si="8"/>
        <v>0.72766666666666657</v>
      </c>
      <c r="CQ106" s="359">
        <v>0.89</v>
      </c>
      <c r="CR106" s="359">
        <v>0.85199999999999998</v>
      </c>
      <c r="CS106" s="359">
        <v>0.86899999999999999</v>
      </c>
      <c r="CT106" s="359">
        <f t="shared" si="9"/>
        <v>0.87033333333333329</v>
      </c>
      <c r="CU106" s="414">
        <v>6.9444444444444447E-4</v>
      </c>
      <c r="CV106" s="415">
        <v>2.7777777777777779E-3</v>
      </c>
      <c r="CW106" s="415">
        <v>4.1666666666666666E-3</v>
      </c>
      <c r="CX106" s="416" t="s">
        <v>1069</v>
      </c>
      <c r="CY106" s="416" t="s">
        <v>1070</v>
      </c>
      <c r="CZ106" s="416" t="s">
        <v>1071</v>
      </c>
      <c r="DA106" s="416" t="s">
        <v>1072</v>
      </c>
      <c r="DB106" s="416" t="s">
        <v>1073</v>
      </c>
      <c r="DC106" s="416" t="s">
        <v>1074</v>
      </c>
      <c r="DD106" s="361"/>
      <c r="DE106" s="359">
        <v>0.50066468693575694</v>
      </c>
      <c r="DF106" s="359">
        <v>0.72766666666666657</v>
      </c>
      <c r="DG106" s="359">
        <v>0.87033333333333329</v>
      </c>
    </row>
    <row r="107" spans="1:111" ht="15.75" customHeight="1">
      <c r="A107" s="363">
        <v>136</v>
      </c>
      <c r="B107" s="353" t="s">
        <v>1075</v>
      </c>
      <c r="C107" s="354">
        <v>1</v>
      </c>
      <c r="D107" s="355">
        <v>18049</v>
      </c>
      <c r="E107" s="403">
        <f t="shared" si="10"/>
        <v>71</v>
      </c>
      <c r="F107" s="354">
        <v>36.6</v>
      </c>
      <c r="G107" s="356">
        <v>96</v>
      </c>
      <c r="H107" s="409">
        <v>0</v>
      </c>
      <c r="I107" s="409">
        <v>0</v>
      </c>
      <c r="J107" s="409">
        <v>0</v>
      </c>
      <c r="K107" s="409">
        <v>0</v>
      </c>
      <c r="L107" s="409">
        <v>0</v>
      </c>
      <c r="M107" s="409">
        <v>0</v>
      </c>
      <c r="N107" s="409">
        <v>0</v>
      </c>
      <c r="O107" s="409">
        <v>0</v>
      </c>
      <c r="P107" s="409">
        <v>0</v>
      </c>
      <c r="Q107" s="409">
        <v>0</v>
      </c>
      <c r="R107" s="409">
        <v>0</v>
      </c>
      <c r="S107" s="409">
        <v>0</v>
      </c>
      <c r="T107" s="409">
        <v>0</v>
      </c>
      <c r="U107" s="409">
        <v>0</v>
      </c>
      <c r="V107" s="409">
        <v>0</v>
      </c>
      <c r="W107" s="409">
        <v>0</v>
      </c>
      <c r="X107" s="409">
        <v>0</v>
      </c>
      <c r="Y107" s="409">
        <v>0</v>
      </c>
      <c r="Z107" s="409">
        <v>0</v>
      </c>
      <c r="AA107" s="356">
        <v>78</v>
      </c>
      <c r="AB107" s="352">
        <v>1.78</v>
      </c>
      <c r="AC107" s="417">
        <f t="shared" si="6"/>
        <v>24.618103774775911</v>
      </c>
      <c r="AD107" s="435">
        <v>44076</v>
      </c>
      <c r="AE107" s="354">
        <v>0</v>
      </c>
      <c r="AF107" s="354">
        <v>0</v>
      </c>
      <c r="AG107" s="354">
        <v>0</v>
      </c>
      <c r="AH107" s="409">
        <v>0</v>
      </c>
      <c r="AI107" s="409">
        <v>0</v>
      </c>
      <c r="AJ107" s="408">
        <v>44104</v>
      </c>
      <c r="AK107" s="354">
        <f t="shared" si="2"/>
        <v>28</v>
      </c>
      <c r="AL107" s="423">
        <v>1</v>
      </c>
      <c r="AM107" s="409"/>
      <c r="AN107" s="410"/>
      <c r="AO107" s="352">
        <v>1</v>
      </c>
      <c r="AP107" s="354">
        <v>1</v>
      </c>
      <c r="AQ107" s="352">
        <v>1</v>
      </c>
      <c r="AR107" s="352">
        <v>1</v>
      </c>
      <c r="AS107" s="352">
        <v>1</v>
      </c>
      <c r="AT107" s="352">
        <v>1</v>
      </c>
      <c r="AU107" s="352">
        <v>0</v>
      </c>
      <c r="AV107" s="354"/>
      <c r="AW107" s="408">
        <v>44076</v>
      </c>
      <c r="AX107" s="419">
        <v>0.85</v>
      </c>
      <c r="AY107" s="419">
        <v>609</v>
      </c>
      <c r="AZ107" s="419">
        <v>94</v>
      </c>
      <c r="BA107" s="426">
        <v>3.0000000000000001E-3</v>
      </c>
      <c r="BB107" s="409">
        <v>12.7</v>
      </c>
      <c r="BC107" s="409">
        <v>7.05</v>
      </c>
      <c r="BD107" s="409">
        <v>82.6</v>
      </c>
      <c r="BE107" s="409">
        <v>12.9</v>
      </c>
      <c r="BF107" s="409">
        <v>253</v>
      </c>
      <c r="BG107" s="440"/>
      <c r="BH107" s="354">
        <v>0</v>
      </c>
      <c r="BI107" s="354">
        <v>0</v>
      </c>
      <c r="BJ107" s="354">
        <v>0</v>
      </c>
      <c r="BK107" s="354">
        <v>0</v>
      </c>
      <c r="BL107" s="356">
        <v>0</v>
      </c>
      <c r="BM107" s="354">
        <v>0</v>
      </c>
      <c r="BN107" s="413"/>
      <c r="BO107" s="419">
        <v>4.6136333333333335</v>
      </c>
      <c r="BP107" s="359">
        <v>4.758</v>
      </c>
      <c r="BQ107" s="359">
        <v>0.14436666666666653</v>
      </c>
      <c r="BR107" s="359">
        <v>3.1291317761128221</v>
      </c>
      <c r="BS107" s="359">
        <v>126</v>
      </c>
      <c r="BT107" s="359">
        <v>33694</v>
      </c>
      <c r="BU107" s="359">
        <v>22315</v>
      </c>
      <c r="BV107" s="359">
        <v>224.71910112359552</v>
      </c>
      <c r="BW107" s="359">
        <v>1.4022548851054547E-4</v>
      </c>
      <c r="BX107" s="359">
        <v>-12.462666666666662</v>
      </c>
      <c r="BY107" s="359">
        <v>7.7058333333333335</v>
      </c>
      <c r="BZ107" s="359">
        <v>-20.168500000000002</v>
      </c>
      <c r="CA107" s="359">
        <v>-124.940009248878</v>
      </c>
      <c r="CB107" s="359">
        <v>77.289625189963502</v>
      </c>
      <c r="CC107" s="359">
        <v>-202.22963443884146</v>
      </c>
      <c r="CD107" s="359">
        <v>-216.15638253535971</v>
      </c>
      <c r="CE107" s="359">
        <v>133.62086474610581</v>
      </c>
      <c r="CF107" s="359">
        <v>-349.77724728146546</v>
      </c>
      <c r="CG107" s="359">
        <v>0.7235800856034692</v>
      </c>
      <c r="CH107" s="354"/>
      <c r="CI107" s="359">
        <v>7.2</v>
      </c>
      <c r="CJ107" s="359">
        <v>7.36</v>
      </c>
      <c r="CK107" s="359">
        <v>7.23</v>
      </c>
      <c r="CL107" s="359">
        <f t="shared" si="7"/>
        <v>7.2633333333333328</v>
      </c>
      <c r="CM107" s="359">
        <v>0.59399999999999997</v>
      </c>
      <c r="CN107" s="359">
        <v>0.63700000000000001</v>
      </c>
      <c r="CO107" s="359">
        <v>0.61899999999999999</v>
      </c>
      <c r="CP107" s="359">
        <f t="shared" si="8"/>
        <v>0.61666666666666659</v>
      </c>
      <c r="CQ107" s="359">
        <v>0.79400000000000004</v>
      </c>
      <c r="CR107" s="359">
        <v>0.79400000000000004</v>
      </c>
      <c r="CS107" s="359">
        <v>0.73699999999999999</v>
      </c>
      <c r="CT107" s="359">
        <f t="shared" si="9"/>
        <v>0.77500000000000002</v>
      </c>
      <c r="CU107" s="414">
        <v>6.9444444444444447E-4</v>
      </c>
      <c r="CV107" s="415">
        <v>4.1666666666666666E-3</v>
      </c>
      <c r="CW107" s="415">
        <v>4.8611111111111112E-3</v>
      </c>
      <c r="CX107" s="416" t="s">
        <v>1076</v>
      </c>
      <c r="CY107" s="416" t="s">
        <v>1077</v>
      </c>
      <c r="CZ107" s="416" t="s">
        <v>1078</v>
      </c>
      <c r="DA107" s="416" t="s">
        <v>1079</v>
      </c>
      <c r="DB107" s="416" t="s">
        <v>1080</v>
      </c>
      <c r="DC107" s="416" t="s">
        <v>1081</v>
      </c>
      <c r="DD107" s="361"/>
      <c r="DE107" s="359">
        <v>3.1291317761128221</v>
      </c>
      <c r="DF107" s="359">
        <v>0.61666666666666659</v>
      </c>
      <c r="DG107" s="359">
        <v>0.77500000000000002</v>
      </c>
    </row>
    <row r="108" spans="1:111" ht="15.75" customHeight="1">
      <c r="A108" s="363">
        <v>137</v>
      </c>
      <c r="B108" s="353" t="s">
        <v>1082</v>
      </c>
      <c r="C108" s="354">
        <v>1</v>
      </c>
      <c r="D108" s="355">
        <v>20429</v>
      </c>
      <c r="E108" s="403">
        <f t="shared" si="10"/>
        <v>64</v>
      </c>
      <c r="F108" s="354">
        <v>36.700000000000003</v>
      </c>
      <c r="G108" s="356">
        <v>94</v>
      </c>
      <c r="H108" s="409">
        <v>0</v>
      </c>
      <c r="I108" s="409">
        <v>1</v>
      </c>
      <c r="J108" s="409">
        <v>0</v>
      </c>
      <c r="K108" s="409">
        <v>1</v>
      </c>
      <c r="L108" s="409">
        <v>0</v>
      </c>
      <c r="M108" s="409">
        <v>0</v>
      </c>
      <c r="N108" s="409">
        <v>1</v>
      </c>
      <c r="O108" s="409">
        <v>0</v>
      </c>
      <c r="P108" s="409">
        <v>0</v>
      </c>
      <c r="Q108" s="409">
        <v>0</v>
      </c>
      <c r="R108" s="409">
        <v>0</v>
      </c>
      <c r="S108" s="409">
        <v>0</v>
      </c>
      <c r="T108" s="409">
        <v>0</v>
      </c>
      <c r="U108" s="409">
        <v>0</v>
      </c>
      <c r="V108" s="409">
        <v>1</v>
      </c>
      <c r="W108" s="409">
        <v>0</v>
      </c>
      <c r="X108" s="409">
        <v>1</v>
      </c>
      <c r="Y108" s="409">
        <v>0</v>
      </c>
      <c r="Z108" s="409">
        <v>0</v>
      </c>
      <c r="AA108" s="356">
        <v>81.3</v>
      </c>
      <c r="AB108" s="352">
        <v>1.77</v>
      </c>
      <c r="AC108" s="417">
        <f t="shared" si="6"/>
        <v>25.950397395384464</v>
      </c>
      <c r="AD108" s="435">
        <v>44096</v>
      </c>
      <c r="AE108" s="354">
        <v>1</v>
      </c>
      <c r="AF108" s="354">
        <v>1</v>
      </c>
      <c r="AG108" s="354">
        <v>6</v>
      </c>
      <c r="AH108" s="409">
        <v>1</v>
      </c>
      <c r="AI108" s="409">
        <v>1</v>
      </c>
      <c r="AJ108" s="408">
        <v>44105</v>
      </c>
      <c r="AK108" s="354">
        <f t="shared" si="2"/>
        <v>9</v>
      </c>
      <c r="AL108" s="423">
        <v>1</v>
      </c>
      <c r="AM108" s="409"/>
      <c r="AN108" s="410"/>
      <c r="AO108" s="352">
        <v>1</v>
      </c>
      <c r="AP108" s="354">
        <v>1</v>
      </c>
      <c r="AQ108" s="352">
        <v>1</v>
      </c>
      <c r="AR108" s="352">
        <v>1</v>
      </c>
      <c r="AS108" s="352">
        <v>1</v>
      </c>
      <c r="AT108" s="352">
        <v>1</v>
      </c>
      <c r="AU108" s="352">
        <v>0</v>
      </c>
      <c r="AV108" s="354"/>
      <c r="AW108" s="408">
        <v>44096</v>
      </c>
      <c r="AX108" s="419">
        <v>1.85</v>
      </c>
      <c r="AY108" s="419">
        <v>2174</v>
      </c>
      <c r="AZ108" s="419"/>
      <c r="BA108" s="426">
        <v>2.1000000000000001E-2</v>
      </c>
      <c r="BB108" s="409">
        <v>11.2</v>
      </c>
      <c r="BC108" s="409">
        <v>3.53</v>
      </c>
      <c r="BD108" s="409">
        <v>89.5</v>
      </c>
      <c r="BE108" s="409">
        <v>3.1</v>
      </c>
      <c r="BF108" s="409">
        <v>169</v>
      </c>
      <c r="BG108" s="440"/>
      <c r="BH108" s="354">
        <v>0</v>
      </c>
      <c r="BI108" s="354">
        <v>0</v>
      </c>
      <c r="BJ108" s="354">
        <v>0</v>
      </c>
      <c r="BK108" s="354">
        <v>0</v>
      </c>
      <c r="BL108" s="356">
        <v>0</v>
      </c>
      <c r="BM108" s="354">
        <v>0</v>
      </c>
      <c r="BN108" s="413"/>
      <c r="BO108" s="419">
        <v>5.5875333333333348</v>
      </c>
      <c r="BP108" s="359">
        <v>6.0449999999999999</v>
      </c>
      <c r="BQ108" s="359">
        <v>0.45746666666666513</v>
      </c>
      <c r="BR108" s="359">
        <v>8.1872740505649197</v>
      </c>
      <c r="BS108" s="359">
        <v>41</v>
      </c>
      <c r="BT108" s="359">
        <v>19084</v>
      </c>
      <c r="BU108" s="359">
        <v>3253</v>
      </c>
      <c r="BV108" s="359">
        <v>219.03593339176157</v>
      </c>
      <c r="BW108" s="359">
        <v>2.5168380112403689E-3</v>
      </c>
      <c r="BX108" s="359">
        <v>0.27733333333333338</v>
      </c>
      <c r="BY108" s="359">
        <v>18.223166666666671</v>
      </c>
      <c r="BZ108" s="359">
        <v>-17.945833333333322</v>
      </c>
      <c r="CA108" s="359">
        <v>4.0781179833815022</v>
      </c>
      <c r="CB108" s="359">
        <v>268.24740187048303</v>
      </c>
      <c r="CC108" s="359">
        <v>-264.16928388710153</v>
      </c>
      <c r="CD108" s="359">
        <v>3.9811402841977803</v>
      </c>
      <c r="CE108" s="359">
        <v>261.10336366659607</v>
      </c>
      <c r="CF108" s="359">
        <v>-257.12222338239832</v>
      </c>
      <c r="CG108" s="359">
        <v>0.49615887329409175</v>
      </c>
      <c r="CH108" s="354"/>
      <c r="CI108" s="359">
        <v>8.17</v>
      </c>
      <c r="CJ108" s="359">
        <v>7.98</v>
      </c>
      <c r="CK108" s="359">
        <v>8.0500000000000007</v>
      </c>
      <c r="CL108" s="359">
        <f t="shared" si="7"/>
        <v>8.0666666666666664</v>
      </c>
      <c r="CM108" s="359">
        <v>0.72599999999999998</v>
      </c>
      <c r="CN108" s="359">
        <v>0.73399999999999999</v>
      </c>
      <c r="CO108" s="359">
        <v>0.71</v>
      </c>
      <c r="CP108" s="359">
        <f t="shared" si="8"/>
        <v>0.72333333333333327</v>
      </c>
      <c r="CQ108" s="359">
        <v>0.876</v>
      </c>
      <c r="CR108" s="359">
        <v>0.89900000000000002</v>
      </c>
      <c r="CS108" s="359">
        <v>0.92100000000000004</v>
      </c>
      <c r="CT108" s="359">
        <f t="shared" si="9"/>
        <v>0.89866666666666661</v>
      </c>
      <c r="CU108" s="414">
        <v>1.3888888888888889E-3</v>
      </c>
      <c r="CV108" s="415">
        <v>2.7777777777777779E-3</v>
      </c>
      <c r="CW108" s="415">
        <v>4.8611111111111112E-3</v>
      </c>
      <c r="CX108" s="416" t="s">
        <v>1083</v>
      </c>
      <c r="CY108" s="416" t="s">
        <v>1084</v>
      </c>
      <c r="CZ108" s="416" t="s">
        <v>1085</v>
      </c>
      <c r="DA108" s="416" t="s">
        <v>1086</v>
      </c>
      <c r="DB108" s="416" t="s">
        <v>1087</v>
      </c>
      <c r="DC108" s="416" t="s">
        <v>1088</v>
      </c>
      <c r="DD108" s="361"/>
      <c r="DE108" s="359">
        <v>8.1872740505649197</v>
      </c>
      <c r="DF108" s="359">
        <v>0.72333333333333327</v>
      </c>
      <c r="DG108" s="359">
        <v>0.89866666666666661</v>
      </c>
    </row>
    <row r="109" spans="1:111" ht="15.75" customHeight="1">
      <c r="A109" s="363">
        <v>138</v>
      </c>
      <c r="B109" s="353" t="s">
        <v>1089</v>
      </c>
      <c r="C109" s="354">
        <v>1</v>
      </c>
      <c r="D109" s="355">
        <v>20946</v>
      </c>
      <c r="E109" s="403">
        <f t="shared" si="10"/>
        <v>63</v>
      </c>
      <c r="F109" s="354">
        <v>35</v>
      </c>
      <c r="G109" s="356">
        <v>89</v>
      </c>
      <c r="H109" s="409">
        <v>1</v>
      </c>
      <c r="I109" s="409">
        <v>1</v>
      </c>
      <c r="J109" s="409">
        <v>0</v>
      </c>
      <c r="K109" s="409">
        <v>1</v>
      </c>
      <c r="L109" s="409">
        <v>0</v>
      </c>
      <c r="M109" s="409">
        <v>0</v>
      </c>
      <c r="N109" s="409">
        <v>0</v>
      </c>
      <c r="O109" s="409">
        <v>0</v>
      </c>
      <c r="P109" s="409">
        <v>0</v>
      </c>
      <c r="Q109" s="409">
        <v>0</v>
      </c>
      <c r="R109" s="409">
        <v>0</v>
      </c>
      <c r="S109" s="409">
        <v>0</v>
      </c>
      <c r="T109" s="409">
        <v>0</v>
      </c>
      <c r="U109" s="409">
        <v>1</v>
      </c>
      <c r="V109" s="409">
        <v>1</v>
      </c>
      <c r="W109" s="409">
        <v>0</v>
      </c>
      <c r="X109" s="409">
        <v>1</v>
      </c>
      <c r="Y109" s="409">
        <v>0</v>
      </c>
      <c r="Z109" s="409">
        <v>0</v>
      </c>
      <c r="AA109" s="356">
        <v>86.8</v>
      </c>
      <c r="AB109" s="352">
        <v>1.69</v>
      </c>
      <c r="AC109" s="417">
        <f t="shared" si="6"/>
        <v>30.391092748853335</v>
      </c>
      <c r="AD109" s="435">
        <v>44099</v>
      </c>
      <c r="AE109" s="354">
        <v>1</v>
      </c>
      <c r="AF109" s="354">
        <v>1</v>
      </c>
      <c r="AG109" s="354">
        <v>8</v>
      </c>
      <c r="AH109" s="409">
        <v>0</v>
      </c>
      <c r="AI109" s="409">
        <v>1</v>
      </c>
      <c r="AJ109" s="408">
        <v>44110</v>
      </c>
      <c r="AK109" s="354">
        <f t="shared" si="2"/>
        <v>11</v>
      </c>
      <c r="AL109" s="423">
        <v>1</v>
      </c>
      <c r="AM109" s="409"/>
      <c r="AN109" s="410"/>
      <c r="AO109" s="352">
        <v>1</v>
      </c>
      <c r="AP109" s="354">
        <v>1</v>
      </c>
      <c r="AQ109" s="352">
        <v>1</v>
      </c>
      <c r="AR109" s="352">
        <v>1</v>
      </c>
      <c r="AS109" s="352">
        <v>1</v>
      </c>
      <c r="AT109" s="352">
        <v>1</v>
      </c>
      <c r="AU109" s="352">
        <v>0</v>
      </c>
      <c r="AV109" s="354"/>
      <c r="AW109" s="408">
        <v>44099</v>
      </c>
      <c r="AX109" s="419">
        <v>1.1499999999999999</v>
      </c>
      <c r="AY109" s="419">
        <v>761</v>
      </c>
      <c r="AZ109" s="419">
        <v>28.2</v>
      </c>
      <c r="BA109" s="426">
        <v>0.05</v>
      </c>
      <c r="BB109" s="409">
        <v>12.8</v>
      </c>
      <c r="BC109" s="409">
        <v>6.01</v>
      </c>
      <c r="BD109" s="409">
        <v>74.099999999999994</v>
      </c>
      <c r="BE109" s="409">
        <v>17.5</v>
      </c>
      <c r="BF109" s="409">
        <v>218</v>
      </c>
      <c r="BG109" s="418"/>
      <c r="BH109" s="354">
        <v>0</v>
      </c>
      <c r="BI109" s="354">
        <v>0</v>
      </c>
      <c r="BJ109" s="354">
        <v>0</v>
      </c>
      <c r="BK109" s="354">
        <v>0</v>
      </c>
      <c r="BL109" s="356">
        <v>0</v>
      </c>
      <c r="BM109" s="354">
        <v>0</v>
      </c>
      <c r="BN109" s="413"/>
      <c r="BO109" s="419">
        <v>3.8701777777777782</v>
      </c>
      <c r="BP109" s="359">
        <v>4.1020000000000003</v>
      </c>
      <c r="BQ109" s="359">
        <v>0.23182222222222215</v>
      </c>
      <c r="BR109" s="359">
        <v>5.9899631369216433</v>
      </c>
      <c r="BS109" s="359">
        <v>68</v>
      </c>
      <c r="BT109" s="359">
        <v>28866</v>
      </c>
      <c r="BU109" s="359">
        <v>14768</v>
      </c>
      <c r="BV109" s="359">
        <v>596.71052631578937</v>
      </c>
      <c r="BW109" s="359">
        <v>4.0560422108082634E-4</v>
      </c>
      <c r="BX109" s="359">
        <v>-10.782333333333336</v>
      </c>
      <c r="BY109" s="359">
        <v>8.5794999999999995</v>
      </c>
      <c r="BZ109" s="359">
        <v>-19.36183333333333</v>
      </c>
      <c r="CA109" s="359">
        <v>-78.938319788295587</v>
      </c>
      <c r="CB109" s="359">
        <v>63.670905004652255</v>
      </c>
      <c r="CC109" s="359">
        <v>-142.60922479294783</v>
      </c>
      <c r="CD109" s="359">
        <v>-219.73197400359763</v>
      </c>
      <c r="CE109" s="359">
        <v>174.58721485525325</v>
      </c>
      <c r="CF109" s="359">
        <v>-394.31918885885074</v>
      </c>
      <c r="CG109" s="359">
        <v>0.69311785960667505</v>
      </c>
      <c r="CH109" s="354"/>
      <c r="CI109" s="359">
        <v>8.14</v>
      </c>
      <c r="CJ109" s="359">
        <v>8.06</v>
      </c>
      <c r="CK109" s="359">
        <v>8.0399999999999991</v>
      </c>
      <c r="CL109" s="359">
        <f t="shared" si="7"/>
        <v>8.08</v>
      </c>
      <c r="CM109" s="359">
        <v>0.83299999999999996</v>
      </c>
      <c r="CN109" s="359">
        <v>0.89500000000000002</v>
      </c>
      <c r="CO109" s="359">
        <v>0.96899999999999997</v>
      </c>
      <c r="CP109" s="359">
        <f t="shared" si="8"/>
        <v>0.89900000000000002</v>
      </c>
      <c r="CQ109" s="359">
        <v>1.0669999999999999</v>
      </c>
      <c r="CR109" s="359">
        <v>1.012</v>
      </c>
      <c r="CS109" s="359">
        <v>1.0129999999999999</v>
      </c>
      <c r="CT109" s="359">
        <f t="shared" si="9"/>
        <v>1.0306666666666666</v>
      </c>
      <c r="CU109" s="414">
        <v>3.472222222222222E-3</v>
      </c>
      <c r="CV109" s="415">
        <v>4.8611111111111112E-3</v>
      </c>
      <c r="CW109" s="415">
        <v>6.9444444444444441E-3</v>
      </c>
      <c r="CX109" s="416" t="s">
        <v>1090</v>
      </c>
      <c r="CY109" s="416" t="s">
        <v>1091</v>
      </c>
      <c r="CZ109" s="416" t="s">
        <v>1092</v>
      </c>
      <c r="DA109" s="416" t="s">
        <v>1093</v>
      </c>
      <c r="DB109" s="416" t="s">
        <v>1094</v>
      </c>
      <c r="DC109" s="416" t="s">
        <v>1095</v>
      </c>
      <c r="DD109" s="361"/>
      <c r="DE109" s="359">
        <v>5.9899631369216433</v>
      </c>
      <c r="DF109" s="359">
        <v>0.89900000000000002</v>
      </c>
      <c r="DG109" s="359">
        <v>1.0306666666666666</v>
      </c>
    </row>
    <row r="110" spans="1:111" ht="15.75" customHeight="1">
      <c r="A110" s="363">
        <v>139</v>
      </c>
      <c r="B110" s="353" t="s">
        <v>1096</v>
      </c>
      <c r="C110" s="354">
        <v>1</v>
      </c>
      <c r="D110" s="355">
        <v>19817</v>
      </c>
      <c r="E110" s="403">
        <f t="shared" si="10"/>
        <v>66</v>
      </c>
      <c r="F110" s="354">
        <v>38.299999999999997</v>
      </c>
      <c r="G110" s="356">
        <v>97</v>
      </c>
      <c r="H110" s="409">
        <v>0</v>
      </c>
      <c r="I110" s="409">
        <v>0</v>
      </c>
      <c r="J110" s="409">
        <v>0</v>
      </c>
      <c r="K110" s="409">
        <v>0</v>
      </c>
      <c r="L110" s="409">
        <v>0</v>
      </c>
      <c r="M110" s="409">
        <v>0</v>
      </c>
      <c r="N110" s="409">
        <v>0</v>
      </c>
      <c r="O110" s="409">
        <v>0</v>
      </c>
      <c r="P110" s="409">
        <v>0</v>
      </c>
      <c r="Q110" s="409">
        <v>0</v>
      </c>
      <c r="R110" s="409">
        <v>0</v>
      </c>
      <c r="S110" s="409">
        <v>0</v>
      </c>
      <c r="T110" s="409">
        <v>0</v>
      </c>
      <c r="U110" s="409">
        <v>0</v>
      </c>
      <c r="V110" s="409">
        <v>1</v>
      </c>
      <c r="W110" s="409">
        <v>0</v>
      </c>
      <c r="X110" s="409">
        <v>1</v>
      </c>
      <c r="Y110" s="409">
        <v>0</v>
      </c>
      <c r="Z110" s="409">
        <v>0</v>
      </c>
      <c r="AA110" s="356"/>
      <c r="AB110" s="352"/>
      <c r="AC110" s="417"/>
      <c r="AD110" s="435">
        <v>44102</v>
      </c>
      <c r="AE110" s="354">
        <v>0</v>
      </c>
      <c r="AF110" s="354">
        <v>0</v>
      </c>
      <c r="AG110" s="354">
        <v>0</v>
      </c>
      <c r="AH110" s="409">
        <v>0</v>
      </c>
      <c r="AI110" s="409">
        <v>0</v>
      </c>
      <c r="AJ110" s="408">
        <v>44112</v>
      </c>
      <c r="AK110" s="354">
        <f t="shared" si="2"/>
        <v>10</v>
      </c>
      <c r="AL110" s="423">
        <v>1</v>
      </c>
      <c r="AM110" s="409"/>
      <c r="AN110" s="410"/>
      <c r="AO110" s="352">
        <v>1</v>
      </c>
      <c r="AP110" s="354">
        <v>1</v>
      </c>
      <c r="AQ110" s="352">
        <v>1</v>
      </c>
      <c r="AR110" s="352">
        <v>1</v>
      </c>
      <c r="AS110" s="352">
        <v>1</v>
      </c>
      <c r="AT110" s="352">
        <v>1</v>
      </c>
      <c r="AU110" s="352">
        <v>0</v>
      </c>
      <c r="AV110" s="354"/>
      <c r="AW110" s="408">
        <v>44102</v>
      </c>
      <c r="AX110" s="419">
        <v>1.33</v>
      </c>
      <c r="AY110" s="419">
        <v>1318</v>
      </c>
      <c r="AZ110" s="419"/>
      <c r="BA110" s="426">
        <v>2.1000000000000001E-2</v>
      </c>
      <c r="BB110" s="409">
        <v>13.1</v>
      </c>
      <c r="BC110" s="409">
        <v>5.17</v>
      </c>
      <c r="BD110" s="409">
        <v>69.8</v>
      </c>
      <c r="BE110" s="409">
        <v>17.399999999999999</v>
      </c>
      <c r="BF110" s="409">
        <v>111</v>
      </c>
      <c r="BG110" s="418"/>
      <c r="BH110" s="354">
        <v>0</v>
      </c>
      <c r="BI110" s="354">
        <v>0</v>
      </c>
      <c r="BJ110" s="354">
        <v>0</v>
      </c>
      <c r="BK110" s="354">
        <v>0</v>
      </c>
      <c r="BL110" s="356">
        <v>0</v>
      </c>
      <c r="BM110" s="354">
        <v>0</v>
      </c>
      <c r="BN110" s="413"/>
      <c r="BO110" s="419">
        <v>5.2036603773584922</v>
      </c>
      <c r="BP110" s="359">
        <v>5.6580000000000004</v>
      </c>
      <c r="BQ110" s="359">
        <v>0.45433962264150818</v>
      </c>
      <c r="BR110" s="359">
        <v>8.7311544123512199</v>
      </c>
      <c r="BS110" s="359">
        <v>43</v>
      </c>
      <c r="BT110" s="359">
        <v>33306</v>
      </c>
      <c r="BU110" s="359">
        <v>6939</v>
      </c>
      <c r="BV110" s="359">
        <v>374.37037037037027</v>
      </c>
      <c r="BW110" s="359">
        <v>1.2582727211919902E-3</v>
      </c>
      <c r="BX110" s="359">
        <v>-13.51183333333333</v>
      </c>
      <c r="BY110" s="359">
        <v>7.513166666666665</v>
      </c>
      <c r="BZ110" s="359">
        <v>-21.024999999999999</v>
      </c>
      <c r="CA110" s="359">
        <v>-172.05698764261226</v>
      </c>
      <c r="CB110" s="359">
        <v>95.618731078861174</v>
      </c>
      <c r="CC110" s="359">
        <v>-267.6757187214734</v>
      </c>
      <c r="CD110" s="359">
        <v>-207.90972205444342</v>
      </c>
      <c r="CE110" s="359">
        <v>115.63931543791684</v>
      </c>
      <c r="CF110" s="359">
        <v>-323.54903749236018</v>
      </c>
      <c r="CG110" s="359">
        <v>0.73669767272659203</v>
      </c>
      <c r="CH110" s="354"/>
      <c r="CI110" s="359">
        <v>8.41</v>
      </c>
      <c r="CJ110" s="359">
        <v>8.92</v>
      </c>
      <c r="CK110" s="359">
        <v>8.69</v>
      </c>
      <c r="CL110" s="359">
        <f t="shared" si="7"/>
        <v>8.673333333333332</v>
      </c>
      <c r="CM110" s="359">
        <v>0.96199999999999997</v>
      </c>
      <c r="CN110" s="359">
        <v>0.93600000000000005</v>
      </c>
      <c r="CO110" s="359">
        <v>0.98899999999999999</v>
      </c>
      <c r="CP110" s="359">
        <f t="shared" si="8"/>
        <v>0.96233333333333337</v>
      </c>
      <c r="CQ110" s="359">
        <v>1.091</v>
      </c>
      <c r="CR110" s="359">
        <v>1.153</v>
      </c>
      <c r="CS110" s="359">
        <v>1.0640000000000001</v>
      </c>
      <c r="CT110" s="359">
        <f t="shared" si="9"/>
        <v>1.1026666666666667</v>
      </c>
      <c r="CU110" s="414">
        <v>1.3888888888888889E-3</v>
      </c>
      <c r="CV110" s="415">
        <v>2.7777777777777779E-3</v>
      </c>
      <c r="CW110" s="415">
        <v>4.8611111111111112E-3</v>
      </c>
      <c r="CX110" s="416" t="s">
        <v>1097</v>
      </c>
      <c r="CY110" s="416" t="s">
        <v>1098</v>
      </c>
      <c r="CZ110" s="416" t="s">
        <v>1099</v>
      </c>
      <c r="DA110" s="416" t="s">
        <v>1100</v>
      </c>
      <c r="DB110" s="416" t="s">
        <v>1101</v>
      </c>
      <c r="DC110" s="416" t="s">
        <v>1102</v>
      </c>
      <c r="DD110" s="361"/>
      <c r="DE110" s="359">
        <v>8.7311544123512199</v>
      </c>
      <c r="DF110" s="359">
        <v>0.96233333333333337</v>
      </c>
      <c r="DG110" s="359">
        <v>1.1026666666666667</v>
      </c>
    </row>
    <row r="111" spans="1:111" ht="15.75" customHeight="1">
      <c r="A111" s="363">
        <v>140</v>
      </c>
      <c r="B111" s="353" t="s">
        <v>1103</v>
      </c>
      <c r="C111" s="354">
        <v>1</v>
      </c>
      <c r="D111" s="355">
        <v>27580</v>
      </c>
      <c r="E111" s="403">
        <f t="shared" si="10"/>
        <v>45</v>
      </c>
      <c r="F111" s="354">
        <v>36</v>
      </c>
      <c r="G111" s="356">
        <v>93</v>
      </c>
      <c r="H111" s="409">
        <v>0</v>
      </c>
      <c r="I111" s="409">
        <v>1</v>
      </c>
      <c r="J111" s="409">
        <v>0</v>
      </c>
      <c r="K111" s="409">
        <v>1</v>
      </c>
      <c r="L111" s="409">
        <v>0</v>
      </c>
      <c r="M111" s="409">
        <v>0</v>
      </c>
      <c r="N111" s="409">
        <v>1</v>
      </c>
      <c r="O111" s="409">
        <v>0</v>
      </c>
      <c r="P111" s="409">
        <v>0</v>
      </c>
      <c r="Q111" s="409">
        <v>0</v>
      </c>
      <c r="R111" s="409">
        <v>0</v>
      </c>
      <c r="S111" s="409">
        <v>0</v>
      </c>
      <c r="T111" s="409">
        <v>0</v>
      </c>
      <c r="U111" s="409">
        <v>0</v>
      </c>
      <c r="V111" s="409">
        <v>1</v>
      </c>
      <c r="W111" s="409">
        <v>1</v>
      </c>
      <c r="X111" s="409">
        <v>1</v>
      </c>
      <c r="Y111" s="409">
        <v>0</v>
      </c>
      <c r="Z111" s="409">
        <v>0</v>
      </c>
      <c r="AA111" s="356">
        <v>96</v>
      </c>
      <c r="AB111" s="352">
        <v>1.75</v>
      </c>
      <c r="AC111" s="417">
        <f t="shared" si="6"/>
        <v>31.346938775510203</v>
      </c>
      <c r="AD111" s="435">
        <v>44103</v>
      </c>
      <c r="AE111" s="354">
        <v>0</v>
      </c>
      <c r="AF111" s="354">
        <v>0</v>
      </c>
      <c r="AG111" s="354">
        <v>0</v>
      </c>
      <c r="AH111" s="409">
        <v>0</v>
      </c>
      <c r="AI111" s="409">
        <v>0</v>
      </c>
      <c r="AJ111" s="408">
        <v>44108</v>
      </c>
      <c r="AK111" s="354">
        <f t="shared" si="2"/>
        <v>5</v>
      </c>
      <c r="AL111" s="423">
        <v>1</v>
      </c>
      <c r="AM111" s="409"/>
      <c r="AN111" s="410"/>
      <c r="AO111" s="352">
        <v>1</v>
      </c>
      <c r="AP111" s="354">
        <v>1</v>
      </c>
      <c r="AQ111" s="352">
        <v>1</v>
      </c>
      <c r="AR111" s="352">
        <v>1</v>
      </c>
      <c r="AS111" s="352">
        <v>1</v>
      </c>
      <c r="AT111" s="352">
        <v>1</v>
      </c>
      <c r="AU111" s="352">
        <v>0</v>
      </c>
      <c r="AV111" s="354"/>
      <c r="AW111" s="408">
        <v>44103</v>
      </c>
      <c r="AX111" s="419">
        <v>4.9800000000000004</v>
      </c>
      <c r="AY111" s="419"/>
      <c r="AZ111" s="419">
        <v>67.400000000000006</v>
      </c>
      <c r="BA111" s="426"/>
      <c r="BB111" s="409">
        <v>14.7</v>
      </c>
      <c r="BC111" s="409">
        <v>2.9</v>
      </c>
      <c r="BD111" s="409">
        <v>80</v>
      </c>
      <c r="BE111" s="409">
        <v>12.4</v>
      </c>
      <c r="BF111" s="409">
        <v>164</v>
      </c>
      <c r="BG111" s="418"/>
      <c r="BH111" s="354">
        <v>0</v>
      </c>
      <c r="BI111" s="354">
        <v>0</v>
      </c>
      <c r="BJ111" s="354">
        <v>0</v>
      </c>
      <c r="BK111" s="354">
        <v>0</v>
      </c>
      <c r="BL111" s="356">
        <v>0</v>
      </c>
      <c r="BM111" s="354">
        <v>0</v>
      </c>
      <c r="BN111" s="413"/>
      <c r="BO111" s="419">
        <v>6.4221034482758617</v>
      </c>
      <c r="BP111" s="359">
        <v>6.7649999999999997</v>
      </c>
      <c r="BQ111" s="359">
        <v>0.34289655172413802</v>
      </c>
      <c r="BR111" s="359">
        <v>5.33931841001713</v>
      </c>
      <c r="BS111" s="359">
        <v>59</v>
      </c>
      <c r="BT111" s="359">
        <v>96837</v>
      </c>
      <c r="BU111" s="359">
        <v>38877</v>
      </c>
      <c r="BV111" s="359">
        <v>764.86283915454953</v>
      </c>
      <c r="BW111" s="359">
        <v>1.3733874553121717E-4</v>
      </c>
      <c r="BX111" s="359">
        <v>40.759</v>
      </c>
      <c r="BY111" s="359">
        <v>60.206999999999994</v>
      </c>
      <c r="BZ111" s="359">
        <v>-19.447999999999993</v>
      </c>
      <c r="CA111" s="359">
        <v>784.51907298271158</v>
      </c>
      <c r="CB111" s="359">
        <v>1161.3671040972392</v>
      </c>
      <c r="CC111" s="359">
        <v>-376.84803111452749</v>
      </c>
      <c r="CD111" s="359">
        <v>511.08127945135783</v>
      </c>
      <c r="CE111" s="359">
        <v>754.11937974030002</v>
      </c>
      <c r="CF111" s="359">
        <v>-243.0381002889423</v>
      </c>
      <c r="CG111" s="359">
        <v>0.2437309102688725</v>
      </c>
      <c r="CH111" s="354"/>
      <c r="CI111" s="359">
        <v>7.15</v>
      </c>
      <c r="CJ111" s="359">
        <v>7.67</v>
      </c>
      <c r="CK111" s="359">
        <v>7.1</v>
      </c>
      <c r="CL111" s="359">
        <f t="shared" si="7"/>
        <v>7.3066666666666675</v>
      </c>
      <c r="CM111" s="359">
        <v>0.55600000000000005</v>
      </c>
      <c r="CN111" s="359">
        <v>0.53400000000000003</v>
      </c>
      <c r="CO111" s="359">
        <v>0.52600000000000002</v>
      </c>
      <c r="CP111" s="359">
        <f t="shared" si="8"/>
        <v>0.53866666666666674</v>
      </c>
      <c r="CQ111" s="359">
        <v>0.68400000000000005</v>
      </c>
      <c r="CR111" s="359">
        <v>0.72699999999999998</v>
      </c>
      <c r="CS111" s="359">
        <v>0.74099999999999999</v>
      </c>
      <c r="CT111" s="359">
        <f t="shared" si="9"/>
        <v>0.71733333333333338</v>
      </c>
      <c r="CU111" s="414">
        <v>6.9444444444444447E-4</v>
      </c>
      <c r="CV111" s="415">
        <v>3.472222222222222E-3</v>
      </c>
      <c r="CW111" s="415">
        <v>9.7222222222222224E-3</v>
      </c>
      <c r="CX111" s="416" t="s">
        <v>1104</v>
      </c>
      <c r="CY111" s="416" t="s">
        <v>1105</v>
      </c>
      <c r="CZ111" s="416" t="s">
        <v>1106</v>
      </c>
      <c r="DA111" s="416" t="s">
        <v>1107</v>
      </c>
      <c r="DB111" s="416" t="s">
        <v>1108</v>
      </c>
      <c r="DC111" s="416" t="s">
        <v>1109</v>
      </c>
      <c r="DD111" s="361"/>
      <c r="DE111" s="359">
        <v>5.33931841001713</v>
      </c>
      <c r="DF111" s="359">
        <v>0.53866666666666674</v>
      </c>
      <c r="DG111" s="359">
        <v>0.71733333333333338</v>
      </c>
    </row>
    <row r="112" spans="1:111" ht="15.75" customHeight="1">
      <c r="A112" s="363">
        <v>141</v>
      </c>
      <c r="B112" s="353" t="s">
        <v>1110</v>
      </c>
      <c r="C112" s="354">
        <v>1</v>
      </c>
      <c r="D112" s="355">
        <v>19631</v>
      </c>
      <c r="E112" s="403">
        <f t="shared" si="10"/>
        <v>67</v>
      </c>
      <c r="F112" s="354">
        <v>35.700000000000003</v>
      </c>
      <c r="G112" s="356">
        <v>97</v>
      </c>
      <c r="H112" s="409">
        <v>0</v>
      </c>
      <c r="I112" s="409">
        <v>0</v>
      </c>
      <c r="J112" s="409">
        <v>0</v>
      </c>
      <c r="K112" s="409">
        <v>0</v>
      </c>
      <c r="L112" s="409">
        <v>0</v>
      </c>
      <c r="M112" s="409">
        <v>0</v>
      </c>
      <c r="N112" s="409">
        <v>0</v>
      </c>
      <c r="O112" s="409">
        <v>0</v>
      </c>
      <c r="P112" s="409">
        <v>0</v>
      </c>
      <c r="Q112" s="409">
        <v>0</v>
      </c>
      <c r="R112" s="409">
        <v>0</v>
      </c>
      <c r="S112" s="409">
        <v>0</v>
      </c>
      <c r="T112" s="409">
        <v>0</v>
      </c>
      <c r="U112" s="409">
        <v>0</v>
      </c>
      <c r="V112" s="409">
        <v>0</v>
      </c>
      <c r="W112" s="409">
        <v>0</v>
      </c>
      <c r="X112" s="409">
        <v>0</v>
      </c>
      <c r="Y112" s="409">
        <v>0</v>
      </c>
      <c r="Z112" s="409">
        <v>0</v>
      </c>
      <c r="AA112" s="356">
        <v>73</v>
      </c>
      <c r="AB112" s="352">
        <v>1.7</v>
      </c>
      <c r="AC112" s="417">
        <f t="shared" si="6"/>
        <v>25.259515570934258</v>
      </c>
      <c r="AD112" s="435">
        <v>44116</v>
      </c>
      <c r="AE112" s="354">
        <v>1</v>
      </c>
      <c r="AF112" s="354">
        <v>1</v>
      </c>
      <c r="AG112" s="354">
        <v>15</v>
      </c>
      <c r="AH112" s="409">
        <v>1</v>
      </c>
      <c r="AI112" s="409">
        <v>1</v>
      </c>
      <c r="AJ112" s="408">
        <v>44135</v>
      </c>
      <c r="AK112" s="354">
        <f t="shared" si="2"/>
        <v>19</v>
      </c>
      <c r="AL112" s="423">
        <v>1</v>
      </c>
      <c r="AM112" s="409"/>
      <c r="AN112" s="410"/>
      <c r="AO112" s="352">
        <v>1</v>
      </c>
      <c r="AP112" s="354">
        <v>1</v>
      </c>
      <c r="AQ112" s="352">
        <v>1</v>
      </c>
      <c r="AR112" s="352">
        <v>0</v>
      </c>
      <c r="AS112" s="352">
        <v>0</v>
      </c>
      <c r="AT112" s="352">
        <v>1</v>
      </c>
      <c r="AU112" s="352">
        <v>0</v>
      </c>
      <c r="AV112" s="354"/>
      <c r="AW112" s="408">
        <v>44116</v>
      </c>
      <c r="AX112" s="419">
        <v>1.53</v>
      </c>
      <c r="AY112" s="419">
        <v>909</v>
      </c>
      <c r="AZ112" s="419"/>
      <c r="BA112" s="426"/>
      <c r="BB112" s="409">
        <v>13.2</v>
      </c>
      <c r="BC112" s="409">
        <v>3.09</v>
      </c>
      <c r="BD112" s="409">
        <v>63.1</v>
      </c>
      <c r="BE112" s="409">
        <v>31.1</v>
      </c>
      <c r="BF112" s="409">
        <v>121</v>
      </c>
      <c r="BG112" s="418"/>
      <c r="BH112" s="354">
        <v>0</v>
      </c>
      <c r="BI112" s="354">
        <v>0</v>
      </c>
      <c r="BJ112" s="354">
        <v>0</v>
      </c>
      <c r="BK112" s="354">
        <v>0</v>
      </c>
      <c r="BL112" s="356">
        <v>0</v>
      </c>
      <c r="BM112" s="354">
        <v>0</v>
      </c>
      <c r="BN112" s="413"/>
      <c r="BO112" s="419">
        <v>4.5491034482758623</v>
      </c>
      <c r="BP112" s="359">
        <v>4.5049999999999999</v>
      </c>
      <c r="BQ112" s="359">
        <v>-4.4103448275862434E-2</v>
      </c>
      <c r="BR112" s="359">
        <v>-0.96949758952124754</v>
      </c>
      <c r="BS112" s="359">
        <v>66</v>
      </c>
      <c r="BT112" s="359">
        <v>36349</v>
      </c>
      <c r="BU112" s="359">
        <v>23816</v>
      </c>
      <c r="BV112" s="359">
        <v>846.13733905579386</v>
      </c>
      <c r="BW112" s="359">
        <v>-4.0707826231157522E-5</v>
      </c>
      <c r="BX112" s="359">
        <v>2.1166666666666778E-2</v>
      </c>
      <c r="BY112" s="359">
        <v>8.3849999999999998</v>
      </c>
      <c r="BZ112" s="359">
        <v>-8.3638333333333339</v>
      </c>
      <c r="CA112" s="359">
        <v>4.6023584563389383E-2</v>
      </c>
      <c r="CB112" s="359">
        <v>81.353700795829994</v>
      </c>
      <c r="CC112" s="359">
        <v>-81.307677211266636</v>
      </c>
      <c r="CD112" s="359">
        <v>0.52537826316686675</v>
      </c>
      <c r="CE112" s="359">
        <v>147.94124524087076</v>
      </c>
      <c r="CF112" s="359">
        <v>-147.41586697770393</v>
      </c>
      <c r="CG112" s="359">
        <v>0.49911060502450671</v>
      </c>
      <c r="CH112" s="354"/>
      <c r="CI112" s="359">
        <v>6.69</v>
      </c>
      <c r="CJ112" s="359">
        <v>5.53</v>
      </c>
      <c r="CK112" s="359">
        <v>5.77</v>
      </c>
      <c r="CL112" s="359">
        <f t="shared" si="7"/>
        <v>5.996666666666667</v>
      </c>
      <c r="CM112" s="354">
        <v>0.78300000000000003</v>
      </c>
      <c r="CN112" s="359">
        <v>0.77700000000000002</v>
      </c>
      <c r="CO112" s="359">
        <v>0.746</v>
      </c>
      <c r="CP112" s="359">
        <f t="shared" si="8"/>
        <v>0.76866666666666672</v>
      </c>
      <c r="CQ112" s="359">
        <v>0.96499999999999997</v>
      </c>
      <c r="CR112" s="359">
        <v>0.90800000000000003</v>
      </c>
      <c r="CS112" s="359">
        <v>0.94699999999999995</v>
      </c>
      <c r="CT112" s="359">
        <f t="shared" si="9"/>
        <v>0.94</v>
      </c>
      <c r="CU112" s="414">
        <v>1.3888888888888889E-3</v>
      </c>
      <c r="CV112" s="415">
        <v>2.7777777777777779E-3</v>
      </c>
      <c r="CW112" s="415">
        <v>4.1666666666666666E-3</v>
      </c>
      <c r="CX112" s="416" t="s">
        <v>1111</v>
      </c>
      <c r="CY112" s="416" t="s">
        <v>1112</v>
      </c>
      <c r="CZ112" s="416" t="s">
        <v>1113</v>
      </c>
      <c r="DA112" s="416" t="s">
        <v>1114</v>
      </c>
      <c r="DB112" s="416" t="s">
        <v>1115</v>
      </c>
      <c r="DC112" s="416" t="s">
        <v>1116</v>
      </c>
      <c r="DD112" s="361"/>
      <c r="DE112" s="359">
        <v>-0.96949758952124754</v>
      </c>
      <c r="DF112" s="359">
        <v>0.76866666666666672</v>
      </c>
      <c r="DG112" s="359">
        <v>0.94</v>
      </c>
    </row>
    <row r="113" spans="1:111" ht="15.75" customHeight="1">
      <c r="A113" s="441">
        <v>142</v>
      </c>
      <c r="B113" s="353" t="s">
        <v>1117</v>
      </c>
      <c r="C113" s="354">
        <v>1</v>
      </c>
      <c r="D113" s="355">
        <v>19774</v>
      </c>
      <c r="E113" s="403">
        <f t="shared" si="10"/>
        <v>66</v>
      </c>
      <c r="F113" s="354">
        <v>35.4</v>
      </c>
      <c r="G113" s="356">
        <v>96</v>
      </c>
      <c r="H113" s="409">
        <v>0</v>
      </c>
      <c r="I113" s="409">
        <v>1</v>
      </c>
      <c r="J113" s="409">
        <v>0</v>
      </c>
      <c r="K113" s="409">
        <v>0</v>
      </c>
      <c r="L113" s="409">
        <v>0</v>
      </c>
      <c r="M113" s="409">
        <v>0</v>
      </c>
      <c r="N113" s="409">
        <v>0</v>
      </c>
      <c r="O113" s="409">
        <v>0</v>
      </c>
      <c r="P113" s="409">
        <v>0</v>
      </c>
      <c r="Q113" s="409">
        <v>0</v>
      </c>
      <c r="R113" s="409">
        <v>0</v>
      </c>
      <c r="S113" s="409">
        <v>0</v>
      </c>
      <c r="T113" s="409">
        <v>0</v>
      </c>
      <c r="U113" s="409">
        <v>0</v>
      </c>
      <c r="V113" s="409">
        <v>1</v>
      </c>
      <c r="W113" s="409">
        <v>0</v>
      </c>
      <c r="X113" s="409">
        <v>1</v>
      </c>
      <c r="Y113" s="409">
        <v>0</v>
      </c>
      <c r="Z113" s="409">
        <v>0</v>
      </c>
      <c r="AA113" s="356">
        <v>0</v>
      </c>
      <c r="AB113" s="352">
        <v>0</v>
      </c>
      <c r="AC113" s="417"/>
      <c r="AD113" s="435">
        <v>44120</v>
      </c>
      <c r="AE113" s="354">
        <v>0</v>
      </c>
      <c r="AF113" s="354">
        <v>0</v>
      </c>
      <c r="AG113" s="354">
        <v>0</v>
      </c>
      <c r="AH113" s="409">
        <v>0</v>
      </c>
      <c r="AI113" s="409">
        <v>0</v>
      </c>
      <c r="AJ113" s="408">
        <v>44121</v>
      </c>
      <c r="AK113" s="354">
        <f t="shared" si="2"/>
        <v>1</v>
      </c>
      <c r="AL113" s="423">
        <v>1</v>
      </c>
      <c r="AM113" s="409"/>
      <c r="AN113" s="410"/>
      <c r="AO113" s="352">
        <v>1</v>
      </c>
      <c r="AP113" s="354">
        <v>0</v>
      </c>
      <c r="AQ113" s="352">
        <v>0</v>
      </c>
      <c r="AR113" s="352">
        <v>0</v>
      </c>
      <c r="AS113" s="352">
        <v>1</v>
      </c>
      <c r="AT113" s="352">
        <v>1</v>
      </c>
      <c r="AU113" s="352">
        <v>0</v>
      </c>
      <c r="AV113" s="354"/>
      <c r="AW113" s="408">
        <v>44120</v>
      </c>
      <c r="AX113" s="419">
        <v>0.94</v>
      </c>
      <c r="AY113" s="419"/>
      <c r="AZ113" s="419"/>
      <c r="BA113" s="426"/>
      <c r="BB113" s="409">
        <v>14.2</v>
      </c>
      <c r="BC113" s="409">
        <v>7.13</v>
      </c>
      <c r="BD113" s="409">
        <v>73</v>
      </c>
      <c r="BE113" s="409">
        <v>17.399999999999999</v>
      </c>
      <c r="BF113" s="409">
        <v>298</v>
      </c>
      <c r="BG113" s="418"/>
      <c r="BH113" s="354">
        <v>0</v>
      </c>
      <c r="BI113" s="354">
        <v>0</v>
      </c>
      <c r="BJ113" s="354">
        <v>0</v>
      </c>
      <c r="BK113" s="354">
        <v>0</v>
      </c>
      <c r="BL113" s="356">
        <v>0</v>
      </c>
      <c r="BM113" s="354">
        <v>0</v>
      </c>
      <c r="BN113" s="413"/>
      <c r="BO113" s="419">
        <v>5.9185799999999995</v>
      </c>
      <c r="BP113" s="359">
        <v>5.923</v>
      </c>
      <c r="BQ113" s="359">
        <v>4.4200000000005346E-3</v>
      </c>
      <c r="BR113" s="359">
        <v>7.4680075288338338E-2</v>
      </c>
      <c r="BS113" s="359">
        <v>36</v>
      </c>
      <c r="BT113" s="359">
        <v>33383</v>
      </c>
      <c r="BU113" s="359">
        <v>11527</v>
      </c>
      <c r="BV113" s="359">
        <v>544.46022727272725</v>
      </c>
      <c r="BW113" s="359">
        <v>6.4787087089735697E-6</v>
      </c>
      <c r="BX113" s="359">
        <v>6.8881666666666677</v>
      </c>
      <c r="BY113" s="359">
        <v>9.6485000000000021</v>
      </c>
      <c r="BZ113" s="359">
        <v>-2.7603333333333331</v>
      </c>
      <c r="CA113" s="359">
        <v>113.72435069422643</v>
      </c>
      <c r="CB113" s="359">
        <v>159.20757451499117</v>
      </c>
      <c r="CC113" s="359">
        <v>-45.483223820764714</v>
      </c>
      <c r="CD113" s="359">
        <v>92.954466319970138</v>
      </c>
      <c r="CE113" s="359">
        <v>129.93755943057405</v>
      </c>
      <c r="CF113" s="359">
        <v>-36.983093110603882</v>
      </c>
      <c r="CG113" s="359">
        <v>0.22156091860161201</v>
      </c>
      <c r="CH113" s="354"/>
      <c r="CI113" s="359">
        <v>7.66</v>
      </c>
      <c r="CJ113" s="359">
        <v>7.79</v>
      </c>
      <c r="CK113" s="359">
        <v>7.62</v>
      </c>
      <c r="CL113" s="359">
        <f t="shared" si="7"/>
        <v>7.69</v>
      </c>
      <c r="CM113" s="354">
        <v>0.93799999999999994</v>
      </c>
      <c r="CN113" s="359">
        <v>0.79600000000000004</v>
      </c>
      <c r="CO113" s="359">
        <v>0.875</v>
      </c>
      <c r="CP113" s="359">
        <f t="shared" si="8"/>
        <v>0.8696666666666667</v>
      </c>
      <c r="CQ113" s="359">
        <v>0.999</v>
      </c>
      <c r="CR113" s="359">
        <v>0.93600000000000005</v>
      </c>
      <c r="CS113" s="359">
        <v>0.98499999999999999</v>
      </c>
      <c r="CT113" s="359">
        <f t="shared" si="9"/>
        <v>0.97333333333333327</v>
      </c>
      <c r="CU113" s="414">
        <v>6.9444444444444447E-4</v>
      </c>
      <c r="CV113" s="415">
        <v>2.7777777777777779E-3</v>
      </c>
      <c r="CW113" s="415">
        <v>6.9444444444444441E-3</v>
      </c>
      <c r="CX113" s="416" t="s">
        <v>1118</v>
      </c>
      <c r="CY113" s="416" t="s">
        <v>1119</v>
      </c>
      <c r="CZ113" s="416" t="s">
        <v>1120</v>
      </c>
      <c r="DA113" s="416" t="s">
        <v>1121</v>
      </c>
      <c r="DB113" s="416" t="s">
        <v>1122</v>
      </c>
      <c r="DC113" s="416" t="s">
        <v>1123</v>
      </c>
      <c r="DD113" s="361"/>
      <c r="DE113" s="359">
        <v>7.4680075288338338E-2</v>
      </c>
      <c r="DF113" s="359">
        <v>0.8696666666666667</v>
      </c>
      <c r="DG113" s="359">
        <v>0.97333333333333327</v>
      </c>
    </row>
    <row r="114" spans="1:111" ht="15.75" customHeight="1">
      <c r="A114" s="363">
        <v>143</v>
      </c>
      <c r="B114" s="353" t="s">
        <v>1124</v>
      </c>
      <c r="C114" s="354">
        <v>2</v>
      </c>
      <c r="D114" s="355">
        <v>25581</v>
      </c>
      <c r="E114" s="403">
        <f t="shared" si="10"/>
        <v>50</v>
      </c>
      <c r="F114" s="354">
        <v>36.700000000000003</v>
      </c>
      <c r="G114" s="356">
        <v>95</v>
      </c>
      <c r="H114" s="409">
        <v>0</v>
      </c>
      <c r="I114" s="409">
        <v>1</v>
      </c>
      <c r="J114" s="409">
        <v>0</v>
      </c>
      <c r="K114" s="409">
        <v>0</v>
      </c>
      <c r="L114" s="409">
        <v>0</v>
      </c>
      <c r="M114" s="409">
        <v>0</v>
      </c>
      <c r="N114" s="409">
        <v>0</v>
      </c>
      <c r="O114" s="409">
        <v>0</v>
      </c>
      <c r="P114" s="409">
        <v>0</v>
      </c>
      <c r="Q114" s="409">
        <v>0</v>
      </c>
      <c r="R114" s="409">
        <v>0</v>
      </c>
      <c r="S114" s="409">
        <v>0</v>
      </c>
      <c r="T114" s="409">
        <v>0</v>
      </c>
      <c r="U114" s="409">
        <v>0</v>
      </c>
      <c r="V114" s="409">
        <v>1</v>
      </c>
      <c r="W114" s="409">
        <v>1</v>
      </c>
      <c r="X114" s="409">
        <v>1</v>
      </c>
      <c r="Y114" s="409">
        <v>0</v>
      </c>
      <c r="Z114" s="409">
        <v>0</v>
      </c>
      <c r="AA114" s="356">
        <v>150</v>
      </c>
      <c r="AB114" s="352">
        <v>1.6</v>
      </c>
      <c r="AC114" s="417">
        <f t="shared" si="6"/>
        <v>58.593749999999986</v>
      </c>
      <c r="AD114" s="435">
        <v>44120</v>
      </c>
      <c r="AE114" s="354">
        <v>0</v>
      </c>
      <c r="AF114" s="354">
        <v>0</v>
      </c>
      <c r="AG114" s="354">
        <v>0</v>
      </c>
      <c r="AH114" s="409">
        <v>0</v>
      </c>
      <c r="AI114" s="409">
        <v>0</v>
      </c>
      <c r="AJ114" s="408">
        <v>44127</v>
      </c>
      <c r="AK114" s="354">
        <f t="shared" si="2"/>
        <v>7</v>
      </c>
      <c r="AL114" s="423">
        <v>1</v>
      </c>
      <c r="AM114" s="409"/>
      <c r="AN114" s="410"/>
      <c r="AO114" s="352">
        <v>1</v>
      </c>
      <c r="AP114" s="354">
        <v>1</v>
      </c>
      <c r="AQ114" s="352">
        <v>1</v>
      </c>
      <c r="AR114" s="352">
        <v>1</v>
      </c>
      <c r="AS114" s="352">
        <v>1</v>
      </c>
      <c r="AT114" s="352">
        <v>1</v>
      </c>
      <c r="AU114" s="352">
        <v>0</v>
      </c>
      <c r="AV114" s="354"/>
      <c r="AW114" s="408">
        <v>44120</v>
      </c>
      <c r="AX114" s="419">
        <v>0.77</v>
      </c>
      <c r="AY114" s="419">
        <v>436</v>
      </c>
      <c r="AZ114" s="419"/>
      <c r="BA114" s="426">
        <v>8.0000000000000002E-3</v>
      </c>
      <c r="BB114" s="409">
        <v>13.8</v>
      </c>
      <c r="BC114" s="409">
        <v>10.53</v>
      </c>
      <c r="BD114" s="409">
        <v>76.8</v>
      </c>
      <c r="BE114" s="409">
        <v>16.600000000000001</v>
      </c>
      <c r="BF114" s="409">
        <v>325</v>
      </c>
      <c r="BG114" s="418"/>
      <c r="BH114" s="354">
        <v>0</v>
      </c>
      <c r="BI114" s="354">
        <v>0</v>
      </c>
      <c r="BJ114" s="354">
        <v>0</v>
      </c>
      <c r="BK114" s="354">
        <v>0</v>
      </c>
      <c r="BL114" s="356">
        <v>0</v>
      </c>
      <c r="BM114" s="354">
        <v>0</v>
      </c>
      <c r="BN114" s="413"/>
      <c r="BO114" s="419">
        <v>4.2766170212765955</v>
      </c>
      <c r="BP114" s="359">
        <v>4.3369999999999997</v>
      </c>
      <c r="BQ114" s="359">
        <v>6.0382978723404257E-2</v>
      </c>
      <c r="BR114" s="359">
        <v>1.4119332739638113</v>
      </c>
      <c r="BS114" s="359">
        <v>98</v>
      </c>
      <c r="BT114" s="359">
        <v>47617</v>
      </c>
      <c r="BU114" s="359">
        <v>25600</v>
      </c>
      <c r="BV114" s="359">
        <v>-256.95181000691724</v>
      </c>
      <c r="BW114" s="359">
        <v>5.5153643514211379E-5</v>
      </c>
      <c r="BX114" s="359"/>
      <c r="BY114" s="359"/>
      <c r="BZ114" s="359"/>
      <c r="CA114" s="359"/>
      <c r="CB114" s="359"/>
      <c r="CC114" s="359"/>
      <c r="CD114" s="359"/>
      <c r="CE114" s="359"/>
      <c r="CF114" s="359"/>
      <c r="CG114" s="359"/>
      <c r="CH114" s="354"/>
      <c r="CI114" s="359"/>
      <c r="CJ114" s="359"/>
      <c r="CK114" s="359"/>
      <c r="CL114" s="359"/>
      <c r="CM114" s="354"/>
      <c r="CN114" s="359"/>
      <c r="CO114" s="359"/>
      <c r="CP114" s="359"/>
      <c r="CQ114" s="359"/>
      <c r="CR114" s="359"/>
      <c r="CS114" s="359"/>
      <c r="CT114" s="359"/>
      <c r="CU114" s="414"/>
      <c r="CV114" s="415"/>
      <c r="CW114" s="415"/>
      <c r="CX114" s="416"/>
      <c r="CY114" s="416"/>
      <c r="CZ114" s="416"/>
      <c r="DA114" s="416"/>
      <c r="DB114" s="416"/>
      <c r="DC114" s="416"/>
      <c r="DD114" s="361"/>
      <c r="DE114" s="359">
        <v>1.4119332739638113</v>
      </c>
      <c r="DF114" s="359"/>
      <c r="DG114" s="359"/>
    </row>
    <row r="115" spans="1:111" ht="15.75" customHeight="1">
      <c r="A115" s="363">
        <v>144</v>
      </c>
      <c r="B115" s="353" t="s">
        <v>1125</v>
      </c>
      <c r="C115" s="354">
        <v>1</v>
      </c>
      <c r="D115" s="355">
        <v>27726</v>
      </c>
      <c r="E115" s="403">
        <f t="shared" si="10"/>
        <v>44</v>
      </c>
      <c r="F115" s="354">
        <v>36.6</v>
      </c>
      <c r="G115" s="356">
        <v>96</v>
      </c>
      <c r="H115" s="409">
        <v>0</v>
      </c>
      <c r="I115" s="409">
        <v>1</v>
      </c>
      <c r="J115" s="409">
        <v>0</v>
      </c>
      <c r="K115" s="409">
        <v>1</v>
      </c>
      <c r="L115" s="409">
        <v>0</v>
      </c>
      <c r="M115" s="409">
        <v>0</v>
      </c>
      <c r="N115" s="409">
        <v>0</v>
      </c>
      <c r="O115" s="409">
        <v>0</v>
      </c>
      <c r="P115" s="409">
        <v>0</v>
      </c>
      <c r="Q115" s="409">
        <v>0</v>
      </c>
      <c r="R115" s="409">
        <v>0</v>
      </c>
      <c r="S115" s="409">
        <v>0</v>
      </c>
      <c r="T115" s="409">
        <v>0</v>
      </c>
      <c r="U115" s="409">
        <v>0</v>
      </c>
      <c r="V115" s="409">
        <v>1</v>
      </c>
      <c r="W115" s="409">
        <v>0</v>
      </c>
      <c r="X115" s="409">
        <v>1</v>
      </c>
      <c r="Y115" s="409">
        <v>0</v>
      </c>
      <c r="Z115" s="409">
        <v>0</v>
      </c>
      <c r="AA115" s="356">
        <v>87.5</v>
      </c>
      <c r="AB115" s="352">
        <v>1.7</v>
      </c>
      <c r="AC115" s="417">
        <f t="shared" si="6"/>
        <v>30.276816608996544</v>
      </c>
      <c r="AD115" s="435">
        <v>44119</v>
      </c>
      <c r="AE115" s="354">
        <v>0</v>
      </c>
      <c r="AF115" s="354">
        <v>0</v>
      </c>
      <c r="AG115" s="354">
        <v>0</v>
      </c>
      <c r="AH115" s="409">
        <v>0</v>
      </c>
      <c r="AI115" s="409">
        <v>0</v>
      </c>
      <c r="AJ115" s="408">
        <v>44127</v>
      </c>
      <c r="AK115" s="354">
        <f t="shared" si="2"/>
        <v>8</v>
      </c>
      <c r="AL115" s="423">
        <v>1</v>
      </c>
      <c r="AM115" s="409"/>
      <c r="AN115" s="410"/>
      <c r="AO115" s="352">
        <v>1</v>
      </c>
      <c r="AP115" s="354">
        <v>1</v>
      </c>
      <c r="AQ115" s="352">
        <v>1</v>
      </c>
      <c r="AR115" s="352">
        <v>1</v>
      </c>
      <c r="AS115" s="352">
        <v>1</v>
      </c>
      <c r="AT115" s="352">
        <v>1</v>
      </c>
      <c r="AU115" s="352">
        <v>0</v>
      </c>
      <c r="AV115" s="354"/>
      <c r="AW115" s="408">
        <v>44120</v>
      </c>
      <c r="AX115" s="419">
        <v>13.36</v>
      </c>
      <c r="AY115" s="419">
        <v>875</v>
      </c>
      <c r="AZ115" s="419">
        <v>237.5</v>
      </c>
      <c r="BA115" s="426"/>
      <c r="BB115" s="409">
        <v>7.4</v>
      </c>
      <c r="BC115" s="409">
        <v>6.13</v>
      </c>
      <c r="BD115" s="409">
        <v>79</v>
      </c>
      <c r="BE115" s="409">
        <v>14.5</v>
      </c>
      <c r="BF115" s="409">
        <v>260</v>
      </c>
      <c r="BG115" s="418"/>
      <c r="BH115" s="354">
        <v>0</v>
      </c>
      <c r="BI115" s="354">
        <v>0</v>
      </c>
      <c r="BJ115" s="354">
        <v>0</v>
      </c>
      <c r="BK115" s="354">
        <v>0</v>
      </c>
      <c r="BL115" s="356">
        <v>0</v>
      </c>
      <c r="BM115" s="354">
        <v>0</v>
      </c>
      <c r="BN115" s="413"/>
      <c r="BO115" s="419">
        <v>4.8540333333333328</v>
      </c>
      <c r="BP115" s="359">
        <v>5.3230000000000004</v>
      </c>
      <c r="BQ115" s="359">
        <v>0.46896666666666764</v>
      </c>
      <c r="BR115" s="359">
        <v>9.6613812568242441</v>
      </c>
      <c r="BS115" s="359">
        <v>74</v>
      </c>
      <c r="BT115" s="359">
        <v>57887</v>
      </c>
      <c r="BU115" s="359">
        <v>41995</v>
      </c>
      <c r="BV115" s="359">
        <v>1080.8580858085809</v>
      </c>
      <c r="BW115" s="359">
        <v>2.3006027519524333E-4</v>
      </c>
      <c r="BX115" s="359">
        <v>8.9058333333333337</v>
      </c>
      <c r="BY115" s="359">
        <v>12.829666666666666</v>
      </c>
      <c r="BZ115" s="359">
        <v>-3.9238333333333331</v>
      </c>
      <c r="CA115" s="359">
        <v>99.193255528380007</v>
      </c>
      <c r="CB115" s="359">
        <v>142.77745995958702</v>
      </c>
      <c r="CC115" s="359">
        <v>-43.584204431206999</v>
      </c>
      <c r="CD115" s="359">
        <v>146.67550844208182</v>
      </c>
      <c r="CE115" s="359">
        <v>211.38697505799851</v>
      </c>
      <c r="CF115" s="359">
        <v>-64.711466615916834</v>
      </c>
      <c r="CG115" s="359">
        <v>0.23437823923810475</v>
      </c>
      <c r="CH115" s="354"/>
      <c r="CI115" s="359"/>
      <c r="CJ115" s="359"/>
      <c r="CK115" s="359"/>
      <c r="CL115" s="359"/>
      <c r="CM115" s="354"/>
      <c r="CN115" s="359"/>
      <c r="CO115" s="359"/>
      <c r="CP115" s="359"/>
      <c r="CQ115" s="359"/>
      <c r="CR115" s="359"/>
      <c r="CS115" s="359"/>
      <c r="CT115" s="359"/>
      <c r="CU115" s="414"/>
      <c r="CV115" s="415"/>
      <c r="CW115" s="415"/>
      <c r="CX115" s="416"/>
      <c r="CY115" s="416"/>
      <c r="CZ115" s="416"/>
      <c r="DA115" s="416"/>
      <c r="DB115" s="416"/>
      <c r="DC115" s="416"/>
      <c r="DD115" s="361"/>
      <c r="DE115" s="359">
        <v>9.6613812568242441</v>
      </c>
      <c r="DF115" s="359"/>
      <c r="DG115" s="359"/>
    </row>
    <row r="116" spans="1:111" ht="15.75" customHeight="1">
      <c r="A116" s="363">
        <v>145</v>
      </c>
      <c r="B116" s="353" t="s">
        <v>1126</v>
      </c>
      <c r="C116" s="354">
        <v>1</v>
      </c>
      <c r="D116" s="355">
        <v>30870</v>
      </c>
      <c r="E116" s="403">
        <f t="shared" si="10"/>
        <v>36</v>
      </c>
      <c r="F116" s="354">
        <v>37</v>
      </c>
      <c r="G116" s="356">
        <v>94</v>
      </c>
      <c r="H116" s="409">
        <v>0</v>
      </c>
      <c r="I116" s="409">
        <v>0</v>
      </c>
      <c r="J116" s="409">
        <v>0</v>
      </c>
      <c r="K116" s="409">
        <v>0</v>
      </c>
      <c r="L116" s="409">
        <v>0</v>
      </c>
      <c r="M116" s="409">
        <v>0</v>
      </c>
      <c r="N116" s="409">
        <v>0</v>
      </c>
      <c r="O116" s="409">
        <v>0</v>
      </c>
      <c r="P116" s="409">
        <v>0</v>
      </c>
      <c r="Q116" s="409">
        <v>0</v>
      </c>
      <c r="R116" s="409">
        <v>0</v>
      </c>
      <c r="S116" s="409">
        <v>0</v>
      </c>
      <c r="T116" s="409">
        <v>0</v>
      </c>
      <c r="U116" s="409">
        <v>0</v>
      </c>
      <c r="V116" s="409">
        <v>1</v>
      </c>
      <c r="W116" s="409">
        <v>1</v>
      </c>
      <c r="X116" s="409">
        <v>0</v>
      </c>
      <c r="Y116" s="409">
        <v>0</v>
      </c>
      <c r="Z116" s="409">
        <v>0</v>
      </c>
      <c r="AA116" s="356"/>
      <c r="AB116" s="352"/>
      <c r="AC116" s="417"/>
      <c r="AD116" s="435">
        <v>44139</v>
      </c>
      <c r="AE116" s="354">
        <v>0</v>
      </c>
      <c r="AF116" s="354">
        <v>0</v>
      </c>
      <c r="AG116" s="354">
        <v>0</v>
      </c>
      <c r="AH116" s="409">
        <v>0</v>
      </c>
      <c r="AI116" s="409">
        <v>0</v>
      </c>
      <c r="AJ116" s="408">
        <v>44139</v>
      </c>
      <c r="AK116" s="354">
        <f t="shared" si="2"/>
        <v>0</v>
      </c>
      <c r="AL116" s="423">
        <v>1</v>
      </c>
      <c r="AM116" s="409"/>
      <c r="AN116" s="410"/>
      <c r="AO116" s="352">
        <v>1</v>
      </c>
      <c r="AP116" s="354">
        <v>1</v>
      </c>
      <c r="AQ116" s="352">
        <v>1</v>
      </c>
      <c r="AR116" s="352">
        <v>1</v>
      </c>
      <c r="AS116" s="352">
        <v>1</v>
      </c>
      <c r="AT116" s="352">
        <v>1</v>
      </c>
      <c r="AU116" s="352">
        <v>1</v>
      </c>
      <c r="AV116" s="354"/>
      <c r="AW116" s="408">
        <v>44139</v>
      </c>
      <c r="AX116" s="419">
        <v>1.03</v>
      </c>
      <c r="AY116" s="419">
        <v>535</v>
      </c>
      <c r="AZ116" s="419">
        <v>81.2</v>
      </c>
      <c r="BA116" s="426">
        <v>5.0000000000000001E-3</v>
      </c>
      <c r="BB116" s="409">
        <v>16.399999999999999</v>
      </c>
      <c r="BC116" s="409">
        <v>13.81</v>
      </c>
      <c r="BD116" s="409">
        <v>82.2</v>
      </c>
      <c r="BE116" s="409">
        <v>9.6</v>
      </c>
      <c r="BF116" s="409">
        <v>208</v>
      </c>
      <c r="BG116" s="418"/>
      <c r="BH116" s="354">
        <v>0</v>
      </c>
      <c r="BI116" s="354">
        <v>0</v>
      </c>
      <c r="BJ116" s="354">
        <v>0</v>
      </c>
      <c r="BK116" s="354">
        <v>0</v>
      </c>
      <c r="BL116" s="356">
        <v>0</v>
      </c>
      <c r="BM116" s="354">
        <v>0</v>
      </c>
      <c r="BN116" s="413"/>
      <c r="BO116" s="419">
        <v>4.994698113207547</v>
      </c>
      <c r="BP116" s="359">
        <v>5.3760000000000003</v>
      </c>
      <c r="BQ116" s="359">
        <v>0.38130188679245336</v>
      </c>
      <c r="BR116" s="359">
        <v>7.634132797419162</v>
      </c>
      <c r="BS116" s="359">
        <v>91</v>
      </c>
      <c r="BT116" s="359">
        <v>37069</v>
      </c>
      <c r="BU116" s="359">
        <v>27539</v>
      </c>
      <c r="BV116" s="359">
        <v>1030.1956745623067</v>
      </c>
      <c r="BW116" s="359">
        <v>2.7721169241508992E-4</v>
      </c>
      <c r="BX116" s="359">
        <v>7.8053333333333335</v>
      </c>
      <c r="BY116" s="359">
        <v>13.596000000000002</v>
      </c>
      <c r="BZ116" s="359">
        <v>-5.7906666666666657</v>
      </c>
      <c r="CA116" s="359">
        <v>91.967155563308822</v>
      </c>
      <c r="CB116" s="359">
        <v>160.17690182574509</v>
      </c>
      <c r="CC116" s="359">
        <v>-68.209746262436255</v>
      </c>
      <c r="CD116" s="359">
        <v>124.85708888765153</v>
      </c>
      <c r="CE116" s="359">
        <v>217.50021401083669</v>
      </c>
      <c r="CF116" s="359">
        <v>-92.643125123185158</v>
      </c>
      <c r="CG116" s="359">
        <v>0.29871067159417986</v>
      </c>
      <c r="CH116" s="354"/>
      <c r="CI116" s="359">
        <v>7.82</v>
      </c>
      <c r="CJ116" s="359">
        <v>7.71</v>
      </c>
      <c r="CK116" s="359">
        <v>8.0399999999999991</v>
      </c>
      <c r="CL116" s="359">
        <f t="shared" si="7"/>
        <v>7.8566666666666665</v>
      </c>
      <c r="CM116" s="354">
        <v>0.67200000000000004</v>
      </c>
      <c r="CN116" s="359">
        <v>0.66700000000000004</v>
      </c>
      <c r="CO116" s="359">
        <v>0.60699999999999998</v>
      </c>
      <c r="CP116" s="359">
        <f t="shared" si="8"/>
        <v>0.64866666666666661</v>
      </c>
      <c r="CQ116" s="359">
        <v>0.78400000000000003</v>
      </c>
      <c r="CR116" s="359">
        <v>0.79</v>
      </c>
      <c r="CS116" s="359">
        <v>0.78100000000000003</v>
      </c>
      <c r="CT116" s="359">
        <f t="shared" si="9"/>
        <v>0.78500000000000003</v>
      </c>
      <c r="CU116" s="414">
        <v>6.9444444444444447E-4</v>
      </c>
      <c r="CV116" s="415">
        <v>4.1666666666666666E-3</v>
      </c>
      <c r="CW116" s="415">
        <v>4.8611111111111112E-3</v>
      </c>
      <c r="CX116" s="416" t="s">
        <v>1127</v>
      </c>
      <c r="CY116" s="416" t="s">
        <v>1128</v>
      </c>
      <c r="CZ116" s="416" t="s">
        <v>1129</v>
      </c>
      <c r="DA116" s="416" t="s">
        <v>1130</v>
      </c>
      <c r="DB116" s="416" t="s">
        <v>1131</v>
      </c>
      <c r="DC116" s="416" t="s">
        <v>1132</v>
      </c>
      <c r="DD116" s="361"/>
      <c r="DE116" s="359">
        <v>7.634132797419162</v>
      </c>
      <c r="DF116" s="359">
        <v>0.64866666666666661</v>
      </c>
      <c r="DG116" s="359">
        <v>0.78500000000000003</v>
      </c>
    </row>
    <row r="117" spans="1:111" ht="15.75" customHeight="1">
      <c r="A117" s="363">
        <v>148</v>
      </c>
      <c r="B117" s="353" t="s">
        <v>1150</v>
      </c>
      <c r="C117" s="354">
        <v>2</v>
      </c>
      <c r="D117" s="355">
        <v>22306</v>
      </c>
      <c r="E117" s="403">
        <f t="shared" si="10"/>
        <v>59</v>
      </c>
      <c r="F117" s="354">
        <v>37.700000000000003</v>
      </c>
      <c r="G117" s="356">
        <v>94</v>
      </c>
      <c r="H117" s="409">
        <v>0</v>
      </c>
      <c r="I117" s="409">
        <v>0</v>
      </c>
      <c r="J117" s="409">
        <v>0</v>
      </c>
      <c r="K117" s="409">
        <v>1</v>
      </c>
      <c r="L117" s="409">
        <v>0</v>
      </c>
      <c r="M117" s="409">
        <v>0</v>
      </c>
      <c r="N117" s="409">
        <v>1</v>
      </c>
      <c r="O117" s="409">
        <v>0</v>
      </c>
      <c r="P117" s="409">
        <v>0</v>
      </c>
      <c r="Q117" s="409">
        <v>1</v>
      </c>
      <c r="R117" s="409">
        <v>0</v>
      </c>
      <c r="S117" s="409">
        <v>0</v>
      </c>
      <c r="T117" s="409">
        <v>0</v>
      </c>
      <c r="U117" s="409">
        <v>0</v>
      </c>
      <c r="V117" s="409">
        <v>1</v>
      </c>
      <c r="W117" s="409">
        <v>0</v>
      </c>
      <c r="X117" s="409">
        <v>1</v>
      </c>
      <c r="Y117" s="409">
        <v>0</v>
      </c>
      <c r="Z117" s="409">
        <v>0</v>
      </c>
      <c r="AA117" s="356">
        <v>61</v>
      </c>
      <c r="AB117" s="352">
        <v>1.68</v>
      </c>
      <c r="AC117" s="417">
        <f t="shared" si="6"/>
        <v>21.612811791383223</v>
      </c>
      <c r="AD117" s="435">
        <v>44140</v>
      </c>
      <c r="AE117" s="354">
        <v>1</v>
      </c>
      <c r="AF117" s="354">
        <v>1</v>
      </c>
      <c r="AG117" s="354">
        <v>9</v>
      </c>
      <c r="AH117" s="409">
        <v>1</v>
      </c>
      <c r="AI117" s="409">
        <v>1</v>
      </c>
      <c r="AJ117" s="408">
        <v>44149</v>
      </c>
      <c r="AK117" s="354">
        <f t="shared" si="2"/>
        <v>9</v>
      </c>
      <c r="AL117" s="423">
        <v>1</v>
      </c>
      <c r="AM117" s="409"/>
      <c r="AN117" s="410"/>
      <c r="AO117" s="352">
        <v>1</v>
      </c>
      <c r="AP117" s="354">
        <v>1</v>
      </c>
      <c r="AQ117" s="352">
        <v>1</v>
      </c>
      <c r="AR117" s="352">
        <v>0</v>
      </c>
      <c r="AS117" s="352">
        <v>0</v>
      </c>
      <c r="AT117" s="352">
        <v>1</v>
      </c>
      <c r="AU117" s="352">
        <v>0</v>
      </c>
      <c r="AV117" s="354"/>
      <c r="AW117" s="408">
        <v>44142</v>
      </c>
      <c r="AX117" s="419">
        <v>5.87</v>
      </c>
      <c r="AY117" s="419">
        <v>406</v>
      </c>
      <c r="AZ117" s="419">
        <v>79.3</v>
      </c>
      <c r="BA117" s="426"/>
      <c r="BB117" s="409">
        <v>11.4</v>
      </c>
      <c r="BC117" s="409">
        <v>2.83</v>
      </c>
      <c r="BD117" s="409">
        <v>77.400000000000006</v>
      </c>
      <c r="BE117" s="409">
        <v>18.399999999999999</v>
      </c>
      <c r="BF117" s="409">
        <v>163</v>
      </c>
      <c r="BG117" s="418"/>
      <c r="BH117" s="354">
        <v>0</v>
      </c>
      <c r="BI117" s="354">
        <v>0</v>
      </c>
      <c r="BJ117" s="354">
        <v>0</v>
      </c>
      <c r="BK117" s="354">
        <v>0</v>
      </c>
      <c r="BL117" s="356">
        <v>1</v>
      </c>
      <c r="BM117" s="354">
        <v>1</v>
      </c>
      <c r="BN117" s="413" t="s">
        <v>131</v>
      </c>
      <c r="BO117" s="419"/>
      <c r="BP117" s="359"/>
      <c r="BQ117" s="359"/>
      <c r="BR117" s="359"/>
      <c r="BS117" s="359"/>
      <c r="BT117" s="359"/>
      <c r="BU117" s="359"/>
      <c r="BV117" s="359"/>
      <c r="BW117" s="359"/>
      <c r="BX117" s="359"/>
      <c r="BY117" s="359"/>
      <c r="BZ117" s="359"/>
      <c r="CA117" s="359"/>
      <c r="CB117" s="359"/>
      <c r="CC117" s="359"/>
      <c r="CD117" s="359"/>
      <c r="CE117" s="359"/>
      <c r="CF117" s="359"/>
      <c r="CG117" s="359"/>
      <c r="CH117" s="354"/>
      <c r="CI117" s="359">
        <v>7.02</v>
      </c>
      <c r="CJ117" s="359">
        <v>7.08</v>
      </c>
      <c r="CK117" s="359">
        <v>7.09</v>
      </c>
      <c r="CL117" s="359">
        <f t="shared" si="7"/>
        <v>7.0633333333333326</v>
      </c>
      <c r="CM117" s="354">
        <v>0.73799999999999999</v>
      </c>
      <c r="CN117" s="359">
        <v>0.67200000000000004</v>
      </c>
      <c r="CO117" s="359">
        <v>0.626</v>
      </c>
      <c r="CP117" s="359">
        <f t="shared" si="8"/>
        <v>0.67866666666666664</v>
      </c>
      <c r="CQ117" s="359">
        <v>0.745</v>
      </c>
      <c r="CR117" s="359">
        <v>0.78600000000000003</v>
      </c>
      <c r="CS117" s="359">
        <v>0.72699999999999998</v>
      </c>
      <c r="CT117" s="359">
        <f t="shared" si="9"/>
        <v>0.75266666666666671</v>
      </c>
      <c r="CU117" s="414">
        <v>2.0833333333333333E-3</v>
      </c>
      <c r="CV117" s="415">
        <v>6.2499999999999995E-3</v>
      </c>
      <c r="CW117" s="415">
        <v>9.0277777777777787E-3</v>
      </c>
      <c r="CX117" s="416" t="s">
        <v>1151</v>
      </c>
      <c r="CY117" s="416" t="s">
        <v>1152</v>
      </c>
      <c r="CZ117" s="416" t="s">
        <v>1153</v>
      </c>
      <c r="DA117" s="416" t="s">
        <v>1154</v>
      </c>
      <c r="DB117" s="416" t="s">
        <v>1155</v>
      </c>
      <c r="DC117" s="416" t="s">
        <v>1156</v>
      </c>
      <c r="DD117" s="361"/>
      <c r="DE117" s="359"/>
      <c r="DF117" s="359">
        <v>0.67866666666666664</v>
      </c>
      <c r="DG117" s="359">
        <v>0.75266666666666671</v>
      </c>
    </row>
    <row r="118" spans="1:111" ht="15.75" customHeight="1">
      <c r="A118" s="363">
        <v>150</v>
      </c>
      <c r="B118" s="353" t="s">
        <v>1165</v>
      </c>
      <c r="C118" s="354">
        <v>1</v>
      </c>
      <c r="D118" s="355">
        <v>25273</v>
      </c>
      <c r="E118" s="403">
        <f t="shared" si="10"/>
        <v>51</v>
      </c>
      <c r="F118" s="354">
        <v>36.6</v>
      </c>
      <c r="G118" s="356">
        <v>94</v>
      </c>
      <c r="H118" s="409">
        <v>0</v>
      </c>
      <c r="I118" s="409">
        <v>0</v>
      </c>
      <c r="J118" s="409">
        <v>0</v>
      </c>
      <c r="K118" s="409">
        <v>0</v>
      </c>
      <c r="L118" s="409">
        <v>0</v>
      </c>
      <c r="M118" s="409">
        <v>0</v>
      </c>
      <c r="N118" s="409">
        <v>0</v>
      </c>
      <c r="O118" s="409">
        <v>0</v>
      </c>
      <c r="P118" s="409">
        <v>0</v>
      </c>
      <c r="Q118" s="409">
        <v>0</v>
      </c>
      <c r="R118" s="409">
        <v>0</v>
      </c>
      <c r="S118" s="409">
        <v>0</v>
      </c>
      <c r="T118" s="409">
        <v>0</v>
      </c>
      <c r="U118" s="409">
        <v>0</v>
      </c>
      <c r="V118" s="409">
        <v>0</v>
      </c>
      <c r="W118" s="409">
        <v>0</v>
      </c>
      <c r="X118" s="409">
        <v>0</v>
      </c>
      <c r="Y118" s="409">
        <v>0</v>
      </c>
      <c r="Z118" s="409">
        <v>0</v>
      </c>
      <c r="AA118" s="356"/>
      <c r="AB118" s="352"/>
      <c r="AC118" s="417"/>
      <c r="AD118" s="435">
        <v>44111</v>
      </c>
      <c r="AE118" s="354">
        <v>0</v>
      </c>
      <c r="AF118" s="354">
        <v>0</v>
      </c>
      <c r="AG118" s="354">
        <v>0</v>
      </c>
      <c r="AH118" s="409">
        <v>0</v>
      </c>
      <c r="AI118" s="409">
        <v>0</v>
      </c>
      <c r="AJ118" s="408">
        <v>44145</v>
      </c>
      <c r="AK118" s="354">
        <f t="shared" si="2"/>
        <v>34</v>
      </c>
      <c r="AL118" s="423">
        <v>1</v>
      </c>
      <c r="AM118" s="409"/>
      <c r="AN118" s="410"/>
      <c r="AO118" s="352">
        <v>1</v>
      </c>
      <c r="AP118" s="354">
        <v>1</v>
      </c>
      <c r="AQ118" s="352">
        <v>1</v>
      </c>
      <c r="AR118" s="352">
        <v>1</v>
      </c>
      <c r="AS118" s="352">
        <v>1</v>
      </c>
      <c r="AT118" s="352">
        <v>0</v>
      </c>
      <c r="AU118" s="352">
        <v>0</v>
      </c>
      <c r="AV118" s="354"/>
      <c r="AW118" s="408">
        <v>44142</v>
      </c>
      <c r="AX118" s="419">
        <v>0.84</v>
      </c>
      <c r="AY118" s="419">
        <v>1172</v>
      </c>
      <c r="AZ118" s="419">
        <v>150.9</v>
      </c>
      <c r="BA118" s="426"/>
      <c r="BB118" s="409">
        <v>15.2</v>
      </c>
      <c r="BC118" s="409">
        <v>10.79</v>
      </c>
      <c r="BD118" s="409">
        <v>76.5</v>
      </c>
      <c r="BE118" s="409">
        <v>16.2</v>
      </c>
      <c r="BF118" s="409">
        <v>229</v>
      </c>
      <c r="BG118" s="418"/>
      <c r="BH118" s="354">
        <v>0</v>
      </c>
      <c r="BI118" s="354">
        <v>0</v>
      </c>
      <c r="BJ118" s="354">
        <v>0</v>
      </c>
      <c r="BK118" s="354">
        <v>0</v>
      </c>
      <c r="BL118" s="356">
        <v>0</v>
      </c>
      <c r="BM118" s="354">
        <v>0</v>
      </c>
      <c r="BN118" s="413"/>
      <c r="BO118" s="419">
        <v>4.8076458333333338</v>
      </c>
      <c r="BP118" s="359">
        <v>4.9489999999999998</v>
      </c>
      <c r="BQ118" s="359">
        <v>0.141354166666666</v>
      </c>
      <c r="BR118" s="359">
        <v>2.9401950885525086</v>
      </c>
      <c r="BS118" s="359">
        <v>169</v>
      </c>
      <c r="BT118" s="359">
        <v>60544</v>
      </c>
      <c r="BU118" s="359">
        <v>58381</v>
      </c>
      <c r="BV118" s="359">
        <v>984.41558441558436</v>
      </c>
      <c r="BW118" s="359">
        <v>5.0362191270319255E-5</v>
      </c>
      <c r="BX118" s="359">
        <v>12.780166666666666</v>
      </c>
      <c r="BY118" s="359">
        <v>15.544833333333337</v>
      </c>
      <c r="BZ118" s="359">
        <v>-2.7646666666666673</v>
      </c>
      <c r="CA118" s="359">
        <v>139.12634746416825</v>
      </c>
      <c r="CB118" s="359">
        <v>169.25971975335602</v>
      </c>
      <c r="CC118" s="359">
        <v>-30.133372289187779</v>
      </c>
      <c r="CD118" s="359">
        <v>212.7037866043961</v>
      </c>
      <c r="CE118" s="359">
        <v>258.68975585185478</v>
      </c>
      <c r="CF118" s="359">
        <v>-45.985969247458776</v>
      </c>
      <c r="CG118" s="359">
        <v>0.15093414229987953</v>
      </c>
      <c r="CH118" s="354"/>
      <c r="CI118" s="359">
        <v>7.88</v>
      </c>
      <c r="CJ118" s="359">
        <v>7.52</v>
      </c>
      <c r="CK118" s="359">
        <v>7.91</v>
      </c>
      <c r="CL118" s="359">
        <f t="shared" si="7"/>
        <v>7.77</v>
      </c>
      <c r="CM118" s="354">
        <v>0.58099999999999996</v>
      </c>
      <c r="CN118" s="359">
        <v>0.61199999999999999</v>
      </c>
      <c r="CO118" s="359">
        <v>0.65300000000000002</v>
      </c>
      <c r="CP118" s="359">
        <f t="shared" si="8"/>
        <v>0.6153333333333334</v>
      </c>
      <c r="CQ118" s="359">
        <v>0.72199999999999998</v>
      </c>
      <c r="CR118" s="359">
        <v>0.72499999999999998</v>
      </c>
      <c r="CS118" s="359">
        <v>0.78100000000000003</v>
      </c>
      <c r="CT118" s="359">
        <f t="shared" si="9"/>
        <v>0.7426666666666667</v>
      </c>
      <c r="CU118" s="414">
        <v>2.0833333333333333E-3</v>
      </c>
      <c r="CV118" s="415">
        <v>7.6388888888888886E-3</v>
      </c>
      <c r="CW118" s="415">
        <v>3.472222222222222E-3</v>
      </c>
      <c r="CX118" s="416" t="s">
        <v>820</v>
      </c>
      <c r="CY118" s="416" t="s">
        <v>1166</v>
      </c>
      <c r="CZ118" s="416" t="s">
        <v>1167</v>
      </c>
      <c r="DA118" s="416" t="s">
        <v>1168</v>
      </c>
      <c r="DB118" s="416" t="s">
        <v>1169</v>
      </c>
      <c r="DC118" s="416" t="s">
        <v>1170</v>
      </c>
      <c r="DD118" s="361"/>
      <c r="DE118" s="359">
        <v>2.9401950885525086</v>
      </c>
      <c r="DF118" s="359">
        <v>0.6153333333333334</v>
      </c>
      <c r="DG118" s="359">
        <v>0.7426666666666667</v>
      </c>
    </row>
    <row r="119" spans="1:111" ht="15.75" customHeight="1">
      <c r="A119" s="363">
        <v>152</v>
      </c>
      <c r="B119" s="353" t="s">
        <v>1179</v>
      </c>
      <c r="C119" s="354">
        <v>2</v>
      </c>
      <c r="D119" s="355">
        <v>21899</v>
      </c>
      <c r="E119" s="403">
        <f t="shared" si="10"/>
        <v>60</v>
      </c>
      <c r="F119" s="354">
        <v>37.9</v>
      </c>
      <c r="G119" s="356">
        <v>93</v>
      </c>
      <c r="H119" s="409">
        <v>0</v>
      </c>
      <c r="I119" s="409">
        <v>0</v>
      </c>
      <c r="J119" s="409">
        <v>0</v>
      </c>
      <c r="K119" s="409">
        <v>0</v>
      </c>
      <c r="L119" s="409">
        <v>0</v>
      </c>
      <c r="M119" s="409">
        <v>0</v>
      </c>
      <c r="N119" s="409">
        <v>0</v>
      </c>
      <c r="O119" s="409">
        <v>0</v>
      </c>
      <c r="P119" s="409">
        <v>0</v>
      </c>
      <c r="Q119" s="409">
        <v>0</v>
      </c>
      <c r="R119" s="409">
        <v>0</v>
      </c>
      <c r="S119" s="409">
        <v>0</v>
      </c>
      <c r="T119" s="409">
        <v>0</v>
      </c>
      <c r="U119" s="409">
        <v>0</v>
      </c>
      <c r="V119" s="409">
        <v>1</v>
      </c>
      <c r="W119" s="409">
        <v>0</v>
      </c>
      <c r="X119" s="409">
        <v>1</v>
      </c>
      <c r="Y119" s="409">
        <v>0</v>
      </c>
      <c r="Z119" s="409">
        <v>0</v>
      </c>
      <c r="AA119" s="356"/>
      <c r="AB119" s="352"/>
      <c r="AC119" s="417"/>
      <c r="AD119" s="435">
        <v>44142</v>
      </c>
      <c r="AE119" s="354">
        <v>0</v>
      </c>
      <c r="AF119" s="354">
        <v>0</v>
      </c>
      <c r="AG119" s="354">
        <v>0</v>
      </c>
      <c r="AH119" s="409">
        <v>0</v>
      </c>
      <c r="AI119" s="409">
        <v>0</v>
      </c>
      <c r="AJ119" s="408">
        <v>44144</v>
      </c>
      <c r="AK119" s="354">
        <f t="shared" si="2"/>
        <v>2</v>
      </c>
      <c r="AL119" s="423">
        <v>1</v>
      </c>
      <c r="AM119" s="409"/>
      <c r="AN119" s="410"/>
      <c r="AO119" s="352">
        <v>1</v>
      </c>
      <c r="AP119" s="354">
        <v>1</v>
      </c>
      <c r="AQ119" s="352">
        <v>0</v>
      </c>
      <c r="AR119" s="352">
        <v>0</v>
      </c>
      <c r="AS119" s="352">
        <v>0</v>
      </c>
      <c r="AT119" s="352">
        <v>1</v>
      </c>
      <c r="AU119" s="352">
        <v>0</v>
      </c>
      <c r="AV119" s="354"/>
      <c r="AW119" s="408">
        <v>44142</v>
      </c>
      <c r="AX119" s="419">
        <v>0.78</v>
      </c>
      <c r="AY119" s="419">
        <v>1096</v>
      </c>
      <c r="AZ119" s="419"/>
      <c r="BA119" s="426"/>
      <c r="BB119" s="409">
        <v>13.5</v>
      </c>
      <c r="BC119" s="409">
        <v>5.48</v>
      </c>
      <c r="BD119" s="409">
        <v>69.3</v>
      </c>
      <c r="BE119" s="409">
        <v>26.1</v>
      </c>
      <c r="BF119" s="409">
        <v>130</v>
      </c>
      <c r="BG119" s="418"/>
      <c r="BH119" s="354">
        <v>0</v>
      </c>
      <c r="BI119" s="354">
        <v>0</v>
      </c>
      <c r="BJ119" s="354">
        <v>0</v>
      </c>
      <c r="BK119" s="354">
        <v>0</v>
      </c>
      <c r="BL119" s="356">
        <v>0</v>
      </c>
      <c r="BM119" s="354">
        <v>0</v>
      </c>
      <c r="BN119" s="413"/>
      <c r="BO119" s="419">
        <v>3.9948409090909096</v>
      </c>
      <c r="BP119" s="359">
        <v>4.0419999999999998</v>
      </c>
      <c r="BQ119" s="359">
        <v>4.7159090909090207E-2</v>
      </c>
      <c r="BR119" s="359">
        <v>1.1804998492373509</v>
      </c>
      <c r="BS119" s="359">
        <v>32</v>
      </c>
      <c r="BT119" s="359">
        <v>81523</v>
      </c>
      <c r="BU119" s="359">
        <v>29119</v>
      </c>
      <c r="BV119" s="359">
        <v>1329.543147208122</v>
      </c>
      <c r="BW119" s="359">
        <v>4.0540535363073969E-5</v>
      </c>
      <c r="BX119" s="359">
        <v>17.652833333333326</v>
      </c>
      <c r="BY119" s="359">
        <v>18.022499999999997</v>
      </c>
      <c r="BZ119" s="359">
        <v>-0.36966666666666687</v>
      </c>
      <c r="CA119" s="359">
        <v>132.24223160504587</v>
      </c>
      <c r="CB119" s="359">
        <v>135.25185430972161</v>
      </c>
      <c r="CC119" s="359">
        <v>-3.009622704675694</v>
      </c>
      <c r="CD119" s="359">
        <v>352.30211757949684</v>
      </c>
      <c r="CE119" s="359">
        <v>360.25359443305643</v>
      </c>
      <c r="CF119" s="359">
        <v>-7.9514768535596732</v>
      </c>
      <c r="CG119" s="359">
        <v>2.1595239918274049E-2</v>
      </c>
      <c r="CH119" s="354"/>
      <c r="CI119" s="359">
        <v>7.09</v>
      </c>
      <c r="CJ119" s="359">
        <v>6.69</v>
      </c>
      <c r="CK119" s="359">
        <v>6.24</v>
      </c>
      <c r="CL119" s="359">
        <f t="shared" si="7"/>
        <v>6.6733333333333347</v>
      </c>
      <c r="CM119" s="354">
        <v>0.60099999999999998</v>
      </c>
      <c r="CN119" s="359">
        <v>0.58199999999999996</v>
      </c>
      <c r="CO119" s="359">
        <v>0.61</v>
      </c>
      <c r="CP119" s="359">
        <f t="shared" si="8"/>
        <v>0.59766666666666657</v>
      </c>
      <c r="CQ119" s="359">
        <v>0.74</v>
      </c>
      <c r="CR119" s="359">
        <v>0.79</v>
      </c>
      <c r="CS119" s="359">
        <v>0.78800000000000003</v>
      </c>
      <c r="CT119" s="359">
        <f t="shared" si="9"/>
        <v>0.77266666666666672</v>
      </c>
      <c r="CU119" s="414">
        <v>4.1666666666666666E-3</v>
      </c>
      <c r="CV119" s="415">
        <v>4.8611111111111112E-3</v>
      </c>
      <c r="CW119" s="415">
        <v>7.6388888888888886E-3</v>
      </c>
      <c r="CX119" s="416" t="s">
        <v>1180</v>
      </c>
      <c r="CY119" s="416" t="s">
        <v>1181</v>
      </c>
      <c r="CZ119" s="416" t="s">
        <v>1182</v>
      </c>
      <c r="DA119" s="416" t="s">
        <v>1183</v>
      </c>
      <c r="DB119" s="416" t="s">
        <v>1184</v>
      </c>
      <c r="DC119" s="416" t="s">
        <v>1185</v>
      </c>
      <c r="DD119" s="361"/>
      <c r="DE119" s="359">
        <v>1.1804998492373509</v>
      </c>
      <c r="DF119" s="359">
        <v>0.59766666666666657</v>
      </c>
      <c r="DG119" s="359">
        <v>0.77266666666666672</v>
      </c>
    </row>
    <row r="120" spans="1:111" ht="15.75" customHeight="1">
      <c r="A120" s="363">
        <v>157</v>
      </c>
      <c r="B120" s="353" t="s">
        <v>1216</v>
      </c>
      <c r="C120" s="354">
        <v>1</v>
      </c>
      <c r="D120" s="355">
        <v>15810</v>
      </c>
      <c r="E120" s="403">
        <f t="shared" si="10"/>
        <v>77</v>
      </c>
      <c r="F120" s="354">
        <v>36</v>
      </c>
      <c r="G120" s="356">
        <v>86</v>
      </c>
      <c r="H120" s="409">
        <v>0</v>
      </c>
      <c r="I120" s="409">
        <v>1</v>
      </c>
      <c r="J120" s="409">
        <v>0</v>
      </c>
      <c r="K120" s="409">
        <v>0</v>
      </c>
      <c r="L120" s="409">
        <v>0</v>
      </c>
      <c r="M120" s="409">
        <v>0</v>
      </c>
      <c r="N120" s="409">
        <v>0</v>
      </c>
      <c r="O120" s="409">
        <v>0</v>
      </c>
      <c r="P120" s="409">
        <v>0</v>
      </c>
      <c r="Q120" s="409">
        <v>0</v>
      </c>
      <c r="R120" s="409">
        <v>0</v>
      </c>
      <c r="S120" s="409">
        <v>0</v>
      </c>
      <c r="T120" s="409">
        <v>0</v>
      </c>
      <c r="U120" s="409">
        <v>0</v>
      </c>
      <c r="V120" s="409">
        <v>1</v>
      </c>
      <c r="W120" s="409">
        <v>0</v>
      </c>
      <c r="X120" s="409">
        <v>1</v>
      </c>
      <c r="Y120" s="409">
        <v>0</v>
      </c>
      <c r="Z120" s="409">
        <v>0</v>
      </c>
      <c r="AA120" s="356"/>
      <c r="AB120" s="352"/>
      <c r="AC120" s="417"/>
      <c r="AD120" s="435">
        <v>44148</v>
      </c>
      <c r="AE120" s="354">
        <v>0</v>
      </c>
      <c r="AF120" s="354">
        <v>0</v>
      </c>
      <c r="AG120" s="354">
        <v>0</v>
      </c>
      <c r="AH120" s="409">
        <v>0</v>
      </c>
      <c r="AI120" s="409">
        <v>0</v>
      </c>
      <c r="AJ120" s="408">
        <v>44149</v>
      </c>
      <c r="AK120" s="354">
        <f t="shared" si="2"/>
        <v>1</v>
      </c>
      <c r="AL120" s="423">
        <v>0</v>
      </c>
      <c r="AM120" s="409" t="s">
        <v>1217</v>
      </c>
      <c r="AN120" s="410" t="s">
        <v>2128</v>
      </c>
      <c r="AO120" s="352">
        <v>1</v>
      </c>
      <c r="AP120" s="354">
        <v>1</v>
      </c>
      <c r="AQ120" s="352">
        <v>1</v>
      </c>
      <c r="AR120" s="352">
        <v>0</v>
      </c>
      <c r="AS120" s="352">
        <v>0</v>
      </c>
      <c r="AT120" s="352">
        <v>0</v>
      </c>
      <c r="AU120" s="352">
        <v>0</v>
      </c>
      <c r="AV120" s="354"/>
      <c r="AW120" s="408">
        <v>44148</v>
      </c>
      <c r="AX120" s="419"/>
      <c r="AY120" s="419"/>
      <c r="AZ120" s="419">
        <v>218.5</v>
      </c>
      <c r="BA120" s="426"/>
      <c r="BB120" s="409">
        <v>11.5</v>
      </c>
      <c r="BC120" s="409">
        <v>14.2</v>
      </c>
      <c r="BD120" s="409">
        <v>89.6</v>
      </c>
      <c r="BE120" s="409">
        <v>5.8</v>
      </c>
      <c r="BF120" s="409">
        <v>276</v>
      </c>
      <c r="BG120" s="356"/>
      <c r="BH120" s="354">
        <v>0</v>
      </c>
      <c r="BI120" s="354">
        <v>0</v>
      </c>
      <c r="BJ120" s="354">
        <v>0</v>
      </c>
      <c r="BK120" s="354">
        <v>0</v>
      </c>
      <c r="BL120" s="356">
        <v>0</v>
      </c>
      <c r="BM120" s="354">
        <v>0</v>
      </c>
      <c r="BN120" s="413"/>
      <c r="BO120" s="419">
        <v>4.8131379310344826</v>
      </c>
      <c r="BP120" s="359">
        <v>4.8789999999999996</v>
      </c>
      <c r="BQ120" s="359">
        <v>6.586206896551694E-2</v>
      </c>
      <c r="BR120" s="359">
        <v>1.3683810833852683</v>
      </c>
      <c r="BS120" s="359">
        <v>72</v>
      </c>
      <c r="BT120" s="359">
        <v>12259</v>
      </c>
      <c r="BU120" s="359">
        <v>6292</v>
      </c>
      <c r="BV120" s="359">
        <v>281.22984304450659</v>
      </c>
      <c r="BW120" s="359">
        <v>2.1747951102753788E-4</v>
      </c>
      <c r="BX120" s="359">
        <v>-4.4786666666666664</v>
      </c>
      <c r="BY120" s="359">
        <v>10.129500000000002</v>
      </c>
      <c r="BZ120" s="359">
        <v>-14.608166666666666</v>
      </c>
      <c r="CA120" s="359">
        <v>-48.689550885251762</v>
      </c>
      <c r="CB120" s="359">
        <v>110.61604751913033</v>
      </c>
      <c r="CC120" s="359">
        <v>-159.30559840438215</v>
      </c>
      <c r="CD120" s="359">
        <v>-74.594475684438223</v>
      </c>
      <c r="CE120" s="359">
        <v>168.3359476990463</v>
      </c>
      <c r="CF120" s="359">
        <v>-242.93042338348451</v>
      </c>
      <c r="CG120" s="359">
        <v>0.59068876150521554</v>
      </c>
      <c r="CH120" s="354"/>
      <c r="CI120" s="359">
        <v>7.6</v>
      </c>
      <c r="CJ120" s="359">
        <v>7.52</v>
      </c>
      <c r="CK120" s="359">
        <v>6.9</v>
      </c>
      <c r="CL120" s="359">
        <f t="shared" si="7"/>
        <v>7.34</v>
      </c>
      <c r="CM120" s="354">
        <v>0.65300000000000002</v>
      </c>
      <c r="CN120" s="359">
        <v>0.626</v>
      </c>
      <c r="CO120" s="359">
        <v>0.76</v>
      </c>
      <c r="CP120" s="359">
        <f t="shared" si="8"/>
        <v>0.67966666666666653</v>
      </c>
      <c r="CQ120" s="359">
        <v>0.72799999999999998</v>
      </c>
      <c r="CR120" s="359">
        <v>0.78300000000000003</v>
      </c>
      <c r="CS120" s="359">
        <v>0.78500000000000003</v>
      </c>
      <c r="CT120" s="359">
        <f t="shared" si="9"/>
        <v>0.76533333333333342</v>
      </c>
      <c r="CU120" s="414">
        <v>6.9444444444444447E-4</v>
      </c>
      <c r="CV120" s="415">
        <v>2.0833333333333333E-3</v>
      </c>
      <c r="CW120" s="415">
        <v>6.2499999999999995E-3</v>
      </c>
      <c r="CX120" s="416" t="s">
        <v>1219</v>
      </c>
      <c r="CY120" s="416" t="s">
        <v>1220</v>
      </c>
      <c r="CZ120" s="416" t="s">
        <v>1221</v>
      </c>
      <c r="DA120" s="416" t="s">
        <v>1222</v>
      </c>
      <c r="DB120" s="416" t="s">
        <v>1223</v>
      </c>
      <c r="DC120" s="416" t="s">
        <v>1224</v>
      </c>
      <c r="DD120" s="361"/>
      <c r="DE120" s="359">
        <v>1.3683810833852683</v>
      </c>
      <c r="DF120" s="359">
        <v>0.67966666666666653</v>
      </c>
      <c r="DG120" s="359">
        <v>0.76533333333333342</v>
      </c>
    </row>
    <row r="121" spans="1:111" ht="15.75" customHeight="1">
      <c r="A121" s="363">
        <v>159</v>
      </c>
      <c r="B121" s="353" t="s">
        <v>1232</v>
      </c>
      <c r="C121" s="354">
        <v>1</v>
      </c>
      <c r="D121" s="355">
        <v>35459</v>
      </c>
      <c r="E121" s="403">
        <f t="shared" si="10"/>
        <v>23</v>
      </c>
      <c r="F121" s="354">
        <v>36.5</v>
      </c>
      <c r="G121" s="356">
        <v>96</v>
      </c>
      <c r="H121" s="409">
        <v>0</v>
      </c>
      <c r="I121" s="409">
        <v>0</v>
      </c>
      <c r="J121" s="409">
        <v>0</v>
      </c>
      <c r="K121" s="409">
        <v>0</v>
      </c>
      <c r="L121" s="409">
        <v>0</v>
      </c>
      <c r="M121" s="409">
        <v>0</v>
      </c>
      <c r="N121" s="409">
        <v>0</v>
      </c>
      <c r="O121" s="409">
        <v>0</v>
      </c>
      <c r="P121" s="409">
        <v>0</v>
      </c>
      <c r="Q121" s="409">
        <v>0</v>
      </c>
      <c r="R121" s="409">
        <v>0</v>
      </c>
      <c r="S121" s="409">
        <v>0</v>
      </c>
      <c r="T121" s="409">
        <v>0</v>
      </c>
      <c r="U121" s="409">
        <v>0</v>
      </c>
      <c r="V121" s="409">
        <v>0</v>
      </c>
      <c r="W121" s="409">
        <v>0</v>
      </c>
      <c r="X121" s="409">
        <v>0</v>
      </c>
      <c r="Y121" s="409">
        <v>0</v>
      </c>
      <c r="Z121" s="409">
        <v>0</v>
      </c>
      <c r="AA121" s="356">
        <v>80</v>
      </c>
      <c r="AB121" s="352">
        <v>1.72</v>
      </c>
      <c r="AC121" s="417">
        <f t="shared" si="6"/>
        <v>27.041644131963228</v>
      </c>
      <c r="AD121" s="435">
        <v>44182</v>
      </c>
      <c r="AE121" s="354">
        <v>0</v>
      </c>
      <c r="AF121" s="354">
        <v>0</v>
      </c>
      <c r="AG121" s="354">
        <v>0</v>
      </c>
      <c r="AH121" s="409">
        <v>0</v>
      </c>
      <c r="AI121" s="409">
        <v>0</v>
      </c>
      <c r="AJ121" s="408">
        <v>44182</v>
      </c>
      <c r="AK121" s="354">
        <f t="shared" si="2"/>
        <v>0</v>
      </c>
      <c r="AL121" s="423">
        <v>1</v>
      </c>
      <c r="AM121" s="409"/>
      <c r="AN121" s="410" t="s">
        <v>1233</v>
      </c>
      <c r="AO121" s="352">
        <v>1</v>
      </c>
      <c r="AP121" s="354">
        <v>1</v>
      </c>
      <c r="AQ121" s="352">
        <v>1</v>
      </c>
      <c r="AR121" s="352">
        <v>0</v>
      </c>
      <c r="AS121" s="352">
        <v>0</v>
      </c>
      <c r="AT121" s="352">
        <v>0</v>
      </c>
      <c r="AU121" s="352">
        <v>0</v>
      </c>
      <c r="AV121" s="354"/>
      <c r="AW121" s="408">
        <v>44151</v>
      </c>
      <c r="AX121" s="419">
        <v>0.69</v>
      </c>
      <c r="AY121" s="419"/>
      <c r="AZ121" s="419">
        <v>9.8000000000000007</v>
      </c>
      <c r="BA121" s="426"/>
      <c r="BB121" s="409">
        <v>6.8</v>
      </c>
      <c r="BC121" s="409">
        <v>13.83</v>
      </c>
      <c r="BD121" s="409">
        <v>41</v>
      </c>
      <c r="BE121" s="409">
        <v>46.3</v>
      </c>
      <c r="BF121" s="409">
        <v>132</v>
      </c>
      <c r="BG121" s="356"/>
      <c r="BH121" s="354">
        <v>0</v>
      </c>
      <c r="BI121" s="354">
        <v>0</v>
      </c>
      <c r="BJ121" s="354">
        <v>0</v>
      </c>
      <c r="BK121" s="354">
        <v>0</v>
      </c>
      <c r="BL121" s="356">
        <v>0</v>
      </c>
      <c r="BM121" s="354">
        <v>0</v>
      </c>
      <c r="BN121" s="413"/>
      <c r="BO121" s="419">
        <v>5.0571568627450976</v>
      </c>
      <c r="BP121" s="359">
        <v>5.476</v>
      </c>
      <c r="BQ121" s="359">
        <v>0.41884313725490241</v>
      </c>
      <c r="BR121" s="359">
        <v>8.2821859915088414</v>
      </c>
      <c r="BS121" s="359">
        <v>78</v>
      </c>
      <c r="BT121" s="359">
        <v>47277</v>
      </c>
      <c r="BU121" s="359">
        <v>38896</v>
      </c>
      <c r="BV121" s="359">
        <v>762.85661010628382</v>
      </c>
      <c r="BW121" s="359">
        <v>2.1293156086766869E-4</v>
      </c>
      <c r="BX121" s="359">
        <v>2.3166666666666322E-2</v>
      </c>
      <c r="BY121" s="359">
        <v>20.1615</v>
      </c>
      <c r="BZ121" s="359">
        <v>-20.138333333333332</v>
      </c>
      <c r="CA121" s="359">
        <v>5.880347548557773</v>
      </c>
      <c r="CB121" s="359">
        <v>248.77124125878726</v>
      </c>
      <c r="CC121" s="359">
        <v>-242.89089371022951</v>
      </c>
      <c r="CD121" s="359">
        <v>7.0662098879701656</v>
      </c>
      <c r="CE121" s="359">
        <v>326.43559671902693</v>
      </c>
      <c r="CF121" s="359">
        <v>-319.36938683105689</v>
      </c>
      <c r="CG121" s="359">
        <v>0.49452914574216661</v>
      </c>
      <c r="CH121" s="354"/>
      <c r="CI121" s="359">
        <v>8.11</v>
      </c>
      <c r="CJ121" s="359">
        <v>8.36</v>
      </c>
      <c r="CK121" s="359">
        <v>8.0399999999999991</v>
      </c>
      <c r="CL121" s="359">
        <f t="shared" si="7"/>
        <v>8.17</v>
      </c>
      <c r="CM121" s="354">
        <v>0.437</v>
      </c>
      <c r="CN121" s="359">
        <v>0.41</v>
      </c>
      <c r="CO121" s="359">
        <v>0.41</v>
      </c>
      <c r="CP121" s="359">
        <f t="shared" si="8"/>
        <v>0.41899999999999998</v>
      </c>
      <c r="CQ121" s="359">
        <v>0.51100000000000001</v>
      </c>
      <c r="CR121" s="359">
        <v>0.626</v>
      </c>
      <c r="CS121" s="359">
        <v>0.625</v>
      </c>
      <c r="CT121" s="359">
        <f t="shared" si="9"/>
        <v>0.58733333333333337</v>
      </c>
      <c r="CU121" s="414">
        <v>1.3888888888888889E-3</v>
      </c>
      <c r="CV121" s="415">
        <v>5.5555555555555558E-3</v>
      </c>
      <c r="CW121" s="415">
        <v>7.6388888888888886E-3</v>
      </c>
      <c r="CX121" s="416" t="s">
        <v>1234</v>
      </c>
      <c r="CY121" s="416" t="s">
        <v>1235</v>
      </c>
      <c r="CZ121" s="416" t="s">
        <v>1236</v>
      </c>
      <c r="DA121" s="416" t="s">
        <v>1237</v>
      </c>
      <c r="DB121" s="416" t="s">
        <v>1238</v>
      </c>
      <c r="DC121" s="416" t="s">
        <v>1239</v>
      </c>
      <c r="DD121" s="361"/>
      <c r="DE121" s="359">
        <v>8.2821859915088414</v>
      </c>
      <c r="DF121" s="359">
        <v>0.41899999999999998</v>
      </c>
      <c r="DG121" s="359">
        <v>0.58733333333333337</v>
      </c>
    </row>
    <row r="122" spans="1:111" ht="15.75" customHeight="1">
      <c r="A122" s="363">
        <v>160</v>
      </c>
      <c r="B122" s="353" t="s">
        <v>1240</v>
      </c>
      <c r="C122" s="354">
        <v>2</v>
      </c>
      <c r="D122" s="355">
        <v>25139</v>
      </c>
      <c r="E122" s="403">
        <f t="shared" si="10"/>
        <v>52</v>
      </c>
      <c r="F122" s="354">
        <v>36</v>
      </c>
      <c r="G122" s="356">
        <v>98</v>
      </c>
      <c r="H122" s="409">
        <v>0</v>
      </c>
      <c r="I122" s="409">
        <v>1</v>
      </c>
      <c r="J122" s="409">
        <v>0</v>
      </c>
      <c r="K122" s="409">
        <v>0</v>
      </c>
      <c r="L122" s="409">
        <v>0</v>
      </c>
      <c r="M122" s="409">
        <v>0</v>
      </c>
      <c r="N122" s="409">
        <v>0</v>
      </c>
      <c r="O122" s="409">
        <v>0</v>
      </c>
      <c r="P122" s="409">
        <v>0</v>
      </c>
      <c r="Q122" s="409">
        <v>0</v>
      </c>
      <c r="R122" s="409">
        <v>0</v>
      </c>
      <c r="S122" s="409">
        <v>0</v>
      </c>
      <c r="T122" s="409">
        <v>0</v>
      </c>
      <c r="U122" s="409">
        <v>0</v>
      </c>
      <c r="V122" s="409">
        <v>0</v>
      </c>
      <c r="W122" s="409">
        <v>0</v>
      </c>
      <c r="X122" s="409">
        <v>1</v>
      </c>
      <c r="Y122" s="409">
        <v>0</v>
      </c>
      <c r="Z122" s="409">
        <v>0</v>
      </c>
      <c r="AA122" s="356"/>
      <c r="AB122" s="352"/>
      <c r="AC122" s="417"/>
      <c r="AD122" s="435">
        <v>44151</v>
      </c>
      <c r="AE122" s="354">
        <v>0</v>
      </c>
      <c r="AF122" s="354">
        <v>0</v>
      </c>
      <c r="AG122" s="354">
        <v>0</v>
      </c>
      <c r="AH122" s="409">
        <v>0</v>
      </c>
      <c r="AI122" s="409">
        <v>0</v>
      </c>
      <c r="AJ122" s="408">
        <v>44153</v>
      </c>
      <c r="AK122" s="354">
        <f t="shared" si="2"/>
        <v>2</v>
      </c>
      <c r="AL122" s="423">
        <v>1</v>
      </c>
      <c r="AM122" s="409"/>
      <c r="AN122" s="410"/>
      <c r="AO122" s="352">
        <v>1</v>
      </c>
      <c r="AP122" s="354">
        <v>1</v>
      </c>
      <c r="AQ122" s="352">
        <v>1</v>
      </c>
      <c r="AR122" s="352">
        <v>0</v>
      </c>
      <c r="AS122" s="352">
        <v>0</v>
      </c>
      <c r="AT122" s="352">
        <v>1</v>
      </c>
      <c r="AU122" s="352">
        <v>0</v>
      </c>
      <c r="AV122" s="354"/>
      <c r="AW122" s="408">
        <v>44090</v>
      </c>
      <c r="AX122" s="419">
        <v>1.05</v>
      </c>
      <c r="AY122" s="419"/>
      <c r="AZ122" s="419"/>
      <c r="BA122" s="426"/>
      <c r="BB122" s="409">
        <v>12.5</v>
      </c>
      <c r="BC122" s="409">
        <v>5.17</v>
      </c>
      <c r="BD122" s="409">
        <v>82</v>
      </c>
      <c r="BE122" s="409">
        <v>12.2</v>
      </c>
      <c r="BF122" s="409">
        <v>248</v>
      </c>
      <c r="BG122" s="418"/>
      <c r="BH122" s="354">
        <v>0</v>
      </c>
      <c r="BI122" s="354">
        <v>0</v>
      </c>
      <c r="BJ122" s="354">
        <v>0</v>
      </c>
      <c r="BK122" s="354">
        <v>0</v>
      </c>
      <c r="BL122" s="356">
        <v>0</v>
      </c>
      <c r="BM122" s="354">
        <v>0</v>
      </c>
      <c r="BN122" s="413"/>
      <c r="BO122" s="419">
        <v>4.6235918367346933</v>
      </c>
      <c r="BP122" s="359">
        <v>4.9029999999999996</v>
      </c>
      <c r="BQ122" s="359">
        <v>0.27940816326530626</v>
      </c>
      <c r="BR122" s="359">
        <v>6.0430975123148398</v>
      </c>
      <c r="BS122" s="359">
        <v>72</v>
      </c>
      <c r="BT122" s="359">
        <v>48324</v>
      </c>
      <c r="BU122" s="359">
        <v>39072</v>
      </c>
      <c r="BV122" s="359">
        <v>1308.7696045946543</v>
      </c>
      <c r="BW122" s="359">
        <v>1.5466568162148954E-4</v>
      </c>
      <c r="BX122" s="359">
        <v>1.6553333333333322</v>
      </c>
      <c r="BY122" s="359">
        <v>15.0425</v>
      </c>
      <c r="BZ122" s="359">
        <v>-13.387166666666667</v>
      </c>
      <c r="CA122" s="359">
        <v>16.664472307627879</v>
      </c>
      <c r="CB122" s="359">
        <v>151.38002268037332</v>
      </c>
      <c r="CC122" s="359">
        <v>-134.71555037274547</v>
      </c>
      <c r="CD122" s="359">
        <v>28.64459436858137</v>
      </c>
      <c r="CE122" s="359">
        <v>260.34875062964801</v>
      </c>
      <c r="CF122" s="359">
        <v>-231.70415626106663</v>
      </c>
      <c r="CG122" s="359">
        <v>0.47089276989583623</v>
      </c>
      <c r="CH122" s="354"/>
      <c r="CI122" s="359">
        <v>5.93</v>
      </c>
      <c r="CJ122" s="359">
        <v>6.15</v>
      </c>
      <c r="CK122" s="359">
        <v>6.16</v>
      </c>
      <c r="CL122" s="359">
        <f t="shared" si="7"/>
        <v>6.080000000000001</v>
      </c>
      <c r="CM122" s="354">
        <v>0.59199999999999997</v>
      </c>
      <c r="CN122" s="359">
        <v>0.56699999999999995</v>
      </c>
      <c r="CO122" s="359">
        <v>0.53900000000000003</v>
      </c>
      <c r="CP122" s="359">
        <f t="shared" si="8"/>
        <v>0.56599999999999995</v>
      </c>
      <c r="CQ122" s="359">
        <v>0.71599999999999997</v>
      </c>
      <c r="CR122" s="359">
        <v>0.72899999999999998</v>
      </c>
      <c r="CS122" s="359">
        <v>0.73699999999999999</v>
      </c>
      <c r="CT122" s="359">
        <f t="shared" si="9"/>
        <v>0.72733333333333328</v>
      </c>
      <c r="CU122" s="414">
        <v>1.3888888888888889E-3</v>
      </c>
      <c r="CV122" s="415">
        <v>4.8611111111111112E-3</v>
      </c>
      <c r="CW122" s="415">
        <v>6.9444444444444441E-3</v>
      </c>
      <c r="CX122" s="416" t="s">
        <v>1241</v>
      </c>
      <c r="CY122" s="416" t="s">
        <v>1242</v>
      </c>
      <c r="CZ122" s="416" t="s">
        <v>1243</v>
      </c>
      <c r="DA122" s="416" t="s">
        <v>708</v>
      </c>
      <c r="DB122" s="416" t="s">
        <v>1244</v>
      </c>
      <c r="DC122" s="416" t="s">
        <v>1245</v>
      </c>
      <c r="DD122" s="361"/>
      <c r="DE122" s="359">
        <v>6.0430975123148398</v>
      </c>
      <c r="DF122" s="359">
        <v>0.56599999999999995</v>
      </c>
      <c r="DG122" s="359">
        <v>0.72733333333333328</v>
      </c>
    </row>
    <row r="123" spans="1:111" ht="15.75" customHeight="1">
      <c r="A123" s="363">
        <v>161</v>
      </c>
      <c r="B123" s="353" t="s">
        <v>1246</v>
      </c>
      <c r="C123" s="354">
        <v>2</v>
      </c>
      <c r="D123" s="355">
        <v>21345</v>
      </c>
      <c r="E123" s="403">
        <f t="shared" si="10"/>
        <v>62</v>
      </c>
      <c r="F123" s="354">
        <v>35.9</v>
      </c>
      <c r="G123" s="356">
        <v>100</v>
      </c>
      <c r="H123" s="409">
        <v>1</v>
      </c>
      <c r="I123" s="409">
        <v>1</v>
      </c>
      <c r="J123" s="409">
        <v>1</v>
      </c>
      <c r="K123" s="409">
        <v>0</v>
      </c>
      <c r="L123" s="409">
        <v>0</v>
      </c>
      <c r="M123" s="409">
        <v>0</v>
      </c>
      <c r="N123" s="409">
        <v>0</v>
      </c>
      <c r="O123" s="409">
        <v>0</v>
      </c>
      <c r="P123" s="409">
        <v>0</v>
      </c>
      <c r="Q123" s="409">
        <v>0</v>
      </c>
      <c r="R123" s="409">
        <v>0</v>
      </c>
      <c r="S123" s="409">
        <v>1</v>
      </c>
      <c r="T123" s="409">
        <v>0</v>
      </c>
      <c r="U123" s="409">
        <v>1</v>
      </c>
      <c r="V123" s="409">
        <v>1</v>
      </c>
      <c r="W123" s="409">
        <v>0</v>
      </c>
      <c r="X123" s="409">
        <v>1</v>
      </c>
      <c r="Y123" s="409">
        <v>0</v>
      </c>
      <c r="Z123" s="409">
        <v>0</v>
      </c>
      <c r="AA123" s="356">
        <v>85</v>
      </c>
      <c r="AB123" s="352">
        <v>1.64</v>
      </c>
      <c r="AC123" s="417">
        <f t="shared" si="6"/>
        <v>31.603212373587155</v>
      </c>
      <c r="AD123" s="435">
        <v>44153</v>
      </c>
      <c r="AE123" s="354">
        <v>0</v>
      </c>
      <c r="AF123" s="354">
        <v>0</v>
      </c>
      <c r="AG123" s="354">
        <v>0</v>
      </c>
      <c r="AH123" s="409">
        <v>0</v>
      </c>
      <c r="AI123" s="409">
        <v>0</v>
      </c>
      <c r="AJ123" s="408">
        <v>44175</v>
      </c>
      <c r="AK123" s="354">
        <f t="shared" si="2"/>
        <v>22</v>
      </c>
      <c r="AL123" s="423">
        <v>1</v>
      </c>
      <c r="AM123" s="409"/>
      <c r="AN123" s="410"/>
      <c r="AO123" s="352">
        <v>1</v>
      </c>
      <c r="AP123" s="354">
        <v>1</v>
      </c>
      <c r="AQ123" s="352">
        <v>1</v>
      </c>
      <c r="AR123" s="352">
        <v>0</v>
      </c>
      <c r="AS123" s="352">
        <v>0</v>
      </c>
      <c r="AT123" s="352">
        <v>1</v>
      </c>
      <c r="AU123" s="352">
        <v>0</v>
      </c>
      <c r="AV123" s="354"/>
      <c r="AW123" s="408">
        <v>44151</v>
      </c>
      <c r="AX123" s="419">
        <v>0.56999999999999995</v>
      </c>
      <c r="AY123" s="419">
        <v>949</v>
      </c>
      <c r="AZ123" s="419">
        <v>16.899999999999999</v>
      </c>
      <c r="BA123" s="426">
        <v>8.0000000000000002E-3</v>
      </c>
      <c r="BB123" s="409">
        <v>11.4</v>
      </c>
      <c r="BC123" s="409">
        <v>1.97</v>
      </c>
      <c r="BD123" s="409">
        <v>73.900000000000006</v>
      </c>
      <c r="BE123" s="409">
        <v>18.3</v>
      </c>
      <c r="BF123" s="409">
        <v>107</v>
      </c>
      <c r="BG123" s="418"/>
      <c r="BH123" s="354">
        <v>1</v>
      </c>
      <c r="BI123" s="354">
        <v>0</v>
      </c>
      <c r="BJ123" s="354">
        <v>0</v>
      </c>
      <c r="BK123" s="354">
        <v>1</v>
      </c>
      <c r="BL123" s="356">
        <v>0</v>
      </c>
      <c r="BM123" s="354">
        <v>0</v>
      </c>
      <c r="BN123" s="413"/>
      <c r="BO123" s="419">
        <v>5.1402833333333326</v>
      </c>
      <c r="BP123" s="359">
        <v>5.3310000000000004</v>
      </c>
      <c r="BQ123" s="359">
        <v>0.19071666666666776</v>
      </c>
      <c r="BR123" s="359">
        <v>3.7102364655645008</v>
      </c>
      <c r="BS123" s="359">
        <v>82</v>
      </c>
      <c r="BT123" s="359">
        <v>45470</v>
      </c>
      <c r="BU123" s="359">
        <v>27614</v>
      </c>
      <c r="BV123" s="359">
        <v>815.33101045296144</v>
      </c>
      <c r="BW123" s="359">
        <v>1.3436070346796919E-4</v>
      </c>
      <c r="BX123" s="359">
        <v>14.63816666666666</v>
      </c>
      <c r="BY123" s="359">
        <v>27.132166666666667</v>
      </c>
      <c r="BZ123" s="359">
        <v>-12.494</v>
      </c>
      <c r="CA123" s="359">
        <v>181.80416878991554</v>
      </c>
      <c r="CB123" s="359">
        <v>337.35611276113798</v>
      </c>
      <c r="CC123" s="359">
        <v>-155.5519439712225</v>
      </c>
      <c r="CD123" s="359">
        <v>228.10539019208792</v>
      </c>
      <c r="CE123" s="359">
        <v>422.56101497880229</v>
      </c>
      <c r="CF123" s="359">
        <v>-194.45562478671442</v>
      </c>
      <c r="CG123" s="359">
        <v>0.31515458782539951</v>
      </c>
      <c r="CH123" s="354"/>
      <c r="CI123" s="359">
        <v>8.31</v>
      </c>
      <c r="CJ123" s="359">
        <v>8.32</v>
      </c>
      <c r="CK123" s="359">
        <v>8.25</v>
      </c>
      <c r="CL123" s="359">
        <f t="shared" si="7"/>
        <v>8.2933333333333348</v>
      </c>
      <c r="CM123" s="354">
        <v>1.0409999999999999</v>
      </c>
      <c r="CN123" s="359">
        <v>1.042</v>
      </c>
      <c r="CO123" s="359">
        <v>1.0609999999999999</v>
      </c>
      <c r="CP123" s="359">
        <f t="shared" si="8"/>
        <v>1.048</v>
      </c>
      <c r="CQ123" s="359">
        <v>1.1240000000000001</v>
      </c>
      <c r="CR123" s="359">
        <v>1.1859999999999999</v>
      </c>
      <c r="CS123" s="359">
        <v>1.2390000000000001</v>
      </c>
      <c r="CT123" s="359">
        <f t="shared" si="9"/>
        <v>1.1830000000000001</v>
      </c>
      <c r="CU123" s="414">
        <v>2.7777777777777779E-3</v>
      </c>
      <c r="CV123" s="415">
        <v>4.8611111111111112E-3</v>
      </c>
      <c r="CW123" s="415">
        <v>9.0277777777777787E-3</v>
      </c>
      <c r="CX123" s="416" t="s">
        <v>1247</v>
      </c>
      <c r="CY123" s="416" t="s">
        <v>1248</v>
      </c>
      <c r="CZ123" s="416" t="s">
        <v>1249</v>
      </c>
      <c r="DA123" s="416" t="s">
        <v>1250</v>
      </c>
      <c r="DB123" s="416" t="s">
        <v>1251</v>
      </c>
      <c r="DC123" s="416" t="s">
        <v>1252</v>
      </c>
      <c r="DD123" s="361"/>
      <c r="DE123" s="359">
        <v>3.7102364655645008</v>
      </c>
      <c r="DF123" s="359">
        <v>1.048</v>
      </c>
      <c r="DG123" s="359">
        <v>1.1830000000000001</v>
      </c>
    </row>
    <row r="124" spans="1:111" ht="15.75" customHeight="1">
      <c r="A124" s="363">
        <v>162</v>
      </c>
      <c r="B124" s="353" t="s">
        <v>1253</v>
      </c>
      <c r="C124" s="354">
        <v>1</v>
      </c>
      <c r="D124" s="355">
        <v>24954</v>
      </c>
      <c r="E124" s="403">
        <f t="shared" si="10"/>
        <v>52</v>
      </c>
      <c r="F124" s="354">
        <v>36.5</v>
      </c>
      <c r="G124" s="356">
        <v>92</v>
      </c>
      <c r="H124" s="409">
        <v>0</v>
      </c>
      <c r="I124" s="409">
        <v>1</v>
      </c>
      <c r="J124" s="409">
        <v>1</v>
      </c>
      <c r="K124" s="409">
        <v>1</v>
      </c>
      <c r="L124" s="409">
        <v>0</v>
      </c>
      <c r="M124" s="409">
        <v>0</v>
      </c>
      <c r="N124" s="409">
        <v>0</v>
      </c>
      <c r="O124" s="409">
        <v>0</v>
      </c>
      <c r="P124" s="409">
        <v>0</v>
      </c>
      <c r="Q124" s="409">
        <v>0</v>
      </c>
      <c r="R124" s="409">
        <v>0</v>
      </c>
      <c r="S124" s="409">
        <v>0</v>
      </c>
      <c r="T124" s="409">
        <v>0</v>
      </c>
      <c r="U124" s="409">
        <v>0</v>
      </c>
      <c r="V124" s="409">
        <v>1</v>
      </c>
      <c r="W124" s="409">
        <v>0</v>
      </c>
      <c r="X124" s="409">
        <v>1</v>
      </c>
      <c r="Y124" s="409">
        <v>0</v>
      </c>
      <c r="Z124" s="409">
        <v>1</v>
      </c>
      <c r="AA124" s="356">
        <v>63.6</v>
      </c>
      <c r="AB124" s="352">
        <v>1.69</v>
      </c>
      <c r="AC124" s="417">
        <f t="shared" si="6"/>
        <v>22.268127866671339</v>
      </c>
      <c r="AD124" s="435">
        <v>44153</v>
      </c>
      <c r="AE124" s="354">
        <v>0</v>
      </c>
      <c r="AF124" s="354">
        <v>0</v>
      </c>
      <c r="AG124" s="354">
        <v>0</v>
      </c>
      <c r="AH124" s="409">
        <v>0</v>
      </c>
      <c r="AI124" s="409">
        <v>0</v>
      </c>
      <c r="AJ124" s="408">
        <v>44179</v>
      </c>
      <c r="AK124" s="354">
        <f t="shared" si="2"/>
        <v>26</v>
      </c>
      <c r="AL124" s="423">
        <v>1</v>
      </c>
      <c r="AM124" s="409"/>
      <c r="AN124" s="410" t="s">
        <v>1254</v>
      </c>
      <c r="AO124" s="352">
        <v>1</v>
      </c>
      <c r="AP124" s="354">
        <v>1</v>
      </c>
      <c r="AQ124" s="352">
        <v>1</v>
      </c>
      <c r="AR124" s="352">
        <v>0</v>
      </c>
      <c r="AS124" s="352">
        <v>0</v>
      </c>
      <c r="AT124" s="352">
        <v>1</v>
      </c>
      <c r="AU124" s="352">
        <v>0</v>
      </c>
      <c r="AV124" s="354">
        <v>0</v>
      </c>
      <c r="AW124" s="408">
        <v>44153</v>
      </c>
      <c r="AX124" s="419">
        <v>8.6300000000000008</v>
      </c>
      <c r="AY124" s="419">
        <v>2197</v>
      </c>
      <c r="AZ124" s="419">
        <v>46.3</v>
      </c>
      <c r="BA124" s="426"/>
      <c r="BB124" s="409">
        <v>8.4</v>
      </c>
      <c r="BC124" s="409">
        <v>16.13</v>
      </c>
      <c r="BD124" s="409">
        <v>84</v>
      </c>
      <c r="BE124" s="409">
        <v>8.6</v>
      </c>
      <c r="BF124" s="409">
        <v>186</v>
      </c>
      <c r="BG124" s="418"/>
      <c r="BH124" s="354">
        <v>1</v>
      </c>
      <c r="BI124" s="354">
        <v>0</v>
      </c>
      <c r="BJ124" s="354">
        <v>0</v>
      </c>
      <c r="BK124" s="354">
        <v>0</v>
      </c>
      <c r="BL124" s="356">
        <v>0</v>
      </c>
      <c r="BM124" s="354">
        <v>0</v>
      </c>
      <c r="BN124" s="413"/>
      <c r="BO124" s="419"/>
      <c r="BP124" s="359"/>
      <c r="BQ124" s="359"/>
      <c r="BR124" s="359"/>
      <c r="BS124" s="359"/>
      <c r="BT124" s="359"/>
      <c r="BU124" s="359"/>
      <c r="BV124" s="359"/>
      <c r="BW124" s="359"/>
      <c r="BX124" s="359"/>
      <c r="BY124" s="359"/>
      <c r="BZ124" s="359"/>
      <c r="CA124" s="359"/>
      <c r="CB124" s="359"/>
      <c r="CC124" s="359"/>
      <c r="CD124" s="359"/>
      <c r="CE124" s="359"/>
      <c r="CF124" s="359"/>
      <c r="CG124" s="359"/>
      <c r="CH124" s="354"/>
      <c r="CI124" s="359">
        <v>7.98</v>
      </c>
      <c r="CJ124" s="359">
        <v>7.95</v>
      </c>
      <c r="CK124" s="359">
        <v>7.38</v>
      </c>
      <c r="CL124" s="359">
        <f t="shared" si="7"/>
        <v>7.77</v>
      </c>
      <c r="CM124" s="354">
        <v>0.58099999999999996</v>
      </c>
      <c r="CN124" s="359">
        <v>0.60899999999999999</v>
      </c>
      <c r="CO124" s="359">
        <v>0.55000000000000004</v>
      </c>
      <c r="CP124" s="359">
        <f t="shared" si="8"/>
        <v>0.57999999999999996</v>
      </c>
      <c r="CQ124" s="359">
        <v>0.68300000000000005</v>
      </c>
      <c r="CR124" s="359">
        <v>0.73899999999999999</v>
      </c>
      <c r="CS124" s="359">
        <v>0.74</v>
      </c>
      <c r="CT124" s="359">
        <f t="shared" si="9"/>
        <v>0.72066666666666668</v>
      </c>
      <c r="CU124" s="414">
        <v>1.3888888888888889E-3</v>
      </c>
      <c r="CV124" s="415">
        <v>7.6388888888888886E-3</v>
      </c>
      <c r="CW124" s="415">
        <v>1.1805555555555555E-2</v>
      </c>
      <c r="CX124" s="416" t="s">
        <v>1255</v>
      </c>
      <c r="CY124" s="416" t="s">
        <v>1256</v>
      </c>
      <c r="CZ124" s="416" t="s">
        <v>1257</v>
      </c>
      <c r="DA124" s="416" t="s">
        <v>1258</v>
      </c>
      <c r="DB124" s="416" t="s">
        <v>1259</v>
      </c>
      <c r="DC124" s="416" t="s">
        <v>1260</v>
      </c>
      <c r="DD124" s="361"/>
      <c r="DE124" s="359"/>
      <c r="DF124" s="359">
        <v>0.57999999999999996</v>
      </c>
      <c r="DG124" s="359">
        <v>0.72066666666666668</v>
      </c>
    </row>
    <row r="125" spans="1:111" ht="15.75" customHeight="1">
      <c r="A125" s="363">
        <v>163</v>
      </c>
      <c r="B125" s="353" t="s">
        <v>1261</v>
      </c>
      <c r="C125" s="354">
        <v>2</v>
      </c>
      <c r="D125" s="355">
        <v>21198</v>
      </c>
      <c r="E125" s="403">
        <f t="shared" si="10"/>
        <v>62</v>
      </c>
      <c r="F125" s="354">
        <v>35.200000000000003</v>
      </c>
      <c r="G125" s="356">
        <v>98</v>
      </c>
      <c r="H125" s="409">
        <v>0</v>
      </c>
      <c r="I125" s="409">
        <v>0</v>
      </c>
      <c r="J125" s="409">
        <v>0</v>
      </c>
      <c r="K125" s="409">
        <v>0</v>
      </c>
      <c r="L125" s="409">
        <v>0</v>
      </c>
      <c r="M125" s="409">
        <v>0</v>
      </c>
      <c r="N125" s="409">
        <v>0</v>
      </c>
      <c r="O125" s="409">
        <v>0</v>
      </c>
      <c r="P125" s="409">
        <v>0</v>
      </c>
      <c r="Q125" s="409">
        <v>0</v>
      </c>
      <c r="R125" s="409">
        <v>0</v>
      </c>
      <c r="S125" s="409">
        <v>0</v>
      </c>
      <c r="T125" s="409">
        <v>0</v>
      </c>
      <c r="U125" s="409">
        <v>0</v>
      </c>
      <c r="V125" s="409">
        <v>1</v>
      </c>
      <c r="W125" s="409">
        <v>0</v>
      </c>
      <c r="X125" s="409">
        <v>1</v>
      </c>
      <c r="Y125" s="409">
        <v>0</v>
      </c>
      <c r="Z125" s="409">
        <v>0</v>
      </c>
      <c r="AA125" s="356"/>
      <c r="AB125" s="352"/>
      <c r="AC125" s="417"/>
      <c r="AD125" s="435">
        <v>44155</v>
      </c>
      <c r="AE125" s="354">
        <v>0</v>
      </c>
      <c r="AF125" s="354">
        <v>0</v>
      </c>
      <c r="AG125" s="354">
        <v>0</v>
      </c>
      <c r="AH125" s="409">
        <v>0</v>
      </c>
      <c r="AI125" s="409">
        <v>0</v>
      </c>
      <c r="AJ125" s="408">
        <v>44158</v>
      </c>
      <c r="AK125" s="354">
        <f t="shared" si="2"/>
        <v>3</v>
      </c>
      <c r="AL125" s="423">
        <v>1</v>
      </c>
      <c r="AM125" s="409"/>
      <c r="AN125" s="410"/>
      <c r="AO125" s="352">
        <v>1</v>
      </c>
      <c r="AP125" s="354">
        <v>1</v>
      </c>
      <c r="AQ125" s="352">
        <v>1</v>
      </c>
      <c r="AR125" s="352">
        <v>0</v>
      </c>
      <c r="AS125" s="352">
        <v>0</v>
      </c>
      <c r="AT125" s="352">
        <v>1</v>
      </c>
      <c r="AU125" s="352">
        <v>0</v>
      </c>
      <c r="AV125" s="354">
        <v>1</v>
      </c>
      <c r="AW125" s="435">
        <v>44155</v>
      </c>
      <c r="AX125" s="419">
        <v>0.76</v>
      </c>
      <c r="AY125" s="419"/>
      <c r="AZ125" s="419"/>
      <c r="BA125" s="426"/>
      <c r="BB125" s="409">
        <v>14.7</v>
      </c>
      <c r="BC125" s="409">
        <v>11.99</v>
      </c>
      <c r="BD125" s="409">
        <v>58.6</v>
      </c>
      <c r="BE125" s="409">
        <v>33.9</v>
      </c>
      <c r="BF125" s="409">
        <v>347</v>
      </c>
      <c r="BG125" s="418"/>
      <c r="BH125" s="354">
        <v>0</v>
      </c>
      <c r="BI125" s="354">
        <v>0</v>
      </c>
      <c r="BJ125" s="354">
        <v>0</v>
      </c>
      <c r="BK125" s="354">
        <v>0</v>
      </c>
      <c r="BL125" s="356">
        <v>0</v>
      </c>
      <c r="BM125" s="354">
        <v>0</v>
      </c>
      <c r="BN125" s="413"/>
      <c r="BO125" s="419">
        <v>4.4933846153846169</v>
      </c>
      <c r="BP125" s="359">
        <v>4.6539999999999999</v>
      </c>
      <c r="BQ125" s="359">
        <v>0.16061538461538305</v>
      </c>
      <c r="BR125" s="359">
        <v>3.5744855685280568</v>
      </c>
      <c r="BS125" s="359">
        <v>71</v>
      </c>
      <c r="BT125" s="359">
        <v>17385</v>
      </c>
      <c r="BU125" s="359">
        <v>10582</v>
      </c>
      <c r="BV125" s="359">
        <v>661.95389681668496</v>
      </c>
      <c r="BW125" s="359">
        <v>3.3778922401512537E-4</v>
      </c>
      <c r="BX125" s="359">
        <v>-4.3550000000000004</v>
      </c>
      <c r="BY125" s="359">
        <v>9.2263333333333328</v>
      </c>
      <c r="BZ125" s="359">
        <v>-13.581333333333331</v>
      </c>
      <c r="CA125" s="359">
        <v>-40.977782726883611</v>
      </c>
      <c r="CB125" s="359">
        <v>88.411966443703975</v>
      </c>
      <c r="CC125" s="359">
        <v>-129.38974917058761</v>
      </c>
      <c r="CD125" s="359">
        <v>-76.502642144126909</v>
      </c>
      <c r="CE125" s="359">
        <v>165.02912769569383</v>
      </c>
      <c r="CF125" s="359">
        <v>-241.53176983982073</v>
      </c>
      <c r="CG125" s="359">
        <v>0.59408509599406834</v>
      </c>
      <c r="CH125" s="354"/>
      <c r="CI125" s="359">
        <v>6.6</v>
      </c>
      <c r="CJ125" s="359">
        <v>6.5</v>
      </c>
      <c r="CK125" s="359">
        <v>6.56</v>
      </c>
      <c r="CL125" s="359">
        <f t="shared" ref="CL125:CL187" si="11">AVERAGE(CI125:CK125)</f>
        <v>6.5533333333333337</v>
      </c>
      <c r="CM125" s="354">
        <v>0.56000000000000005</v>
      </c>
      <c r="CN125" s="359">
        <v>0.55900000000000005</v>
      </c>
      <c r="CO125" s="359">
        <v>0.56000000000000005</v>
      </c>
      <c r="CP125" s="359">
        <f t="shared" ref="CP125:CP187" si="12">AVERAGE(CM125:CO125)</f>
        <v>0.55966666666666676</v>
      </c>
      <c r="CQ125" s="359">
        <v>0.74399999999999999</v>
      </c>
      <c r="CR125" s="359">
        <v>0.74</v>
      </c>
      <c r="CS125" s="359">
        <v>0.74</v>
      </c>
      <c r="CT125" s="359">
        <f t="shared" ref="CT125:CT187" si="13">AVERAGE(CQ125:CS125)</f>
        <v>0.7413333333333334</v>
      </c>
      <c r="CU125" s="414">
        <v>2.7777777777777779E-3</v>
      </c>
      <c r="CV125" s="415">
        <v>4.8611111111111112E-3</v>
      </c>
      <c r="CW125" s="415">
        <v>1.0416666666666666E-2</v>
      </c>
      <c r="CX125" s="416" t="s">
        <v>1262</v>
      </c>
      <c r="CY125" s="416" t="s">
        <v>1263</v>
      </c>
      <c r="CZ125" s="416" t="s">
        <v>1264</v>
      </c>
      <c r="DA125" s="416" t="s">
        <v>1265</v>
      </c>
      <c r="DB125" s="416" t="s">
        <v>1266</v>
      </c>
      <c r="DC125" s="416" t="s">
        <v>1267</v>
      </c>
      <c r="DD125" s="361"/>
      <c r="DE125" s="359">
        <v>3.5744855685280568</v>
      </c>
      <c r="DF125" s="359">
        <v>0.55966666666666676</v>
      </c>
      <c r="DG125" s="359">
        <v>0.7413333333333334</v>
      </c>
    </row>
    <row r="126" spans="1:111" ht="15.75" customHeight="1">
      <c r="A126" s="363">
        <v>164</v>
      </c>
      <c r="B126" s="353" t="s">
        <v>1268</v>
      </c>
      <c r="C126" s="354">
        <v>2</v>
      </c>
      <c r="D126" s="355">
        <v>31990</v>
      </c>
      <c r="E126" s="403">
        <f t="shared" si="10"/>
        <v>33</v>
      </c>
      <c r="F126" s="354">
        <v>35.200000000000003</v>
      </c>
      <c r="G126" s="356">
        <v>99</v>
      </c>
      <c r="H126" s="409">
        <v>0</v>
      </c>
      <c r="I126" s="409">
        <v>0</v>
      </c>
      <c r="J126" s="409">
        <v>0</v>
      </c>
      <c r="K126" s="409">
        <v>0</v>
      </c>
      <c r="L126" s="409">
        <v>0</v>
      </c>
      <c r="M126" s="409">
        <v>0</v>
      </c>
      <c r="N126" s="409">
        <v>0</v>
      </c>
      <c r="O126" s="409">
        <v>0</v>
      </c>
      <c r="P126" s="409">
        <v>0</v>
      </c>
      <c r="Q126" s="409">
        <v>0</v>
      </c>
      <c r="R126" s="409">
        <v>0</v>
      </c>
      <c r="S126" s="409">
        <v>0</v>
      </c>
      <c r="T126" s="409">
        <v>0</v>
      </c>
      <c r="U126" s="409">
        <v>0</v>
      </c>
      <c r="V126" s="409">
        <v>0</v>
      </c>
      <c r="W126" s="409">
        <v>0</v>
      </c>
      <c r="X126" s="409">
        <v>0</v>
      </c>
      <c r="Y126" s="409">
        <v>0</v>
      </c>
      <c r="Z126" s="409">
        <v>0</v>
      </c>
      <c r="AA126" s="356"/>
      <c r="AB126" s="352"/>
      <c r="AC126" s="417"/>
      <c r="AD126" s="435">
        <v>44155</v>
      </c>
      <c r="AE126" s="354">
        <v>0</v>
      </c>
      <c r="AF126" s="354">
        <v>0</v>
      </c>
      <c r="AG126" s="354">
        <v>0</v>
      </c>
      <c r="AH126" s="409">
        <v>0</v>
      </c>
      <c r="AI126" s="409">
        <v>0</v>
      </c>
      <c r="AJ126" s="408">
        <v>44156</v>
      </c>
      <c r="AK126" s="354">
        <f t="shared" si="2"/>
        <v>1</v>
      </c>
      <c r="AL126" s="423">
        <v>1</v>
      </c>
      <c r="AM126" s="409"/>
      <c r="AN126" s="410"/>
      <c r="AO126" s="352">
        <v>1</v>
      </c>
      <c r="AP126" s="354">
        <v>1</v>
      </c>
      <c r="AQ126" s="352">
        <v>1</v>
      </c>
      <c r="AR126" s="352">
        <v>0</v>
      </c>
      <c r="AS126" s="352">
        <v>0</v>
      </c>
      <c r="AT126" s="352">
        <v>1</v>
      </c>
      <c r="AU126" s="352">
        <v>0</v>
      </c>
      <c r="AV126" s="354">
        <v>0</v>
      </c>
      <c r="AW126" s="435">
        <v>44155</v>
      </c>
      <c r="AX126" s="419">
        <v>0.51</v>
      </c>
      <c r="AY126" s="419">
        <v>5052</v>
      </c>
      <c r="AZ126" s="419">
        <v>71.099999999999994</v>
      </c>
      <c r="BA126" s="426"/>
      <c r="BB126" s="409">
        <v>12.3</v>
      </c>
      <c r="BC126" s="409">
        <v>16.579999999999998</v>
      </c>
      <c r="BD126" s="409">
        <v>88.5</v>
      </c>
      <c r="BE126" s="409">
        <v>3</v>
      </c>
      <c r="BF126" s="409">
        <v>291</v>
      </c>
      <c r="BG126" s="418"/>
      <c r="BH126" s="354">
        <v>0</v>
      </c>
      <c r="BI126" s="354">
        <v>0</v>
      </c>
      <c r="BJ126" s="354">
        <v>0</v>
      </c>
      <c r="BK126" s="354">
        <v>0</v>
      </c>
      <c r="BL126" s="356">
        <v>0</v>
      </c>
      <c r="BM126" s="354">
        <v>0</v>
      </c>
      <c r="BN126" s="413"/>
      <c r="BO126" s="419">
        <v>2.2790000000000008</v>
      </c>
      <c r="BP126" s="359">
        <v>2.3959999999999999</v>
      </c>
      <c r="BQ126" s="359">
        <v>0.1169999999999991</v>
      </c>
      <c r="BR126" s="359">
        <v>5.1338306274681464</v>
      </c>
      <c r="BS126" s="359">
        <v>86</v>
      </c>
      <c r="BT126" s="359">
        <v>70180</v>
      </c>
      <c r="BU126" s="359">
        <v>53500</v>
      </c>
      <c r="BV126" s="359">
        <v>2514.6316851664988</v>
      </c>
      <c r="BW126" s="359">
        <v>9.5959450980713013E-5</v>
      </c>
      <c r="BX126" s="359">
        <v>-3.0651666666666655</v>
      </c>
      <c r="BY126" s="359">
        <v>10.035833333333336</v>
      </c>
      <c r="BZ126" s="359">
        <v>-13.101000000000001</v>
      </c>
      <c r="CA126" s="359">
        <v>-7.4844454068738751</v>
      </c>
      <c r="CB126" s="359">
        <v>24.526141047255841</v>
      </c>
      <c r="CC126" s="359">
        <v>-32.010586454129722</v>
      </c>
      <c r="CD126" s="359">
        <v>-107.78610200588031</v>
      </c>
      <c r="CE126" s="359">
        <v>352.77360012076991</v>
      </c>
      <c r="CF126" s="359">
        <v>-460.55970212665022</v>
      </c>
      <c r="CG126" s="359">
        <v>0.56626195048699191</v>
      </c>
      <c r="CH126" s="354"/>
      <c r="CI126" s="359">
        <v>5.3</v>
      </c>
      <c r="CJ126" s="359">
        <v>5.61</v>
      </c>
      <c r="CK126" s="359">
        <v>5.49</v>
      </c>
      <c r="CL126" s="359">
        <f t="shared" si="11"/>
        <v>5.4666666666666659</v>
      </c>
      <c r="CM126" s="354">
        <v>0.56100000000000005</v>
      </c>
      <c r="CN126" s="359">
        <v>0.52900000000000003</v>
      </c>
      <c r="CO126" s="359">
        <v>0.59099999999999997</v>
      </c>
      <c r="CP126" s="359">
        <f t="shared" si="12"/>
        <v>0.56033333333333335</v>
      </c>
      <c r="CQ126" s="359">
        <v>0.73599999999999999</v>
      </c>
      <c r="CR126" s="359">
        <v>0.73299999999999998</v>
      </c>
      <c r="CS126" s="359">
        <v>0.73399999999999999</v>
      </c>
      <c r="CT126" s="359">
        <f t="shared" si="13"/>
        <v>0.73433333333333328</v>
      </c>
      <c r="CU126" s="414">
        <v>2.0833333333333333E-3</v>
      </c>
      <c r="CV126" s="415">
        <v>4.1666666666666666E-3</v>
      </c>
      <c r="CW126" s="415">
        <v>1.1111111111111112E-2</v>
      </c>
      <c r="CX126" s="416" t="s">
        <v>1269</v>
      </c>
      <c r="CY126" s="416" t="s">
        <v>1270</v>
      </c>
      <c r="CZ126" s="416" t="s">
        <v>1271</v>
      </c>
      <c r="DA126" s="416" t="s">
        <v>1272</v>
      </c>
      <c r="DB126" s="416" t="s">
        <v>1273</v>
      </c>
      <c r="DC126" s="416" t="s">
        <v>1274</v>
      </c>
      <c r="DD126" s="361"/>
      <c r="DE126" s="359">
        <v>5.1338306274681464</v>
      </c>
      <c r="DF126" s="359">
        <v>0.56033333333333335</v>
      </c>
      <c r="DG126" s="359">
        <v>0.73433333333333328</v>
      </c>
    </row>
    <row r="127" spans="1:111" ht="15.75" customHeight="1">
      <c r="A127" s="363">
        <v>165</v>
      </c>
      <c r="B127" s="353" t="s">
        <v>1275</v>
      </c>
      <c r="C127" s="354">
        <v>1</v>
      </c>
      <c r="D127" s="355">
        <v>27862</v>
      </c>
      <c r="E127" s="403">
        <f t="shared" si="10"/>
        <v>44</v>
      </c>
      <c r="F127" s="354">
        <v>35</v>
      </c>
      <c r="G127" s="356">
        <v>100</v>
      </c>
      <c r="H127" s="409">
        <v>0</v>
      </c>
      <c r="I127" s="409">
        <v>0</v>
      </c>
      <c r="J127" s="409">
        <v>0</v>
      </c>
      <c r="K127" s="409">
        <v>0</v>
      </c>
      <c r="L127" s="409">
        <v>0</v>
      </c>
      <c r="M127" s="409">
        <v>0</v>
      </c>
      <c r="N127" s="409">
        <v>0</v>
      </c>
      <c r="O127" s="409">
        <v>0</v>
      </c>
      <c r="P127" s="409">
        <v>0</v>
      </c>
      <c r="Q127" s="409">
        <v>0</v>
      </c>
      <c r="R127" s="409">
        <v>0</v>
      </c>
      <c r="S127" s="409">
        <v>0</v>
      </c>
      <c r="T127" s="409">
        <v>0</v>
      </c>
      <c r="U127" s="409">
        <v>0</v>
      </c>
      <c r="V127" s="409">
        <v>1</v>
      </c>
      <c r="W127" s="409">
        <v>1</v>
      </c>
      <c r="X127" s="409">
        <v>0</v>
      </c>
      <c r="Y127" s="409">
        <v>0</v>
      </c>
      <c r="Z127" s="409">
        <v>0</v>
      </c>
      <c r="AA127" s="356"/>
      <c r="AB127" s="352"/>
      <c r="AC127" s="417"/>
      <c r="AD127" s="435">
        <v>44155</v>
      </c>
      <c r="AE127" s="354">
        <v>0</v>
      </c>
      <c r="AF127" s="354">
        <v>0</v>
      </c>
      <c r="AG127" s="354">
        <v>0</v>
      </c>
      <c r="AH127" s="409">
        <v>0</v>
      </c>
      <c r="AI127" s="409">
        <v>0</v>
      </c>
      <c r="AJ127" s="408">
        <v>44159</v>
      </c>
      <c r="AK127" s="354">
        <f t="shared" si="2"/>
        <v>4</v>
      </c>
      <c r="AL127" s="423">
        <v>1</v>
      </c>
      <c r="AM127" s="409"/>
      <c r="AN127" s="410"/>
      <c r="AO127" s="352">
        <v>1</v>
      </c>
      <c r="AP127" s="354">
        <v>1</v>
      </c>
      <c r="AQ127" s="352">
        <v>1</v>
      </c>
      <c r="AR127" s="352">
        <v>0</v>
      </c>
      <c r="AS127" s="352">
        <v>0</v>
      </c>
      <c r="AT127" s="352">
        <v>0</v>
      </c>
      <c r="AU127" s="352">
        <v>0</v>
      </c>
      <c r="AV127" s="354">
        <v>1</v>
      </c>
      <c r="AW127" s="435">
        <v>44155</v>
      </c>
      <c r="AX127" s="419"/>
      <c r="AY127" s="419">
        <v>420</v>
      </c>
      <c r="AZ127" s="419"/>
      <c r="BA127" s="426">
        <v>5.0000000000000001E-3</v>
      </c>
      <c r="BB127" s="409">
        <v>13.5</v>
      </c>
      <c r="BC127" s="409">
        <v>6.83</v>
      </c>
      <c r="BD127" s="409">
        <v>71.099999999999994</v>
      </c>
      <c r="BE127" s="409">
        <v>18.2</v>
      </c>
      <c r="BF127" s="409">
        <v>364</v>
      </c>
      <c r="BG127" s="418"/>
      <c r="BH127" s="354">
        <v>0</v>
      </c>
      <c r="BI127" s="354">
        <v>0</v>
      </c>
      <c r="BJ127" s="354">
        <v>0</v>
      </c>
      <c r="BK127" s="354">
        <v>0</v>
      </c>
      <c r="BL127" s="356">
        <v>0</v>
      </c>
      <c r="BM127" s="354">
        <v>0</v>
      </c>
      <c r="BN127" s="413"/>
      <c r="BO127" s="419">
        <v>4.3954915254237283</v>
      </c>
      <c r="BP127" s="359">
        <v>4.6310000000000002</v>
      </c>
      <c r="BQ127" s="359">
        <v>0.23550847457627189</v>
      </c>
      <c r="BR127" s="359">
        <v>5.357955378006757</v>
      </c>
      <c r="BS127" s="359">
        <v>39</v>
      </c>
      <c r="BT127" s="359">
        <v>18934</v>
      </c>
      <c r="BU127" s="359">
        <v>3526</v>
      </c>
      <c r="BV127" s="359">
        <v>307.55476084041118</v>
      </c>
      <c r="BW127" s="359">
        <v>1.5195562614880196E-3</v>
      </c>
      <c r="BX127" s="359">
        <v>-7.317333333333333</v>
      </c>
      <c r="BY127" s="359">
        <v>6.6005000000000011</v>
      </c>
      <c r="BZ127" s="359">
        <v>-13.917833333333338</v>
      </c>
      <c r="CA127" s="359">
        <v>-66.632694402015346</v>
      </c>
      <c r="CB127" s="359">
        <v>60.005945016433273</v>
      </c>
      <c r="CC127" s="359">
        <v>-126.63863941844862</v>
      </c>
      <c r="CD127" s="359">
        <v>-133.15119492973261</v>
      </c>
      <c r="CE127" s="359">
        <v>120.20657947230748</v>
      </c>
      <c r="CF127" s="359">
        <v>-253.35777440204023</v>
      </c>
      <c r="CG127" s="359">
        <v>0.67821721150423198</v>
      </c>
      <c r="CH127" s="354"/>
      <c r="CI127" s="359">
        <v>7.76</v>
      </c>
      <c r="CJ127" s="359">
        <v>7.74</v>
      </c>
      <c r="CK127" s="359">
        <v>7.61</v>
      </c>
      <c r="CL127" s="359">
        <f t="shared" si="11"/>
        <v>7.7033333333333331</v>
      </c>
      <c r="CM127" s="354">
        <v>0.66800000000000004</v>
      </c>
      <c r="CN127" s="359">
        <v>0.746</v>
      </c>
      <c r="CO127" s="359">
        <v>0.71499999999999997</v>
      </c>
      <c r="CP127" s="359">
        <f t="shared" si="12"/>
        <v>0.70966666666666667</v>
      </c>
      <c r="CQ127" s="359">
        <v>0.84399999999999997</v>
      </c>
      <c r="CR127" s="359">
        <v>0.90100000000000002</v>
      </c>
      <c r="CS127" s="359">
        <v>0.9</v>
      </c>
      <c r="CT127" s="359">
        <f t="shared" si="13"/>
        <v>0.88166666666666671</v>
      </c>
      <c r="CU127" s="414">
        <v>2.0833333333333333E-3</v>
      </c>
      <c r="CV127" s="415">
        <v>4.1666666666666666E-3</v>
      </c>
      <c r="CW127" s="415">
        <v>7.6388888888888886E-3</v>
      </c>
      <c r="CX127" s="416" t="s">
        <v>1276</v>
      </c>
      <c r="CY127" s="416" t="s">
        <v>504</v>
      </c>
      <c r="CZ127" s="416" t="s">
        <v>1277</v>
      </c>
      <c r="DA127" s="416" t="s">
        <v>1278</v>
      </c>
      <c r="DB127" s="416" t="s">
        <v>1279</v>
      </c>
      <c r="DC127" s="416" t="s">
        <v>1280</v>
      </c>
      <c r="DD127" s="361"/>
      <c r="DE127" s="359">
        <v>5.357955378006757</v>
      </c>
      <c r="DF127" s="359">
        <v>0.70966666666666667</v>
      </c>
      <c r="DG127" s="359">
        <v>0.88166666666666671</v>
      </c>
    </row>
    <row r="128" spans="1:111" ht="15.75" customHeight="1">
      <c r="A128" s="363">
        <v>166</v>
      </c>
      <c r="B128" s="353" t="s">
        <v>1281</v>
      </c>
      <c r="C128" s="354">
        <v>1</v>
      </c>
      <c r="D128" s="355">
        <v>21768</v>
      </c>
      <c r="E128" s="403">
        <f t="shared" si="10"/>
        <v>61</v>
      </c>
      <c r="F128" s="354">
        <v>35.5</v>
      </c>
      <c r="G128" s="356">
        <v>95</v>
      </c>
      <c r="H128" s="409">
        <v>0</v>
      </c>
      <c r="I128" s="409">
        <v>1</v>
      </c>
      <c r="J128" s="409">
        <v>0</v>
      </c>
      <c r="K128" s="409">
        <v>0</v>
      </c>
      <c r="L128" s="409">
        <v>0</v>
      </c>
      <c r="M128" s="409">
        <v>0</v>
      </c>
      <c r="N128" s="409">
        <v>0</v>
      </c>
      <c r="O128" s="409">
        <v>0</v>
      </c>
      <c r="P128" s="409">
        <v>0</v>
      </c>
      <c r="Q128" s="409">
        <v>0</v>
      </c>
      <c r="R128" s="409">
        <v>0</v>
      </c>
      <c r="S128" s="409">
        <v>0</v>
      </c>
      <c r="T128" s="409">
        <v>0</v>
      </c>
      <c r="U128" s="409">
        <v>0</v>
      </c>
      <c r="V128" s="409">
        <v>1</v>
      </c>
      <c r="W128" s="409">
        <v>0</v>
      </c>
      <c r="X128" s="409">
        <v>1</v>
      </c>
      <c r="Y128" s="409">
        <v>0</v>
      </c>
      <c r="Z128" s="409">
        <v>0</v>
      </c>
      <c r="AA128" s="356">
        <v>90</v>
      </c>
      <c r="AB128" s="352">
        <v>1.85</v>
      </c>
      <c r="AC128" s="417">
        <f t="shared" si="6"/>
        <v>26.296566837107374</v>
      </c>
      <c r="AD128" s="435">
        <v>44157</v>
      </c>
      <c r="AE128" s="354">
        <v>1</v>
      </c>
      <c r="AF128" s="354">
        <v>1</v>
      </c>
      <c r="AG128" s="354">
        <v>50</v>
      </c>
      <c r="AH128" s="409">
        <v>1</v>
      </c>
      <c r="AI128" s="409">
        <v>1</v>
      </c>
      <c r="AJ128" s="408">
        <v>44210</v>
      </c>
      <c r="AK128" s="354">
        <f t="shared" si="2"/>
        <v>53</v>
      </c>
      <c r="AL128" s="423">
        <v>1</v>
      </c>
      <c r="AM128" s="409"/>
      <c r="AN128" s="410"/>
      <c r="AO128" s="352">
        <v>1</v>
      </c>
      <c r="AP128" s="354">
        <v>1</v>
      </c>
      <c r="AQ128" s="352">
        <v>1</v>
      </c>
      <c r="AR128" s="352">
        <v>1</v>
      </c>
      <c r="AS128" s="352">
        <v>0</v>
      </c>
      <c r="AT128" s="352">
        <v>0</v>
      </c>
      <c r="AU128" s="352">
        <v>0</v>
      </c>
      <c r="AV128" s="354">
        <v>1</v>
      </c>
      <c r="AW128" s="435">
        <v>44157</v>
      </c>
      <c r="AX128" s="419">
        <v>0.92</v>
      </c>
      <c r="AY128" s="419">
        <v>989</v>
      </c>
      <c r="AZ128" s="419"/>
      <c r="BA128" s="426"/>
      <c r="BB128" s="409">
        <v>13.8</v>
      </c>
      <c r="BC128" s="409">
        <v>7.16</v>
      </c>
      <c r="BD128" s="409">
        <v>90.8</v>
      </c>
      <c r="BE128" s="409">
        <v>6.7</v>
      </c>
      <c r="BF128" s="409">
        <v>228</v>
      </c>
      <c r="BG128" s="418"/>
      <c r="BH128" s="354">
        <v>0</v>
      </c>
      <c r="BI128" s="354">
        <v>0</v>
      </c>
      <c r="BJ128" s="354">
        <v>0</v>
      </c>
      <c r="BK128" s="354">
        <v>0</v>
      </c>
      <c r="BL128" s="356">
        <v>0</v>
      </c>
      <c r="BM128" s="354">
        <v>0</v>
      </c>
      <c r="BN128" s="413"/>
      <c r="BO128" s="419">
        <v>4.5887333333333347</v>
      </c>
      <c r="BP128" s="359">
        <v>4.99</v>
      </c>
      <c r="BQ128" s="359">
        <v>0.40126666666666555</v>
      </c>
      <c r="BR128" s="359">
        <v>8.7446063546948061</v>
      </c>
      <c r="BS128" s="359">
        <v>105</v>
      </c>
      <c r="BT128" s="359">
        <v>16636</v>
      </c>
      <c r="BU128" s="359">
        <v>13318</v>
      </c>
      <c r="BV128" s="359">
        <v>553.48586810228812</v>
      </c>
      <c r="BW128" s="359">
        <v>6.5660056725445307E-4</v>
      </c>
      <c r="BX128" s="359">
        <v>-1.4503333333333333</v>
      </c>
      <c r="BY128" s="359">
        <v>13.690666666666665</v>
      </c>
      <c r="BZ128" s="359">
        <v>-15.141</v>
      </c>
      <c r="CA128" s="359">
        <v>-13.590245332338499</v>
      </c>
      <c r="CB128" s="359">
        <v>136.62031232582299</v>
      </c>
      <c r="CC128" s="359">
        <v>-150.21055765816158</v>
      </c>
      <c r="CD128" s="359">
        <v>-25.829686316127098</v>
      </c>
      <c r="CE128" s="359">
        <v>238.44632529600028</v>
      </c>
      <c r="CF128" s="359">
        <v>-264.27601161212743</v>
      </c>
      <c r="CG128" s="359">
        <v>0.52568981366034617</v>
      </c>
      <c r="CH128" s="354"/>
      <c r="CI128" s="359">
        <v>6.74</v>
      </c>
      <c r="CJ128" s="359">
        <v>6.6</v>
      </c>
      <c r="CK128" s="359">
        <v>6.76</v>
      </c>
      <c r="CL128" s="359">
        <f t="shared" si="11"/>
        <v>6.7</v>
      </c>
      <c r="CM128" s="354">
        <v>0.59</v>
      </c>
      <c r="CN128" s="359">
        <v>0.63900000000000001</v>
      </c>
      <c r="CO128" s="359">
        <v>0.64</v>
      </c>
      <c r="CP128" s="359">
        <f t="shared" si="12"/>
        <v>0.62300000000000011</v>
      </c>
      <c r="CQ128" s="359">
        <v>0.78600000000000003</v>
      </c>
      <c r="CR128" s="359">
        <v>0.84899999999999998</v>
      </c>
      <c r="CS128" s="359">
        <v>0.84899999999999998</v>
      </c>
      <c r="CT128" s="359">
        <f t="shared" si="13"/>
        <v>0.82799999999999996</v>
      </c>
      <c r="CU128" s="414">
        <v>2.7777777777777779E-3</v>
      </c>
      <c r="CV128" s="415">
        <v>3.472222222222222E-3</v>
      </c>
      <c r="CW128" s="415">
        <v>8.3333333333333332E-3</v>
      </c>
      <c r="CX128" s="416" t="s">
        <v>1282</v>
      </c>
      <c r="CY128" s="416" t="s">
        <v>976</v>
      </c>
      <c r="CZ128" s="416" t="s">
        <v>1283</v>
      </c>
      <c r="DA128" s="416" t="s">
        <v>1284</v>
      </c>
      <c r="DB128" s="416" t="s">
        <v>1285</v>
      </c>
      <c r="DC128" s="416" t="s">
        <v>1286</v>
      </c>
      <c r="DD128" s="361"/>
      <c r="DE128" s="359">
        <v>8.7446063546948061</v>
      </c>
      <c r="DF128" s="359">
        <v>0.62300000000000011</v>
      </c>
      <c r="DG128" s="359">
        <v>0.82799999999999996</v>
      </c>
    </row>
    <row r="129" spans="1:111" ht="15.75" customHeight="1">
      <c r="A129" s="363">
        <v>167</v>
      </c>
      <c r="B129" s="353" t="s">
        <v>1287</v>
      </c>
      <c r="C129" s="354">
        <v>1</v>
      </c>
      <c r="D129" s="355">
        <v>15512</v>
      </c>
      <c r="E129" s="403">
        <f t="shared" si="10"/>
        <v>78</v>
      </c>
      <c r="F129" s="354">
        <v>36.5</v>
      </c>
      <c r="G129" s="356">
        <v>93</v>
      </c>
      <c r="H129" s="409">
        <v>0</v>
      </c>
      <c r="I129" s="409">
        <v>1</v>
      </c>
      <c r="J129" s="409">
        <v>0</v>
      </c>
      <c r="K129" s="409">
        <v>0</v>
      </c>
      <c r="L129" s="409">
        <v>0</v>
      </c>
      <c r="M129" s="409">
        <v>0</v>
      </c>
      <c r="N129" s="409">
        <v>0</v>
      </c>
      <c r="O129" s="409">
        <v>0</v>
      </c>
      <c r="P129" s="409">
        <v>0</v>
      </c>
      <c r="Q129" s="409">
        <v>0</v>
      </c>
      <c r="R129" s="409">
        <v>0</v>
      </c>
      <c r="S129" s="409">
        <v>0</v>
      </c>
      <c r="T129" s="409">
        <v>0</v>
      </c>
      <c r="U129" s="409">
        <v>0</v>
      </c>
      <c r="V129" s="409">
        <v>1</v>
      </c>
      <c r="W129" s="409">
        <v>0</v>
      </c>
      <c r="X129" s="409">
        <v>1</v>
      </c>
      <c r="Y129" s="409">
        <v>0</v>
      </c>
      <c r="Z129" s="409">
        <v>0</v>
      </c>
      <c r="AA129" s="356"/>
      <c r="AB129" s="352"/>
      <c r="AC129" s="417"/>
      <c r="AD129" s="435">
        <v>44157</v>
      </c>
      <c r="AE129" s="354">
        <v>0</v>
      </c>
      <c r="AF129" s="354">
        <v>0</v>
      </c>
      <c r="AG129" s="354">
        <v>0</v>
      </c>
      <c r="AH129" s="409">
        <v>0</v>
      </c>
      <c r="AI129" s="409">
        <v>0</v>
      </c>
      <c r="AJ129" s="408">
        <v>44163</v>
      </c>
      <c r="AK129" s="354">
        <f t="shared" si="2"/>
        <v>6</v>
      </c>
      <c r="AL129" s="423">
        <v>1</v>
      </c>
      <c r="AM129" s="409"/>
      <c r="AN129" s="410" t="s">
        <v>1288</v>
      </c>
      <c r="AO129" s="352">
        <v>1</v>
      </c>
      <c r="AP129" s="354">
        <v>1</v>
      </c>
      <c r="AQ129" s="352">
        <v>1</v>
      </c>
      <c r="AR129" s="352">
        <v>0</v>
      </c>
      <c r="AS129" s="352">
        <v>0</v>
      </c>
      <c r="AT129" s="352">
        <v>1</v>
      </c>
      <c r="AU129" s="352">
        <v>0</v>
      </c>
      <c r="AV129" s="354">
        <v>1</v>
      </c>
      <c r="AW129" s="435">
        <v>44157</v>
      </c>
      <c r="AX129" s="419">
        <v>0.92</v>
      </c>
      <c r="AY129" s="419">
        <v>3696</v>
      </c>
      <c r="AZ129" s="419">
        <v>59</v>
      </c>
      <c r="BA129" s="426">
        <v>0.45600000000000002</v>
      </c>
      <c r="BB129" s="409">
        <v>14.2</v>
      </c>
      <c r="BC129" s="409">
        <v>14.66</v>
      </c>
      <c r="BD129" s="409">
        <v>96</v>
      </c>
      <c r="BE129" s="409">
        <v>1.5</v>
      </c>
      <c r="BF129" s="409">
        <v>169</v>
      </c>
      <c r="BG129" s="418"/>
      <c r="BH129" s="354">
        <v>1</v>
      </c>
      <c r="BI129" s="354">
        <v>0</v>
      </c>
      <c r="BJ129" s="354">
        <v>0</v>
      </c>
      <c r="BK129" s="354">
        <v>0</v>
      </c>
      <c r="BL129" s="356">
        <v>0</v>
      </c>
      <c r="BM129" s="354">
        <v>0</v>
      </c>
      <c r="BN129" s="413"/>
      <c r="BO129" s="419"/>
      <c r="BP129" s="359"/>
      <c r="BQ129" s="359"/>
      <c r="BR129" s="359"/>
      <c r="BS129" s="359"/>
      <c r="BT129" s="359"/>
      <c r="BU129" s="359"/>
      <c r="BV129" s="359"/>
      <c r="BW129" s="359"/>
      <c r="BX129" s="359"/>
      <c r="BY129" s="359"/>
      <c r="BZ129" s="359"/>
      <c r="CA129" s="359"/>
      <c r="CB129" s="359"/>
      <c r="CC129" s="359"/>
      <c r="CD129" s="359"/>
      <c r="CE129" s="359"/>
      <c r="CF129" s="359"/>
      <c r="CG129" s="359"/>
      <c r="CH129" s="354"/>
      <c r="CI129" s="359">
        <v>8.43</v>
      </c>
      <c r="CJ129" s="359">
        <v>8.1300000000000008</v>
      </c>
      <c r="CK129" s="359">
        <v>8.17</v>
      </c>
      <c r="CL129" s="359">
        <f t="shared" si="11"/>
        <v>8.2433333333333341</v>
      </c>
      <c r="CM129" s="354">
        <v>0.61099999999999999</v>
      </c>
      <c r="CN129" s="359">
        <v>0.76500000000000001</v>
      </c>
      <c r="CO129" s="359">
        <v>0.58599999999999997</v>
      </c>
      <c r="CP129" s="359">
        <f t="shared" si="12"/>
        <v>0.65399999999999991</v>
      </c>
      <c r="CQ129" s="359">
        <v>0.84399999999999997</v>
      </c>
      <c r="CR129" s="359">
        <v>0.89200000000000002</v>
      </c>
      <c r="CS129" s="359">
        <v>0.84499999999999997</v>
      </c>
      <c r="CT129" s="359">
        <f t="shared" si="13"/>
        <v>0.86033333333333328</v>
      </c>
      <c r="CU129" s="414">
        <v>2.7777777777777779E-3</v>
      </c>
      <c r="CV129" s="415">
        <v>4.8611111111111112E-3</v>
      </c>
      <c r="CW129" s="415">
        <v>1.1111111111111112E-2</v>
      </c>
      <c r="CX129" s="416" t="s">
        <v>1289</v>
      </c>
      <c r="CY129" s="416" t="s">
        <v>1290</v>
      </c>
      <c r="CZ129" s="416" t="s">
        <v>1291</v>
      </c>
      <c r="DA129" s="416" t="s">
        <v>1292</v>
      </c>
      <c r="DB129" s="416" t="s">
        <v>1293</v>
      </c>
      <c r="DC129" s="416" t="s">
        <v>1294</v>
      </c>
      <c r="DD129" s="361"/>
      <c r="DE129" s="359"/>
      <c r="DF129" s="359">
        <v>0.65399999999999991</v>
      </c>
      <c r="DG129" s="359">
        <v>0.86033333333333328</v>
      </c>
    </row>
    <row r="130" spans="1:111" ht="15.75" customHeight="1">
      <c r="A130" s="363">
        <v>169</v>
      </c>
      <c r="B130" s="353" t="s">
        <v>1303</v>
      </c>
      <c r="C130" s="354">
        <v>2</v>
      </c>
      <c r="D130" s="355">
        <v>14829</v>
      </c>
      <c r="E130" s="403">
        <f t="shared" si="10"/>
        <v>80</v>
      </c>
      <c r="F130" s="354">
        <v>36.700000000000003</v>
      </c>
      <c r="G130" s="356">
        <v>93</v>
      </c>
      <c r="H130" s="409">
        <v>0</v>
      </c>
      <c r="I130" s="409">
        <v>1</v>
      </c>
      <c r="J130" s="409">
        <v>0</v>
      </c>
      <c r="K130" s="409">
        <v>0</v>
      </c>
      <c r="L130" s="409">
        <v>0</v>
      </c>
      <c r="M130" s="409">
        <v>0</v>
      </c>
      <c r="N130" s="409">
        <v>0</v>
      </c>
      <c r="O130" s="409">
        <v>0</v>
      </c>
      <c r="P130" s="409">
        <v>0</v>
      </c>
      <c r="Q130" s="409">
        <v>1</v>
      </c>
      <c r="R130" s="409">
        <v>0</v>
      </c>
      <c r="S130" s="409">
        <v>1</v>
      </c>
      <c r="T130" s="409">
        <v>0</v>
      </c>
      <c r="U130" s="409">
        <v>0</v>
      </c>
      <c r="V130" s="409">
        <v>1</v>
      </c>
      <c r="W130" s="409">
        <v>0</v>
      </c>
      <c r="X130" s="409">
        <v>1</v>
      </c>
      <c r="Y130" s="409">
        <v>0</v>
      </c>
      <c r="Z130" s="409">
        <v>0</v>
      </c>
      <c r="AA130" s="356"/>
      <c r="AB130" s="352"/>
      <c r="AC130" s="417"/>
      <c r="AD130" s="435">
        <v>44157</v>
      </c>
      <c r="AE130" s="354">
        <v>0</v>
      </c>
      <c r="AF130" s="354">
        <v>0</v>
      </c>
      <c r="AG130" s="354">
        <v>0</v>
      </c>
      <c r="AH130" s="409">
        <v>0</v>
      </c>
      <c r="AI130" s="409">
        <v>0</v>
      </c>
      <c r="AJ130" s="408">
        <v>44224</v>
      </c>
      <c r="AK130" s="354">
        <f t="shared" si="2"/>
        <v>67</v>
      </c>
      <c r="AL130" s="423">
        <v>1</v>
      </c>
      <c r="AM130" s="409"/>
      <c r="AN130" s="410"/>
      <c r="AO130" s="352">
        <v>1</v>
      </c>
      <c r="AP130" s="354">
        <v>1</v>
      </c>
      <c r="AQ130" s="352">
        <v>1</v>
      </c>
      <c r="AR130" s="352">
        <v>0</v>
      </c>
      <c r="AS130" s="352">
        <v>0</v>
      </c>
      <c r="AT130" s="352">
        <v>1</v>
      </c>
      <c r="AU130" s="352">
        <v>0</v>
      </c>
      <c r="AV130" s="354">
        <v>1</v>
      </c>
      <c r="AW130" s="435">
        <v>44157</v>
      </c>
      <c r="AX130" s="419">
        <v>1.25</v>
      </c>
      <c r="AY130" s="419">
        <v>79856</v>
      </c>
      <c r="AZ130" s="419">
        <v>173.3</v>
      </c>
      <c r="BA130" s="426">
        <v>9.9000000000000005E-2</v>
      </c>
      <c r="BB130" s="409">
        <v>14.5</v>
      </c>
      <c r="BC130" s="409">
        <v>7.27</v>
      </c>
      <c r="BD130" s="409">
        <v>72.900000000000006</v>
      </c>
      <c r="BE130" s="409">
        <v>15.4</v>
      </c>
      <c r="BF130" s="409">
        <v>200</v>
      </c>
      <c r="BG130" s="418"/>
      <c r="BH130" s="354">
        <v>1</v>
      </c>
      <c r="BI130" s="354">
        <v>1</v>
      </c>
      <c r="BJ130" s="354">
        <v>0</v>
      </c>
      <c r="BK130" s="354">
        <v>0</v>
      </c>
      <c r="BL130" s="356">
        <v>0</v>
      </c>
      <c r="BM130" s="354">
        <v>0</v>
      </c>
      <c r="BN130" s="413"/>
      <c r="BO130" s="419">
        <v>4.2846666666666646</v>
      </c>
      <c r="BP130" s="359">
        <v>4.6219999999999999</v>
      </c>
      <c r="BQ130" s="359">
        <v>0.33733333333333526</v>
      </c>
      <c r="BR130" s="359">
        <v>7.8730356309320539</v>
      </c>
      <c r="BS130" s="359">
        <v>46</v>
      </c>
      <c r="BT130" s="359">
        <v>27249</v>
      </c>
      <c r="BU130" s="359">
        <v>15200</v>
      </c>
      <c r="BV130" s="359">
        <v>715.26700642588071</v>
      </c>
      <c r="BW130" s="359">
        <v>5.1796287045605615E-4</v>
      </c>
      <c r="BX130" s="359">
        <v>2.6463333333333332</v>
      </c>
      <c r="BY130" s="359">
        <v>13.632666666666669</v>
      </c>
      <c r="BZ130" s="359">
        <v>-10.986333333333334</v>
      </c>
      <c r="CA130" s="359">
        <v>22.966280223171228</v>
      </c>
      <c r="CB130" s="359">
        <v>118.13167923326382</v>
      </c>
      <c r="CC130" s="359">
        <v>-95.165399010092585</v>
      </c>
      <c r="CD130" s="359">
        <v>49.328832938692038</v>
      </c>
      <c r="CE130" s="359">
        <v>254.31319829234704</v>
      </c>
      <c r="CF130" s="359">
        <v>-204.98436535365499</v>
      </c>
      <c r="CG130" s="359">
        <v>0.446299701061868</v>
      </c>
      <c r="CH130" s="354"/>
      <c r="CI130" s="359">
        <v>6.67</v>
      </c>
      <c r="CJ130" s="359">
        <v>6.11</v>
      </c>
      <c r="CK130" s="359">
        <v>6.95</v>
      </c>
      <c r="CL130" s="359">
        <f t="shared" si="11"/>
        <v>6.5766666666666671</v>
      </c>
      <c r="CM130" s="354">
        <v>0.81299999999999994</v>
      </c>
      <c r="CN130" s="359">
        <v>0.91800000000000004</v>
      </c>
      <c r="CO130" s="359">
        <v>0.85099999999999998</v>
      </c>
      <c r="CP130" s="359">
        <f t="shared" si="12"/>
        <v>0.86066666666666658</v>
      </c>
      <c r="CQ130" s="359">
        <v>0.84699999999999998</v>
      </c>
      <c r="CR130" s="359">
        <v>1.0549999999999999</v>
      </c>
      <c r="CS130" s="359">
        <v>0.85099999999999998</v>
      </c>
      <c r="CT130" s="359">
        <f t="shared" si="13"/>
        <v>0.91766666666666674</v>
      </c>
      <c r="CU130" s="414">
        <v>2.0833333333333333E-3</v>
      </c>
      <c r="CV130" s="415">
        <v>4.1666666666666666E-3</v>
      </c>
      <c r="CW130" s="415">
        <v>5.5555555555555558E-3</v>
      </c>
      <c r="CX130" s="416" t="s">
        <v>1304</v>
      </c>
      <c r="CY130" s="416" t="s">
        <v>1305</v>
      </c>
      <c r="CZ130" s="416" t="s">
        <v>1306</v>
      </c>
      <c r="DA130" s="416" t="s">
        <v>1307</v>
      </c>
      <c r="DB130" s="416" t="s">
        <v>1308</v>
      </c>
      <c r="DC130" s="416" t="s">
        <v>1309</v>
      </c>
      <c r="DD130" s="361"/>
      <c r="DE130" s="359">
        <v>7.8730356309320539</v>
      </c>
      <c r="DF130" s="359">
        <v>0.86066666666666658</v>
      </c>
      <c r="DG130" s="359">
        <v>0.91766666666666674</v>
      </c>
    </row>
    <row r="131" spans="1:111" ht="15.75" customHeight="1">
      <c r="A131" s="363">
        <v>170</v>
      </c>
      <c r="B131" s="353" t="s">
        <v>1310</v>
      </c>
      <c r="C131" s="354">
        <v>1</v>
      </c>
      <c r="D131" s="355">
        <v>19116</v>
      </c>
      <c r="E131" s="403">
        <f t="shared" ref="E131:E194" si="14">INT((AD131-D131)/365.25)</f>
        <v>68</v>
      </c>
      <c r="F131" s="354">
        <v>36</v>
      </c>
      <c r="G131" s="356">
        <v>92</v>
      </c>
      <c r="H131" s="409">
        <v>1</v>
      </c>
      <c r="I131" s="409">
        <v>1</v>
      </c>
      <c r="J131" s="409">
        <v>0</v>
      </c>
      <c r="K131" s="409">
        <v>0</v>
      </c>
      <c r="L131" s="409">
        <v>0</v>
      </c>
      <c r="M131" s="409">
        <v>0</v>
      </c>
      <c r="N131" s="409">
        <v>0</v>
      </c>
      <c r="O131" s="409">
        <v>0</v>
      </c>
      <c r="P131" s="409">
        <v>0</v>
      </c>
      <c r="Q131" s="409">
        <v>1</v>
      </c>
      <c r="R131" s="409">
        <v>0</v>
      </c>
      <c r="S131" s="409">
        <v>1</v>
      </c>
      <c r="T131" s="409">
        <v>0</v>
      </c>
      <c r="U131" s="409">
        <v>1</v>
      </c>
      <c r="V131" s="409">
        <v>1</v>
      </c>
      <c r="W131" s="409">
        <v>0</v>
      </c>
      <c r="X131" s="409">
        <v>1</v>
      </c>
      <c r="Y131" s="409">
        <v>0</v>
      </c>
      <c r="Z131" s="409">
        <v>0</v>
      </c>
      <c r="AA131" s="356">
        <v>102</v>
      </c>
      <c r="AB131" s="352">
        <v>1.7</v>
      </c>
      <c r="AC131" s="417">
        <f t="shared" si="6"/>
        <v>35.294117647058826</v>
      </c>
      <c r="AD131" s="435">
        <v>44159</v>
      </c>
      <c r="AE131" s="354">
        <v>0</v>
      </c>
      <c r="AF131" s="354">
        <v>0</v>
      </c>
      <c r="AG131" s="354">
        <v>0</v>
      </c>
      <c r="AH131" s="409">
        <v>0</v>
      </c>
      <c r="AI131" s="409">
        <v>0</v>
      </c>
      <c r="AJ131" s="408">
        <v>44174</v>
      </c>
      <c r="AK131" s="354">
        <f t="shared" si="2"/>
        <v>15</v>
      </c>
      <c r="AL131" s="423">
        <v>1</v>
      </c>
      <c r="AM131" s="409"/>
      <c r="AN131" s="410"/>
      <c r="AO131" s="352">
        <v>1</v>
      </c>
      <c r="AP131" s="354">
        <v>1</v>
      </c>
      <c r="AQ131" s="352">
        <v>1</v>
      </c>
      <c r="AR131" s="352">
        <v>0</v>
      </c>
      <c r="AS131" s="352">
        <v>0</v>
      </c>
      <c r="AT131" s="352">
        <v>0</v>
      </c>
      <c r="AU131" s="352">
        <v>0</v>
      </c>
      <c r="AV131" s="354">
        <v>1</v>
      </c>
      <c r="AW131" s="435">
        <v>44159</v>
      </c>
      <c r="AX131" s="419">
        <v>1.1399999999999999</v>
      </c>
      <c r="AY131" s="419">
        <v>2142</v>
      </c>
      <c r="AZ131" s="419">
        <v>69.5</v>
      </c>
      <c r="BA131" s="426">
        <v>0.51300000000000001</v>
      </c>
      <c r="BB131" s="409">
        <v>13.1</v>
      </c>
      <c r="BC131" s="409">
        <v>4.83</v>
      </c>
      <c r="BD131" s="409">
        <v>63.2</v>
      </c>
      <c r="BE131" s="409">
        <v>26.7</v>
      </c>
      <c r="BF131" s="409">
        <v>102</v>
      </c>
      <c r="BG131" s="418"/>
      <c r="BH131" s="354">
        <v>0</v>
      </c>
      <c r="BI131" s="354">
        <v>0</v>
      </c>
      <c r="BJ131" s="354">
        <v>0</v>
      </c>
      <c r="BK131" s="354">
        <v>1</v>
      </c>
      <c r="BL131" s="356">
        <v>0</v>
      </c>
      <c r="BM131" s="354">
        <v>0</v>
      </c>
      <c r="BN131" s="413"/>
      <c r="BO131" s="419">
        <v>6.9477999999999991</v>
      </c>
      <c r="BP131" s="359">
        <v>7.391</v>
      </c>
      <c r="BQ131" s="359">
        <v>0.44320000000000093</v>
      </c>
      <c r="BR131" s="359">
        <v>6.3789976683266785</v>
      </c>
      <c r="BS131" s="359">
        <v>106</v>
      </c>
      <c r="BT131" s="359">
        <v>24533</v>
      </c>
      <c r="BU131" s="359">
        <v>21347</v>
      </c>
      <c r="BV131" s="359">
        <v>384.41108545034649</v>
      </c>
      <c r="BW131" s="359">
        <v>2.988240815255857E-4</v>
      </c>
      <c r="BX131" s="359">
        <v>1.4705000000000004</v>
      </c>
      <c r="BY131" s="359">
        <v>14.975833333333332</v>
      </c>
      <c r="BZ131" s="359">
        <v>-13.505333333333331</v>
      </c>
      <c r="CA131" s="359">
        <v>33.869445790795503</v>
      </c>
      <c r="CB131" s="359">
        <v>340.95997282809964</v>
      </c>
      <c r="CC131" s="359">
        <v>-307.09052703730407</v>
      </c>
      <c r="CD131" s="359">
        <v>16.825094500797675</v>
      </c>
      <c r="CE131" s="359">
        <v>172.3567019390222</v>
      </c>
      <c r="CF131" s="359">
        <v>-155.53160743822451</v>
      </c>
      <c r="CG131" s="359">
        <v>0.4743432534500035</v>
      </c>
      <c r="CH131" s="354"/>
      <c r="CI131" s="359">
        <v>7.38</v>
      </c>
      <c r="CJ131" s="359">
        <v>7.38</v>
      </c>
      <c r="CK131" s="359">
        <v>7.56</v>
      </c>
      <c r="CL131" s="359">
        <f t="shared" si="11"/>
        <v>7.44</v>
      </c>
      <c r="CM131" s="354">
        <v>0.82199999999999995</v>
      </c>
      <c r="CN131" s="359">
        <v>0.84099999999999997</v>
      </c>
      <c r="CO131" s="359">
        <v>0.85699999999999998</v>
      </c>
      <c r="CP131" s="359">
        <f t="shared" si="12"/>
        <v>0.83999999999999986</v>
      </c>
      <c r="CQ131" s="359">
        <v>1.141</v>
      </c>
      <c r="CR131" s="359">
        <v>1.077</v>
      </c>
      <c r="CS131" s="359">
        <v>1.1399999999999999</v>
      </c>
      <c r="CT131" s="359">
        <f t="shared" si="13"/>
        <v>1.1193333333333333</v>
      </c>
      <c r="CU131" s="414">
        <v>1.3888888888888889E-3</v>
      </c>
      <c r="CV131" s="415">
        <v>3.472222222222222E-3</v>
      </c>
      <c r="CW131" s="415">
        <v>4.8611111111111112E-3</v>
      </c>
      <c r="CX131" s="416" t="s">
        <v>1311</v>
      </c>
      <c r="CY131" s="416" t="s">
        <v>1312</v>
      </c>
      <c r="CZ131" s="416" t="s">
        <v>1313</v>
      </c>
      <c r="DA131" s="416" t="s">
        <v>1314</v>
      </c>
      <c r="DB131" s="416" t="s">
        <v>1315</v>
      </c>
      <c r="DC131" s="416" t="s">
        <v>1316</v>
      </c>
      <c r="DD131" s="361"/>
      <c r="DE131" s="359">
        <v>6.3789976683266785</v>
      </c>
      <c r="DF131" s="359">
        <v>0.83999999999999986</v>
      </c>
      <c r="DG131" s="359">
        <v>1.1193333333333333</v>
      </c>
    </row>
    <row r="132" spans="1:111" ht="15.75" customHeight="1">
      <c r="A132" s="363">
        <v>172</v>
      </c>
      <c r="B132" s="353" t="s">
        <v>1325</v>
      </c>
      <c r="C132" s="354">
        <v>2</v>
      </c>
      <c r="D132" s="355">
        <v>22304</v>
      </c>
      <c r="E132" s="403">
        <f t="shared" si="14"/>
        <v>59</v>
      </c>
      <c r="F132" s="354">
        <v>36.4</v>
      </c>
      <c r="G132" s="356">
        <v>89</v>
      </c>
      <c r="H132" s="409">
        <v>0</v>
      </c>
      <c r="I132" s="409">
        <v>1</v>
      </c>
      <c r="J132" s="409">
        <v>0</v>
      </c>
      <c r="K132" s="409">
        <v>0</v>
      </c>
      <c r="L132" s="409">
        <v>0</v>
      </c>
      <c r="M132" s="409">
        <v>0</v>
      </c>
      <c r="N132" s="409">
        <v>0</v>
      </c>
      <c r="O132" s="409">
        <v>0</v>
      </c>
      <c r="P132" s="409">
        <v>0</v>
      </c>
      <c r="Q132" s="409">
        <v>0</v>
      </c>
      <c r="R132" s="409">
        <v>0</v>
      </c>
      <c r="S132" s="409">
        <v>0</v>
      </c>
      <c r="T132" s="409">
        <v>0</v>
      </c>
      <c r="U132" s="409">
        <v>0</v>
      </c>
      <c r="V132" s="409">
        <v>1</v>
      </c>
      <c r="W132" s="409">
        <v>1</v>
      </c>
      <c r="X132" s="409">
        <v>1</v>
      </c>
      <c r="Y132" s="409">
        <v>0</v>
      </c>
      <c r="Z132" s="409">
        <v>0</v>
      </c>
      <c r="AA132" s="356">
        <v>89</v>
      </c>
      <c r="AB132" s="352">
        <v>1.56</v>
      </c>
      <c r="AC132" s="417">
        <f t="shared" si="6"/>
        <v>36.571334648257725</v>
      </c>
      <c r="AD132" s="435">
        <v>44161</v>
      </c>
      <c r="AE132" s="354">
        <v>1</v>
      </c>
      <c r="AF132" s="354">
        <v>0</v>
      </c>
      <c r="AG132" s="354">
        <v>6</v>
      </c>
      <c r="AH132" s="409">
        <v>0</v>
      </c>
      <c r="AI132" s="409">
        <v>1</v>
      </c>
      <c r="AJ132" s="408">
        <v>44171</v>
      </c>
      <c r="AK132" s="354">
        <f t="shared" si="2"/>
        <v>10</v>
      </c>
      <c r="AL132" s="423">
        <v>1</v>
      </c>
      <c r="AM132" s="409"/>
      <c r="AN132" s="410"/>
      <c r="AO132" s="352">
        <v>1</v>
      </c>
      <c r="AP132" s="354">
        <v>1</v>
      </c>
      <c r="AQ132" s="352">
        <v>1</v>
      </c>
      <c r="AR132" s="352">
        <v>1</v>
      </c>
      <c r="AS132" s="352">
        <v>1</v>
      </c>
      <c r="AT132" s="352">
        <v>0</v>
      </c>
      <c r="AU132" s="352">
        <v>0</v>
      </c>
      <c r="AV132" s="354">
        <v>1</v>
      </c>
      <c r="AW132" s="435">
        <v>44161</v>
      </c>
      <c r="AX132" s="419">
        <v>0.89</v>
      </c>
      <c r="AY132" s="419">
        <v>2171</v>
      </c>
      <c r="AZ132" s="419">
        <v>109.3</v>
      </c>
      <c r="BA132" s="426">
        <v>8.0000000000000002E-3</v>
      </c>
      <c r="BB132" s="409">
        <v>11.4</v>
      </c>
      <c r="BC132" s="409">
        <v>7.46</v>
      </c>
      <c r="BD132" s="409">
        <v>88.5</v>
      </c>
      <c r="BE132" s="409">
        <v>7.7</v>
      </c>
      <c r="BF132" s="409">
        <v>366</v>
      </c>
      <c r="BG132" s="418"/>
      <c r="BH132" s="354">
        <v>0</v>
      </c>
      <c r="BI132" s="354">
        <v>0</v>
      </c>
      <c r="BJ132" s="354">
        <v>0</v>
      </c>
      <c r="BK132" s="354">
        <v>0</v>
      </c>
      <c r="BL132" s="356">
        <v>0</v>
      </c>
      <c r="BM132" s="354">
        <v>0</v>
      </c>
      <c r="BN132" s="413"/>
      <c r="BO132" s="419">
        <v>5.5590000000000002</v>
      </c>
      <c r="BP132" s="359">
        <v>5.6319999999999997</v>
      </c>
      <c r="BQ132" s="359">
        <v>7.299999999999951E-2</v>
      </c>
      <c r="BR132" s="359">
        <v>1.3131858247886221</v>
      </c>
      <c r="BS132" s="359">
        <v>52</v>
      </c>
      <c r="BT132" s="359">
        <v>34755</v>
      </c>
      <c r="BU132" s="359">
        <v>20472</v>
      </c>
      <c r="BV132" s="359">
        <v>660.54910632025053</v>
      </c>
      <c r="BW132" s="359">
        <v>6.4145458420702525E-5</v>
      </c>
      <c r="BX132" s="359">
        <v>-3.2633333333333336</v>
      </c>
      <c r="BY132" s="359">
        <v>17.775333333333332</v>
      </c>
      <c r="BZ132" s="359">
        <v>-21.038666666666664</v>
      </c>
      <c r="CA132" s="359">
        <v>-46.363280956053565</v>
      </c>
      <c r="CB132" s="359">
        <v>259.64366089062798</v>
      </c>
      <c r="CC132" s="359">
        <v>-306.00694184668163</v>
      </c>
      <c r="CD132" s="359">
        <v>-47.577592513938356</v>
      </c>
      <c r="CE132" s="359">
        <v>255.46456733449205</v>
      </c>
      <c r="CF132" s="359">
        <v>-303.04215984843052</v>
      </c>
      <c r="CG132" s="359">
        <v>0.542593571570675</v>
      </c>
      <c r="CH132" s="354"/>
      <c r="CI132" s="359">
        <v>8.4700000000000006</v>
      </c>
      <c r="CJ132" s="359">
        <v>8.57</v>
      </c>
      <c r="CK132" s="359">
        <v>8.65</v>
      </c>
      <c r="CL132" s="359">
        <f t="shared" si="11"/>
        <v>8.5633333333333326</v>
      </c>
      <c r="CM132" s="354">
        <v>0.621</v>
      </c>
      <c r="CN132" s="359">
        <v>0.67100000000000004</v>
      </c>
      <c r="CO132" s="359">
        <v>0.60599999999999998</v>
      </c>
      <c r="CP132" s="359">
        <f t="shared" si="12"/>
        <v>0.63266666666666671</v>
      </c>
      <c r="CQ132" s="359">
        <v>0.73299999999999998</v>
      </c>
      <c r="CR132" s="359">
        <v>0.78800000000000003</v>
      </c>
      <c r="CS132" s="359">
        <v>0.78600000000000003</v>
      </c>
      <c r="CT132" s="359">
        <f t="shared" si="13"/>
        <v>0.76900000000000002</v>
      </c>
      <c r="CU132" s="414">
        <v>2.0833333333333333E-3</v>
      </c>
      <c r="CV132" s="415">
        <v>4.8611111111111112E-3</v>
      </c>
      <c r="CW132" s="415">
        <v>7.6388888888888886E-3</v>
      </c>
      <c r="CX132" s="416" t="s">
        <v>1326</v>
      </c>
      <c r="CY132" s="416" t="s">
        <v>1327</v>
      </c>
      <c r="CZ132" s="416" t="s">
        <v>1328</v>
      </c>
      <c r="DA132" s="416" t="s">
        <v>1329</v>
      </c>
      <c r="DB132" s="416" t="s">
        <v>1330</v>
      </c>
      <c r="DC132" s="416" t="s">
        <v>1331</v>
      </c>
      <c r="DD132" s="361"/>
      <c r="DE132" s="359">
        <v>1.3131858247886221</v>
      </c>
      <c r="DF132" s="359">
        <v>0.63266666666666671</v>
      </c>
      <c r="DG132" s="359">
        <v>0.76900000000000002</v>
      </c>
    </row>
    <row r="133" spans="1:111" ht="15.75" customHeight="1">
      <c r="A133" s="363">
        <v>173</v>
      </c>
      <c r="B133" s="353" t="s">
        <v>1332</v>
      </c>
      <c r="C133" s="354">
        <v>2</v>
      </c>
      <c r="D133" s="355">
        <v>21818</v>
      </c>
      <c r="E133" s="403">
        <f t="shared" si="14"/>
        <v>61</v>
      </c>
      <c r="F133" s="354">
        <v>36</v>
      </c>
      <c r="G133" s="356">
        <v>88</v>
      </c>
      <c r="H133" s="409">
        <v>0</v>
      </c>
      <c r="I133" s="409">
        <v>0</v>
      </c>
      <c r="J133" s="409">
        <v>0</v>
      </c>
      <c r="K133" s="409">
        <v>0</v>
      </c>
      <c r="L133" s="409">
        <v>0</v>
      </c>
      <c r="M133" s="409">
        <v>0</v>
      </c>
      <c r="N133" s="409">
        <v>0</v>
      </c>
      <c r="O133" s="409">
        <v>0</v>
      </c>
      <c r="P133" s="409">
        <v>0</v>
      </c>
      <c r="Q133" s="409">
        <v>1</v>
      </c>
      <c r="R133" s="409">
        <v>0</v>
      </c>
      <c r="S133" s="409">
        <v>0</v>
      </c>
      <c r="T133" s="409">
        <v>0</v>
      </c>
      <c r="U133" s="409">
        <v>0</v>
      </c>
      <c r="V133" s="409">
        <v>0</v>
      </c>
      <c r="W133" s="409">
        <v>0</v>
      </c>
      <c r="X133" s="409">
        <v>0</v>
      </c>
      <c r="Y133" s="409">
        <v>0</v>
      </c>
      <c r="Z133" s="409">
        <v>1</v>
      </c>
      <c r="AA133" s="356">
        <v>64</v>
      </c>
      <c r="AB133" s="352">
        <v>1.59</v>
      </c>
      <c r="AC133" s="417">
        <f t="shared" si="6"/>
        <v>25.315454293738377</v>
      </c>
      <c r="AD133" s="435">
        <v>44165</v>
      </c>
      <c r="AE133" s="354">
        <v>1</v>
      </c>
      <c r="AF133" s="354">
        <v>0</v>
      </c>
      <c r="AG133" s="354">
        <v>2</v>
      </c>
      <c r="AH133" s="409">
        <v>0</v>
      </c>
      <c r="AI133" s="409">
        <v>1</v>
      </c>
      <c r="AJ133" s="408">
        <v>44172</v>
      </c>
      <c r="AK133" s="354">
        <f t="shared" si="2"/>
        <v>7</v>
      </c>
      <c r="AL133" s="423">
        <v>1</v>
      </c>
      <c r="AM133" s="409"/>
      <c r="AN133" s="410"/>
      <c r="AO133" s="352">
        <v>1</v>
      </c>
      <c r="AP133" s="354">
        <v>1</v>
      </c>
      <c r="AQ133" s="352">
        <v>1</v>
      </c>
      <c r="AR133" s="352">
        <v>0</v>
      </c>
      <c r="AS133" s="352">
        <v>0</v>
      </c>
      <c r="AT133" s="352">
        <v>1</v>
      </c>
      <c r="AU133" s="352">
        <v>0</v>
      </c>
      <c r="AV133" s="354">
        <v>1</v>
      </c>
      <c r="AW133" s="435">
        <v>44165</v>
      </c>
      <c r="AX133" s="419">
        <v>0.89</v>
      </c>
      <c r="AY133" s="419">
        <v>3370</v>
      </c>
      <c r="AZ133" s="419">
        <v>10.5</v>
      </c>
      <c r="BA133" s="426">
        <v>1.4999999999999999E-2</v>
      </c>
      <c r="BB133" s="409">
        <v>5.6</v>
      </c>
      <c r="BC133" s="409">
        <v>4.9000000000000004</v>
      </c>
      <c r="BD133" s="409">
        <v>84.5</v>
      </c>
      <c r="BE133" s="409">
        <v>9.6</v>
      </c>
      <c r="BF133" s="409">
        <v>167</v>
      </c>
      <c r="BG133" s="418"/>
      <c r="BH133" s="354">
        <v>0</v>
      </c>
      <c r="BI133" s="354">
        <v>0</v>
      </c>
      <c r="BJ133" s="354">
        <v>0</v>
      </c>
      <c r="BK133" s="354">
        <v>0</v>
      </c>
      <c r="BL133" s="356">
        <v>0</v>
      </c>
      <c r="BM133" s="354">
        <v>0</v>
      </c>
      <c r="BN133" s="413"/>
      <c r="BO133" s="419">
        <v>4.5917999999999974</v>
      </c>
      <c r="BP133" s="359">
        <v>4.7160000000000002</v>
      </c>
      <c r="BQ133" s="359">
        <v>0.12420000000000275</v>
      </c>
      <c r="BR133" s="359">
        <v>2.7048216385731698</v>
      </c>
      <c r="BS133" s="359">
        <v>76</v>
      </c>
      <c r="BT133" s="359">
        <v>34906</v>
      </c>
      <c r="BU133" s="359">
        <v>9449</v>
      </c>
      <c r="BV133" s="359">
        <v>213.26508850501182</v>
      </c>
      <c r="BW133" s="359">
        <v>2.8625480353192611E-4</v>
      </c>
      <c r="BX133" s="359">
        <v>-12.572833333333332</v>
      </c>
      <c r="BY133" s="359">
        <v>14.041500000000001</v>
      </c>
      <c r="BZ133" s="359">
        <v>-26.614333333333338</v>
      </c>
      <c r="CA133" s="359">
        <v>-124.95428337503496</v>
      </c>
      <c r="CB133" s="359">
        <v>139.51222060428697</v>
      </c>
      <c r="CC133" s="359">
        <v>-264.46650397932194</v>
      </c>
      <c r="CD133" s="359">
        <v>-219.18264746347532</v>
      </c>
      <c r="CE133" s="359">
        <v>244.78206027109889</v>
      </c>
      <c r="CF133" s="359">
        <v>-463.96470773457412</v>
      </c>
      <c r="CG133" s="359">
        <v>0.65462691144273477</v>
      </c>
      <c r="CH133" s="354"/>
      <c r="CI133" s="359">
        <v>6.88</v>
      </c>
      <c r="CJ133" s="359">
        <v>6.96</v>
      </c>
      <c r="CK133" s="359">
        <v>7.05</v>
      </c>
      <c r="CL133" s="359">
        <f t="shared" si="11"/>
        <v>6.9633333333333338</v>
      </c>
      <c r="CM133" s="354">
        <v>0.49199999999999999</v>
      </c>
      <c r="CN133" s="359">
        <v>0.51400000000000001</v>
      </c>
      <c r="CO133" s="359">
        <v>0.50600000000000001</v>
      </c>
      <c r="CP133" s="359">
        <f t="shared" si="12"/>
        <v>0.504</v>
      </c>
      <c r="CQ133" s="359">
        <v>0.61599999999999999</v>
      </c>
      <c r="CR133" s="359">
        <v>0.67200000000000004</v>
      </c>
      <c r="CS133" s="359">
        <v>0.67800000000000005</v>
      </c>
      <c r="CT133" s="359">
        <f t="shared" si="13"/>
        <v>0.65533333333333343</v>
      </c>
      <c r="CU133" s="414">
        <v>2.0833333333333333E-3</v>
      </c>
      <c r="CV133" s="415">
        <v>4.1666666666666666E-3</v>
      </c>
      <c r="CW133" s="415">
        <v>6.9444444444444441E-3</v>
      </c>
      <c r="CX133" s="416" t="s">
        <v>1333</v>
      </c>
      <c r="CY133" s="416" t="s">
        <v>1334</v>
      </c>
      <c r="CZ133" s="416" t="s">
        <v>1335</v>
      </c>
      <c r="DA133" s="416" t="s">
        <v>1336</v>
      </c>
      <c r="DB133" s="416" t="s">
        <v>1337</v>
      </c>
      <c r="DC133" s="416" t="s">
        <v>1338</v>
      </c>
      <c r="DD133" s="361"/>
      <c r="DE133" s="359">
        <v>2.7048216385731698</v>
      </c>
      <c r="DF133" s="359">
        <v>0.504</v>
      </c>
      <c r="DG133" s="359">
        <v>0.65533333333333343</v>
      </c>
    </row>
    <row r="134" spans="1:111" ht="15.75" customHeight="1">
      <c r="A134" s="363">
        <v>174</v>
      </c>
      <c r="B134" s="353" t="s">
        <v>1339</v>
      </c>
      <c r="C134" s="354">
        <v>1</v>
      </c>
      <c r="D134" s="355">
        <v>15956</v>
      </c>
      <c r="E134" s="403">
        <f t="shared" si="14"/>
        <v>77</v>
      </c>
      <c r="F134" s="354">
        <v>34</v>
      </c>
      <c r="G134" s="356">
        <v>90</v>
      </c>
      <c r="H134" s="409">
        <v>1</v>
      </c>
      <c r="I134" s="409">
        <v>1</v>
      </c>
      <c r="J134" s="409">
        <v>0</v>
      </c>
      <c r="K134" s="409">
        <v>1</v>
      </c>
      <c r="L134" s="409">
        <v>1</v>
      </c>
      <c r="M134" s="409">
        <v>0</v>
      </c>
      <c r="N134" s="409">
        <v>0</v>
      </c>
      <c r="O134" s="409">
        <v>0</v>
      </c>
      <c r="P134" s="409">
        <v>0</v>
      </c>
      <c r="Q134" s="409">
        <v>0</v>
      </c>
      <c r="R134" s="409">
        <v>0</v>
      </c>
      <c r="S134" s="409">
        <v>0</v>
      </c>
      <c r="T134" s="409">
        <v>0</v>
      </c>
      <c r="U134" s="409">
        <v>1</v>
      </c>
      <c r="V134" s="409">
        <v>1</v>
      </c>
      <c r="W134" s="409">
        <v>0</v>
      </c>
      <c r="X134" s="409">
        <v>1</v>
      </c>
      <c r="Y134" s="409">
        <v>1</v>
      </c>
      <c r="Z134" s="409">
        <v>1</v>
      </c>
      <c r="AA134" s="356">
        <v>82</v>
      </c>
      <c r="AB134" s="352">
        <v>1.81</v>
      </c>
      <c r="AC134" s="417">
        <f t="shared" si="6"/>
        <v>25.029760996306585</v>
      </c>
      <c r="AD134" s="435">
        <v>44167</v>
      </c>
      <c r="AE134" s="354">
        <v>1</v>
      </c>
      <c r="AF134" s="354">
        <v>1</v>
      </c>
      <c r="AG134" s="354">
        <v>7</v>
      </c>
      <c r="AH134" s="409">
        <v>1</v>
      </c>
      <c r="AI134" s="409">
        <v>1</v>
      </c>
      <c r="AJ134" s="408">
        <v>44174</v>
      </c>
      <c r="AK134" s="354">
        <f t="shared" si="2"/>
        <v>7</v>
      </c>
      <c r="AL134" s="423">
        <v>1</v>
      </c>
      <c r="AM134" s="409"/>
      <c r="AN134" s="410"/>
      <c r="AO134" s="352">
        <v>1</v>
      </c>
      <c r="AP134" s="354">
        <v>1</v>
      </c>
      <c r="AQ134" s="352">
        <v>1</v>
      </c>
      <c r="AR134" s="352">
        <v>0</v>
      </c>
      <c r="AS134" s="352">
        <v>0</v>
      </c>
      <c r="AT134" s="352">
        <v>1</v>
      </c>
      <c r="AU134" s="352">
        <v>0</v>
      </c>
      <c r="AV134" s="354">
        <v>1</v>
      </c>
      <c r="AW134" s="435">
        <v>44167</v>
      </c>
      <c r="AX134" s="419">
        <v>1.8</v>
      </c>
      <c r="AY134" s="419">
        <v>343</v>
      </c>
      <c r="AZ134" s="419">
        <v>68.400000000000006</v>
      </c>
      <c r="BA134" s="426"/>
      <c r="BB134" s="409">
        <v>14.1</v>
      </c>
      <c r="BC134" s="409">
        <v>5.54</v>
      </c>
      <c r="BD134" s="409">
        <v>90.8</v>
      </c>
      <c r="BE134" s="409">
        <v>5.4</v>
      </c>
      <c r="BF134" s="409">
        <v>151</v>
      </c>
      <c r="BG134" s="418"/>
      <c r="BH134" s="354">
        <v>0</v>
      </c>
      <c r="BI134" s="354">
        <v>0</v>
      </c>
      <c r="BJ134" s="354">
        <v>0</v>
      </c>
      <c r="BK134" s="354">
        <v>0</v>
      </c>
      <c r="BL134" s="356">
        <v>0</v>
      </c>
      <c r="BM134" s="354">
        <v>0</v>
      </c>
      <c r="BN134" s="413"/>
      <c r="BO134" s="419"/>
      <c r="BP134" s="359"/>
      <c r="BQ134" s="359"/>
      <c r="BR134" s="359"/>
      <c r="BS134" s="359"/>
      <c r="BT134" s="359"/>
      <c r="BU134" s="359"/>
      <c r="BV134" s="359"/>
      <c r="BW134" s="359"/>
      <c r="BX134" s="359"/>
      <c r="BY134" s="359"/>
      <c r="BZ134" s="359"/>
      <c r="CA134" s="359"/>
      <c r="CB134" s="359"/>
      <c r="CC134" s="359"/>
      <c r="CD134" s="359"/>
      <c r="CE134" s="359"/>
      <c r="CF134" s="359"/>
      <c r="CG134" s="359"/>
      <c r="CH134" s="354"/>
      <c r="CI134" s="359">
        <v>8.27</v>
      </c>
      <c r="CJ134" s="359">
        <v>8.4600000000000009</v>
      </c>
      <c r="CK134" s="359">
        <v>8.39</v>
      </c>
      <c r="CL134" s="359">
        <f t="shared" si="11"/>
        <v>8.3733333333333331</v>
      </c>
      <c r="CM134" s="354">
        <v>1.0489999999999999</v>
      </c>
      <c r="CN134" s="359">
        <v>1.1839999999999999</v>
      </c>
      <c r="CO134" s="359">
        <v>1.1830000000000001</v>
      </c>
      <c r="CP134" s="359">
        <f t="shared" si="12"/>
        <v>1.1386666666666665</v>
      </c>
      <c r="CQ134" s="359">
        <v>1.296</v>
      </c>
      <c r="CR134" s="359">
        <v>1.298</v>
      </c>
      <c r="CS134" s="359">
        <v>1.2949999999999999</v>
      </c>
      <c r="CT134" s="359">
        <f t="shared" si="13"/>
        <v>1.2963333333333333</v>
      </c>
      <c r="CU134" s="414">
        <v>1.3888888888888889E-3</v>
      </c>
      <c r="CV134" s="415">
        <v>3.472222222222222E-3</v>
      </c>
      <c r="CW134" s="415">
        <v>5.5555555555555558E-3</v>
      </c>
      <c r="CX134" s="416" t="s">
        <v>1340</v>
      </c>
      <c r="CY134" s="416" t="s">
        <v>1341</v>
      </c>
      <c r="CZ134" s="416" t="s">
        <v>1342</v>
      </c>
      <c r="DA134" s="416" t="s">
        <v>1343</v>
      </c>
      <c r="DB134" s="416" t="s">
        <v>1344</v>
      </c>
      <c r="DC134" s="416" t="s">
        <v>1345</v>
      </c>
      <c r="DD134" s="361"/>
      <c r="DE134" s="359"/>
      <c r="DF134" s="359">
        <v>1.1386666666666665</v>
      </c>
      <c r="DG134" s="359">
        <v>1.2963333333333333</v>
      </c>
    </row>
    <row r="135" spans="1:111" ht="15.75" customHeight="1">
      <c r="A135" s="363">
        <v>176</v>
      </c>
      <c r="B135" s="353" t="s">
        <v>1354</v>
      </c>
      <c r="C135" s="354">
        <v>2</v>
      </c>
      <c r="D135" s="355">
        <v>21761</v>
      </c>
      <c r="E135" s="403">
        <f t="shared" si="14"/>
        <v>61</v>
      </c>
      <c r="F135" s="354">
        <v>36.6</v>
      </c>
      <c r="G135" s="356">
        <v>91</v>
      </c>
      <c r="H135" s="409">
        <v>0</v>
      </c>
      <c r="I135" s="409">
        <v>0</v>
      </c>
      <c r="J135" s="409">
        <v>0</v>
      </c>
      <c r="K135" s="409">
        <v>1</v>
      </c>
      <c r="L135" s="409">
        <v>0</v>
      </c>
      <c r="M135" s="409">
        <v>0</v>
      </c>
      <c r="N135" s="409">
        <v>1</v>
      </c>
      <c r="O135" s="409">
        <v>0</v>
      </c>
      <c r="P135" s="409">
        <v>0</v>
      </c>
      <c r="Q135" s="409">
        <v>0</v>
      </c>
      <c r="R135" s="409">
        <v>0</v>
      </c>
      <c r="S135" s="409">
        <v>0</v>
      </c>
      <c r="T135" s="409">
        <v>0</v>
      </c>
      <c r="U135" s="409">
        <v>0</v>
      </c>
      <c r="V135" s="409">
        <v>1</v>
      </c>
      <c r="W135" s="409">
        <v>0</v>
      </c>
      <c r="X135" s="409">
        <v>0</v>
      </c>
      <c r="Y135" s="409">
        <v>0</v>
      </c>
      <c r="Z135" s="409">
        <v>0</v>
      </c>
      <c r="AA135" s="356">
        <v>68</v>
      </c>
      <c r="AB135" s="352">
        <v>1.65</v>
      </c>
      <c r="AC135" s="417">
        <f t="shared" si="6"/>
        <v>24.977043158861342</v>
      </c>
      <c r="AD135" s="435">
        <v>44167</v>
      </c>
      <c r="AE135" s="354">
        <v>1</v>
      </c>
      <c r="AF135" s="354">
        <v>0</v>
      </c>
      <c r="AG135" s="354">
        <v>8</v>
      </c>
      <c r="AH135" s="409">
        <v>0</v>
      </c>
      <c r="AI135" s="409">
        <v>1</v>
      </c>
      <c r="AJ135" s="408">
        <v>44184</v>
      </c>
      <c r="AK135" s="354">
        <f t="shared" si="2"/>
        <v>17</v>
      </c>
      <c r="AL135" s="423">
        <v>1</v>
      </c>
      <c r="AM135" s="409"/>
      <c r="AN135" s="410"/>
      <c r="AO135" s="352">
        <v>1</v>
      </c>
      <c r="AP135" s="354">
        <v>1</v>
      </c>
      <c r="AQ135" s="352">
        <v>1</v>
      </c>
      <c r="AR135" s="352">
        <v>0</v>
      </c>
      <c r="AS135" s="352">
        <v>1</v>
      </c>
      <c r="AT135" s="352">
        <v>1</v>
      </c>
      <c r="AU135" s="352">
        <v>0</v>
      </c>
      <c r="AV135" s="354">
        <v>0</v>
      </c>
      <c r="AW135" s="435">
        <v>44167</v>
      </c>
      <c r="AX135" s="419">
        <v>2.46</v>
      </c>
      <c r="AY135" s="419"/>
      <c r="AZ135" s="419">
        <v>42.5</v>
      </c>
      <c r="BA135" s="426"/>
      <c r="BB135" s="409">
        <v>11.6</v>
      </c>
      <c r="BC135" s="409">
        <v>4.93</v>
      </c>
      <c r="BD135" s="409">
        <v>79</v>
      </c>
      <c r="BE135" s="409">
        <v>10</v>
      </c>
      <c r="BF135" s="409">
        <v>139</v>
      </c>
      <c r="BG135" s="418"/>
      <c r="BH135" s="354">
        <v>0</v>
      </c>
      <c r="BI135" s="354">
        <v>0</v>
      </c>
      <c r="BJ135" s="354">
        <v>0</v>
      </c>
      <c r="BK135" s="354">
        <v>0</v>
      </c>
      <c r="BL135" s="356">
        <v>0</v>
      </c>
      <c r="BM135" s="354">
        <v>0</v>
      </c>
      <c r="BN135" s="413"/>
      <c r="BO135" s="419">
        <v>3.8422631578947355</v>
      </c>
      <c r="BP135" s="359">
        <v>3.996</v>
      </c>
      <c r="BQ135" s="359">
        <v>0.1537368421052645</v>
      </c>
      <c r="BR135" s="359">
        <v>4.0012054299138757</v>
      </c>
      <c r="BS135" s="359">
        <v>95</v>
      </c>
      <c r="BT135" s="359">
        <v>118298</v>
      </c>
      <c r="BU135" s="359">
        <v>73753</v>
      </c>
      <c r="BV135" s="359">
        <v>1198.1385729058945</v>
      </c>
      <c r="BW135" s="359">
        <v>5.4251426110312473E-5</v>
      </c>
      <c r="BX135" s="359">
        <v>7.7561666666666662</v>
      </c>
      <c r="BY135" s="359">
        <v>25.887500000000003</v>
      </c>
      <c r="BZ135" s="359">
        <v>-18.131333333333327</v>
      </c>
      <c r="CA135" s="359">
        <v>51.765378127241128</v>
      </c>
      <c r="CB135" s="359">
        <v>178.16099344793849</v>
      </c>
      <c r="CC135" s="359">
        <v>-126.39561532069746</v>
      </c>
      <c r="CD135" s="359">
        <v>157.40485787339719</v>
      </c>
      <c r="CE135" s="359">
        <v>534.86317455099891</v>
      </c>
      <c r="CF135" s="359">
        <v>-377.45831667760183</v>
      </c>
      <c r="CG135" s="359">
        <v>0.41373388691007168</v>
      </c>
      <c r="CH135" s="354"/>
      <c r="CI135" s="359">
        <v>6.28</v>
      </c>
      <c r="CJ135" s="359">
        <v>6.18</v>
      </c>
      <c r="CK135" s="359">
        <v>6.16</v>
      </c>
      <c r="CL135" s="359">
        <f t="shared" si="11"/>
        <v>6.206666666666667</v>
      </c>
      <c r="CM135" s="354">
        <v>0.58399999999999996</v>
      </c>
      <c r="CN135" s="359">
        <v>0.64300000000000002</v>
      </c>
      <c r="CO135" s="359">
        <v>0.63400000000000001</v>
      </c>
      <c r="CP135" s="359">
        <f t="shared" si="12"/>
        <v>0.62033333333333329</v>
      </c>
      <c r="CQ135" s="359">
        <v>0.73699999999999999</v>
      </c>
      <c r="CR135" s="359">
        <v>0.74299999999999999</v>
      </c>
      <c r="CS135" s="359">
        <v>0.74199999999999999</v>
      </c>
      <c r="CT135" s="359">
        <f t="shared" si="13"/>
        <v>0.7406666666666667</v>
      </c>
      <c r="CU135" s="414">
        <v>1.3888888888888889E-3</v>
      </c>
      <c r="CV135" s="415">
        <v>4.1666666666666666E-3</v>
      </c>
      <c r="CW135" s="415">
        <v>5.5555555555555558E-3</v>
      </c>
      <c r="CX135" s="416" t="s">
        <v>1355</v>
      </c>
      <c r="CY135" s="416" t="s">
        <v>1356</v>
      </c>
      <c r="CZ135" s="416" t="s">
        <v>1357</v>
      </c>
      <c r="DA135" s="416" t="s">
        <v>1358</v>
      </c>
      <c r="DB135" s="416" t="s">
        <v>1359</v>
      </c>
      <c r="DC135" s="416" t="s">
        <v>1360</v>
      </c>
      <c r="DD135" s="361"/>
      <c r="DE135" s="359">
        <v>4.0012054299138757</v>
      </c>
      <c r="DF135" s="359">
        <v>0.62033333333333329</v>
      </c>
      <c r="DG135" s="359">
        <v>0.7406666666666667</v>
      </c>
    </row>
    <row r="136" spans="1:111" ht="15.75" customHeight="1">
      <c r="A136" s="363">
        <v>178</v>
      </c>
      <c r="B136" s="353" t="s">
        <v>1369</v>
      </c>
      <c r="C136" s="354">
        <v>1</v>
      </c>
      <c r="D136" s="355">
        <v>21484</v>
      </c>
      <c r="E136" s="403">
        <f t="shared" si="14"/>
        <v>62</v>
      </c>
      <c r="F136" s="354">
        <v>35.5</v>
      </c>
      <c r="G136" s="356">
        <v>89</v>
      </c>
      <c r="H136" s="409">
        <v>0</v>
      </c>
      <c r="I136" s="409">
        <v>1</v>
      </c>
      <c r="J136" s="409">
        <v>0</v>
      </c>
      <c r="K136" s="409">
        <v>0</v>
      </c>
      <c r="L136" s="409">
        <v>0</v>
      </c>
      <c r="M136" s="409">
        <v>0</v>
      </c>
      <c r="N136" s="409">
        <v>0</v>
      </c>
      <c r="O136" s="409">
        <v>0</v>
      </c>
      <c r="P136" s="409">
        <v>0</v>
      </c>
      <c r="Q136" s="409">
        <v>0</v>
      </c>
      <c r="R136" s="409">
        <v>0</v>
      </c>
      <c r="S136" s="409">
        <v>0</v>
      </c>
      <c r="T136" s="409">
        <v>0</v>
      </c>
      <c r="U136" s="409">
        <v>0</v>
      </c>
      <c r="V136" s="409">
        <v>1</v>
      </c>
      <c r="W136" s="409">
        <v>0</v>
      </c>
      <c r="X136" s="409">
        <v>1</v>
      </c>
      <c r="Y136" s="409">
        <v>0</v>
      </c>
      <c r="Z136" s="409">
        <v>0</v>
      </c>
      <c r="AA136" s="356"/>
      <c r="AB136" s="352"/>
      <c r="AC136" s="417"/>
      <c r="AD136" s="435">
        <v>44166</v>
      </c>
      <c r="AE136" s="354">
        <v>0</v>
      </c>
      <c r="AF136" s="354">
        <v>0</v>
      </c>
      <c r="AG136" s="354">
        <v>0</v>
      </c>
      <c r="AH136" s="409">
        <v>0</v>
      </c>
      <c r="AI136" s="409">
        <v>0</v>
      </c>
      <c r="AJ136" s="408">
        <v>44169</v>
      </c>
      <c r="AK136" s="354">
        <f t="shared" si="2"/>
        <v>3</v>
      </c>
      <c r="AL136" s="423">
        <v>1</v>
      </c>
      <c r="AM136" s="409"/>
      <c r="AN136" s="410"/>
      <c r="AO136" s="352">
        <v>1</v>
      </c>
      <c r="AP136" s="354">
        <v>1</v>
      </c>
      <c r="AQ136" s="352">
        <v>1</v>
      </c>
      <c r="AR136" s="352">
        <v>0</v>
      </c>
      <c r="AS136" s="352">
        <v>0</v>
      </c>
      <c r="AT136" s="352">
        <v>0</v>
      </c>
      <c r="AU136" s="352">
        <v>0</v>
      </c>
      <c r="AV136" s="354">
        <v>1</v>
      </c>
      <c r="AW136" s="435">
        <v>44166</v>
      </c>
      <c r="AX136" s="419">
        <v>3.2</v>
      </c>
      <c r="AY136" s="419">
        <v>846</v>
      </c>
      <c r="AZ136" s="419">
        <v>37.9</v>
      </c>
      <c r="BA136" s="426"/>
      <c r="BB136" s="409">
        <v>10.3</v>
      </c>
      <c r="BC136" s="409">
        <v>11.14</v>
      </c>
      <c r="BD136" s="409">
        <v>81.900000000000006</v>
      </c>
      <c r="BE136" s="409">
        <v>9.3000000000000007</v>
      </c>
      <c r="BF136" s="409">
        <v>356</v>
      </c>
      <c r="BG136" s="418"/>
      <c r="BH136" s="354">
        <v>0</v>
      </c>
      <c r="BI136" s="354">
        <v>0</v>
      </c>
      <c r="BJ136" s="354">
        <v>0</v>
      </c>
      <c r="BK136" s="354">
        <v>0</v>
      </c>
      <c r="BL136" s="356">
        <v>0</v>
      </c>
      <c r="BM136" s="354">
        <v>0</v>
      </c>
      <c r="BN136" s="413"/>
      <c r="BO136" s="419">
        <v>4.132480769230769</v>
      </c>
      <c r="BP136" s="359">
        <v>4.4219999999999997</v>
      </c>
      <c r="BQ136" s="359">
        <v>0.2895192307692307</v>
      </c>
      <c r="BR136" s="359">
        <v>7.0059426029252307</v>
      </c>
      <c r="BS136" s="359">
        <v>34</v>
      </c>
      <c r="BT136" s="359">
        <v>27951</v>
      </c>
      <c r="BU136" s="359">
        <v>17064</v>
      </c>
      <c r="BV136" s="359">
        <v>991.60000000000014</v>
      </c>
      <c r="BW136" s="359">
        <v>4.1056860073401493E-4</v>
      </c>
      <c r="BX136" s="359">
        <v>6.2436666666666678</v>
      </c>
      <c r="BY136" s="359">
        <v>20.940666666666672</v>
      </c>
      <c r="BZ136" s="359">
        <v>-14.697000000000001</v>
      </c>
      <c r="CA136" s="359">
        <v>50.437181285114477</v>
      </c>
      <c r="CB136" s="359">
        <v>168.52131605338377</v>
      </c>
      <c r="CC136" s="359">
        <v>-118.08413476826934</v>
      </c>
      <c r="CD136" s="359">
        <v>121.75510179357232</v>
      </c>
      <c r="CE136" s="359">
        <v>406.36215474492553</v>
      </c>
      <c r="CF136" s="359">
        <v>-284.60705295135318</v>
      </c>
      <c r="CG136" s="359">
        <v>0.41189542136073676</v>
      </c>
      <c r="CH136" s="354"/>
      <c r="CI136" s="359">
        <v>7.57</v>
      </c>
      <c r="CJ136" s="359">
        <v>7.77</v>
      </c>
      <c r="CK136" s="359">
        <v>7.63</v>
      </c>
      <c r="CL136" s="359">
        <f t="shared" si="11"/>
        <v>7.6566666666666663</v>
      </c>
      <c r="CM136" s="354">
        <v>0.66100000000000003</v>
      </c>
      <c r="CN136" s="359">
        <v>0.621</v>
      </c>
      <c r="CO136" s="359">
        <v>0.60899999999999999</v>
      </c>
      <c r="CP136" s="359">
        <f t="shared" si="12"/>
        <v>0.6303333333333333</v>
      </c>
      <c r="CQ136" s="359">
        <v>0.84299999999999997</v>
      </c>
      <c r="CR136" s="359">
        <v>0.78200000000000003</v>
      </c>
      <c r="CS136" s="359">
        <v>0.78200000000000003</v>
      </c>
      <c r="CT136" s="359">
        <f t="shared" si="13"/>
        <v>0.80233333333333334</v>
      </c>
      <c r="CU136" s="414">
        <v>6.9444444444444447E-4</v>
      </c>
      <c r="CV136" s="415">
        <v>3.472222222222222E-3</v>
      </c>
      <c r="CW136" s="415">
        <v>7.6388888888888886E-3</v>
      </c>
      <c r="CX136" s="416" t="s">
        <v>1370</v>
      </c>
      <c r="CY136" s="416" t="s">
        <v>1371</v>
      </c>
      <c r="CZ136" s="416" t="s">
        <v>1372</v>
      </c>
      <c r="DA136" s="416" t="s">
        <v>1373</v>
      </c>
      <c r="DB136" s="416" t="s">
        <v>1374</v>
      </c>
      <c r="DC136" s="416" t="s">
        <v>1373</v>
      </c>
      <c r="DD136" s="361"/>
      <c r="DE136" s="359">
        <v>7.0059426029252307</v>
      </c>
      <c r="DF136" s="359">
        <v>0.6303333333333333</v>
      </c>
      <c r="DG136" s="359">
        <v>0.80233333333333334</v>
      </c>
    </row>
    <row r="137" spans="1:111" ht="15.75" customHeight="1">
      <c r="A137" s="363">
        <v>180</v>
      </c>
      <c r="B137" s="353" t="s">
        <v>1383</v>
      </c>
      <c r="C137" s="354">
        <v>1</v>
      </c>
      <c r="D137" s="355">
        <v>22841</v>
      </c>
      <c r="E137" s="403">
        <f t="shared" si="14"/>
        <v>58</v>
      </c>
      <c r="F137" s="354">
        <v>37.5</v>
      </c>
      <c r="G137" s="356">
        <v>97</v>
      </c>
      <c r="H137" s="409">
        <v>0</v>
      </c>
      <c r="I137" s="409">
        <v>0</v>
      </c>
      <c r="J137" s="409">
        <v>1</v>
      </c>
      <c r="K137" s="409">
        <v>0</v>
      </c>
      <c r="L137" s="409">
        <v>0</v>
      </c>
      <c r="M137" s="409">
        <v>0</v>
      </c>
      <c r="N137" s="409">
        <v>0</v>
      </c>
      <c r="O137" s="409">
        <v>0</v>
      </c>
      <c r="P137" s="409">
        <v>0</v>
      </c>
      <c r="Q137" s="409">
        <v>0</v>
      </c>
      <c r="R137" s="409">
        <v>0</v>
      </c>
      <c r="S137" s="409">
        <v>1</v>
      </c>
      <c r="T137" s="409">
        <v>0</v>
      </c>
      <c r="U137" s="409">
        <v>0</v>
      </c>
      <c r="V137" s="409">
        <v>0</v>
      </c>
      <c r="W137" s="409">
        <v>0</v>
      </c>
      <c r="X137" s="409">
        <v>0</v>
      </c>
      <c r="Y137" s="409">
        <v>0</v>
      </c>
      <c r="Z137" s="409">
        <v>1</v>
      </c>
      <c r="AA137" s="356">
        <v>70</v>
      </c>
      <c r="AB137" s="352">
        <v>1.78</v>
      </c>
      <c r="AC137" s="417">
        <f t="shared" si="6"/>
        <v>22.093170054286073</v>
      </c>
      <c r="AD137" s="435">
        <v>44168</v>
      </c>
      <c r="AE137" s="354">
        <v>0</v>
      </c>
      <c r="AF137" s="354">
        <v>0</v>
      </c>
      <c r="AG137" s="354">
        <v>0</v>
      </c>
      <c r="AH137" s="409">
        <v>0</v>
      </c>
      <c r="AI137" s="409">
        <v>0</v>
      </c>
      <c r="AJ137" s="408">
        <v>44179</v>
      </c>
      <c r="AK137" s="354">
        <f t="shared" si="2"/>
        <v>11</v>
      </c>
      <c r="AL137" s="423">
        <v>1</v>
      </c>
      <c r="AM137" s="409"/>
      <c r="AN137" s="410"/>
      <c r="AO137" s="352">
        <v>1</v>
      </c>
      <c r="AP137" s="354">
        <v>1</v>
      </c>
      <c r="AQ137" s="352">
        <v>1</v>
      </c>
      <c r="AR137" s="352">
        <v>0</v>
      </c>
      <c r="AS137" s="352">
        <v>0</v>
      </c>
      <c r="AT137" s="352">
        <v>1</v>
      </c>
      <c r="AU137" s="352">
        <v>0</v>
      </c>
      <c r="AV137" s="354">
        <v>1</v>
      </c>
      <c r="AW137" s="435">
        <v>44168</v>
      </c>
      <c r="AX137" s="419">
        <v>0.69</v>
      </c>
      <c r="AY137" s="419">
        <v>2085</v>
      </c>
      <c r="AZ137" s="419">
        <v>44.2</v>
      </c>
      <c r="BA137" s="426"/>
      <c r="BB137" s="409">
        <v>13.3</v>
      </c>
      <c r="BC137" s="409">
        <v>7.68</v>
      </c>
      <c r="BD137" s="409">
        <v>86.9</v>
      </c>
      <c r="BE137" s="409">
        <v>10.4</v>
      </c>
      <c r="BF137" s="409">
        <v>246</v>
      </c>
      <c r="BG137" s="418"/>
      <c r="BH137" s="354">
        <v>0</v>
      </c>
      <c r="BI137" s="354">
        <v>0</v>
      </c>
      <c r="BJ137" s="354">
        <v>0</v>
      </c>
      <c r="BK137" s="354">
        <v>0</v>
      </c>
      <c r="BL137" s="356">
        <v>0</v>
      </c>
      <c r="BM137" s="354">
        <v>0</v>
      </c>
      <c r="BN137" s="413"/>
      <c r="BO137" s="419">
        <v>4.3161000000000005</v>
      </c>
      <c r="BP137" s="359">
        <v>4.5350000000000001</v>
      </c>
      <c r="BQ137" s="359">
        <v>0.21889999999999965</v>
      </c>
      <c r="BR137" s="359">
        <v>5.0717082551377315</v>
      </c>
      <c r="BS137" s="359">
        <v>116</v>
      </c>
      <c r="BT137" s="359">
        <v>80762</v>
      </c>
      <c r="BU137" s="359">
        <v>66875</v>
      </c>
      <c r="BV137" s="359">
        <v>1027.4140367404616</v>
      </c>
      <c r="BW137" s="359">
        <v>7.583862811420907E-5</v>
      </c>
      <c r="BX137" s="359">
        <v>7.6708333333333334</v>
      </c>
      <c r="BY137" s="359">
        <v>24.224166666666669</v>
      </c>
      <c r="BZ137" s="359">
        <v>-16.553333333333356</v>
      </c>
      <c r="CA137" s="359">
        <v>66.17478469640632</v>
      </c>
      <c r="CB137" s="359">
        <v>210.58703162390785</v>
      </c>
      <c r="CC137" s="359">
        <v>-144.41224692750157</v>
      </c>
      <c r="CD137" s="359">
        <v>141.29967660233029</v>
      </c>
      <c r="CE137" s="359">
        <v>449.08626380485686</v>
      </c>
      <c r="CF137" s="359">
        <v>-307.78658720252685</v>
      </c>
      <c r="CG137" s="359">
        <v>0.40665560508990201</v>
      </c>
      <c r="CH137" s="354"/>
      <c r="CI137" s="359">
        <v>6.78</v>
      </c>
      <c r="CJ137" s="359">
        <v>7.33</v>
      </c>
      <c r="CK137" s="359">
        <v>7.67</v>
      </c>
      <c r="CL137" s="359">
        <f t="shared" si="11"/>
        <v>7.2600000000000007</v>
      </c>
      <c r="CM137" s="354">
        <v>0.80100000000000005</v>
      </c>
      <c r="CN137" s="359">
        <v>0.83799999999999997</v>
      </c>
      <c r="CO137" s="359">
        <v>0.90500000000000003</v>
      </c>
      <c r="CP137" s="359">
        <f t="shared" si="12"/>
        <v>0.84799999999999998</v>
      </c>
      <c r="CQ137" s="359">
        <v>1.0309999999999999</v>
      </c>
      <c r="CR137" s="359">
        <v>1.0269999999999999</v>
      </c>
      <c r="CS137" s="359">
        <v>1.0129999999999999</v>
      </c>
      <c r="CT137" s="359">
        <f t="shared" si="13"/>
        <v>1.0236666666666665</v>
      </c>
      <c r="CU137" s="414">
        <v>2.7777777777777779E-3</v>
      </c>
      <c r="CV137" s="415">
        <v>5.5555555555555558E-3</v>
      </c>
      <c r="CW137" s="415">
        <v>6.9444444444444441E-3</v>
      </c>
      <c r="CX137" s="416" t="s">
        <v>1384</v>
      </c>
      <c r="CY137" s="416" t="s">
        <v>1385</v>
      </c>
      <c r="CZ137" s="416" t="s">
        <v>1386</v>
      </c>
      <c r="DA137" s="416" t="s">
        <v>1387</v>
      </c>
      <c r="DB137" s="416" t="s">
        <v>1388</v>
      </c>
      <c r="DC137" s="416" t="s">
        <v>1389</v>
      </c>
      <c r="DD137" s="361"/>
      <c r="DE137" s="359">
        <v>5.0717082551377315</v>
      </c>
      <c r="DF137" s="359">
        <v>0.84799999999999998</v>
      </c>
      <c r="DG137" s="359">
        <v>1.0236666666666665</v>
      </c>
    </row>
    <row r="138" spans="1:111" ht="15.75" customHeight="1">
      <c r="A138" s="363">
        <v>181</v>
      </c>
      <c r="B138" s="353" t="s">
        <v>1390</v>
      </c>
      <c r="C138" s="354">
        <v>1</v>
      </c>
      <c r="D138" s="355">
        <v>24785</v>
      </c>
      <c r="E138" s="403">
        <f t="shared" si="14"/>
        <v>53</v>
      </c>
      <c r="F138" s="354">
        <v>36.6</v>
      </c>
      <c r="G138" s="356">
        <v>93</v>
      </c>
      <c r="H138" s="409">
        <v>0</v>
      </c>
      <c r="I138" s="409">
        <v>0</v>
      </c>
      <c r="J138" s="409">
        <v>0</v>
      </c>
      <c r="K138" s="409">
        <v>0</v>
      </c>
      <c r="L138" s="409">
        <v>0</v>
      </c>
      <c r="M138" s="409">
        <v>0</v>
      </c>
      <c r="N138" s="409">
        <v>1</v>
      </c>
      <c r="O138" s="409">
        <v>0</v>
      </c>
      <c r="P138" s="409">
        <v>0</v>
      </c>
      <c r="Q138" s="409">
        <v>0</v>
      </c>
      <c r="R138" s="409">
        <v>0</v>
      </c>
      <c r="S138" s="409">
        <v>0</v>
      </c>
      <c r="T138" s="409">
        <v>0</v>
      </c>
      <c r="U138" s="409">
        <v>0</v>
      </c>
      <c r="V138" s="409">
        <v>1</v>
      </c>
      <c r="W138" s="409">
        <v>0</v>
      </c>
      <c r="X138" s="409">
        <v>1</v>
      </c>
      <c r="Y138" s="409">
        <v>0</v>
      </c>
      <c r="Z138" s="409">
        <v>0</v>
      </c>
      <c r="AA138" s="356">
        <v>83</v>
      </c>
      <c r="AB138" s="352">
        <v>1.7</v>
      </c>
      <c r="AC138" s="417">
        <f t="shared" si="6"/>
        <v>28.719723183391007</v>
      </c>
      <c r="AD138" s="435">
        <v>44169</v>
      </c>
      <c r="AE138" s="354">
        <v>0</v>
      </c>
      <c r="AF138" s="354">
        <v>0</v>
      </c>
      <c r="AG138" s="354">
        <v>0</v>
      </c>
      <c r="AH138" s="409">
        <v>0</v>
      </c>
      <c r="AI138" s="409">
        <v>0</v>
      </c>
      <c r="AJ138" s="408">
        <v>44179</v>
      </c>
      <c r="AK138" s="354">
        <f t="shared" si="2"/>
        <v>10</v>
      </c>
      <c r="AL138" s="423">
        <v>1</v>
      </c>
      <c r="AM138" s="409"/>
      <c r="AN138" s="410"/>
      <c r="AO138" s="352">
        <v>1</v>
      </c>
      <c r="AP138" s="354">
        <v>1</v>
      </c>
      <c r="AQ138" s="352">
        <v>1</v>
      </c>
      <c r="AR138" s="352">
        <v>0</v>
      </c>
      <c r="AS138" s="352">
        <v>0</v>
      </c>
      <c r="AT138" s="352">
        <v>0</v>
      </c>
      <c r="AU138" s="352">
        <v>0</v>
      </c>
      <c r="AV138" s="354">
        <v>1</v>
      </c>
      <c r="AW138" s="435">
        <v>44169</v>
      </c>
      <c r="AX138" s="419">
        <v>1.2</v>
      </c>
      <c r="AY138" s="419">
        <v>753</v>
      </c>
      <c r="AZ138" s="419">
        <v>166.8</v>
      </c>
      <c r="BA138" s="426">
        <v>1.7999999999999999E-2</v>
      </c>
      <c r="BB138" s="409">
        <v>11.5</v>
      </c>
      <c r="BC138" s="409">
        <v>6.99</v>
      </c>
      <c r="BD138" s="409">
        <v>91.6</v>
      </c>
      <c r="BE138" s="409">
        <v>4</v>
      </c>
      <c r="BF138" s="409">
        <v>211</v>
      </c>
      <c r="BG138" s="418"/>
      <c r="BH138" s="354">
        <v>0</v>
      </c>
      <c r="BI138" s="354">
        <v>0</v>
      </c>
      <c r="BJ138" s="354">
        <v>0</v>
      </c>
      <c r="BK138" s="354">
        <v>0</v>
      </c>
      <c r="BL138" s="356">
        <v>0</v>
      </c>
      <c r="BM138" s="354">
        <v>1</v>
      </c>
      <c r="BN138" s="413" t="s">
        <v>131</v>
      </c>
      <c r="BO138" s="419"/>
      <c r="BP138" s="359"/>
      <c r="BQ138" s="359"/>
      <c r="BR138" s="359"/>
      <c r="BS138" s="359"/>
      <c r="BT138" s="359"/>
      <c r="BU138" s="359"/>
      <c r="BV138" s="359"/>
      <c r="BW138" s="359"/>
      <c r="BX138" s="359"/>
      <c r="BY138" s="359"/>
      <c r="BZ138" s="359"/>
      <c r="CA138" s="359"/>
      <c r="CB138" s="359"/>
      <c r="CC138" s="359"/>
      <c r="CD138" s="359"/>
      <c r="CE138" s="359"/>
      <c r="CF138" s="359"/>
      <c r="CG138" s="359"/>
      <c r="CH138" s="354"/>
      <c r="CI138" s="359">
        <v>7.06</v>
      </c>
      <c r="CJ138" s="359">
        <v>7.29</v>
      </c>
      <c r="CK138" s="359">
        <v>7.73</v>
      </c>
      <c r="CL138" s="359">
        <f t="shared" si="11"/>
        <v>7.3599999999999994</v>
      </c>
      <c r="CM138" s="354">
        <v>0.69899999999999995</v>
      </c>
      <c r="CN138" s="359">
        <v>0.68300000000000005</v>
      </c>
      <c r="CO138" s="359">
        <v>0.68300000000000005</v>
      </c>
      <c r="CP138" s="359">
        <f t="shared" si="12"/>
        <v>0.68833333333333346</v>
      </c>
      <c r="CQ138" s="359">
        <v>0.90300000000000002</v>
      </c>
      <c r="CR138" s="359">
        <v>0.95599999999999996</v>
      </c>
      <c r="CS138" s="359">
        <v>0.95299999999999996</v>
      </c>
      <c r="CT138" s="359">
        <f t="shared" si="13"/>
        <v>0.93733333333333324</v>
      </c>
      <c r="CU138" s="414">
        <v>2.0833333333333333E-3</v>
      </c>
      <c r="CV138" s="415">
        <v>4.8611111111111112E-3</v>
      </c>
      <c r="CW138" s="415">
        <v>9.0277777777777787E-3</v>
      </c>
      <c r="CX138" s="416" t="s">
        <v>1391</v>
      </c>
      <c r="CY138" s="416" t="s">
        <v>1392</v>
      </c>
      <c r="CZ138" s="416" t="s">
        <v>1393</v>
      </c>
      <c r="DA138" s="416" t="s">
        <v>1394</v>
      </c>
      <c r="DB138" s="416" t="s">
        <v>1395</v>
      </c>
      <c r="DC138" s="416" t="s">
        <v>1396</v>
      </c>
      <c r="DD138" s="361"/>
      <c r="DE138" s="359"/>
      <c r="DF138" s="359">
        <v>0.68833333333333346</v>
      </c>
      <c r="DG138" s="359">
        <v>0.93733333333333324</v>
      </c>
    </row>
    <row r="139" spans="1:111" ht="15.75" customHeight="1">
      <c r="A139" s="363">
        <v>182</v>
      </c>
      <c r="B139" s="353" t="s">
        <v>1397</v>
      </c>
      <c r="C139" s="354">
        <v>2</v>
      </c>
      <c r="D139" s="355">
        <v>19802</v>
      </c>
      <c r="E139" s="403">
        <f t="shared" si="14"/>
        <v>66</v>
      </c>
      <c r="F139" s="354">
        <v>35.299999999999997</v>
      </c>
      <c r="G139" s="356">
        <v>93</v>
      </c>
      <c r="H139" s="409">
        <v>1</v>
      </c>
      <c r="I139" s="409">
        <v>0</v>
      </c>
      <c r="J139" s="409">
        <v>1</v>
      </c>
      <c r="K139" s="409">
        <v>0</v>
      </c>
      <c r="L139" s="409">
        <v>0</v>
      </c>
      <c r="M139" s="409">
        <v>0</v>
      </c>
      <c r="N139" s="409">
        <v>0</v>
      </c>
      <c r="O139" s="409">
        <v>0</v>
      </c>
      <c r="P139" s="409">
        <v>0</v>
      </c>
      <c r="Q139" s="409">
        <v>0</v>
      </c>
      <c r="R139" s="409">
        <v>0</v>
      </c>
      <c r="S139" s="409">
        <v>1</v>
      </c>
      <c r="T139" s="409">
        <v>0</v>
      </c>
      <c r="U139" s="409">
        <v>1</v>
      </c>
      <c r="V139" s="409">
        <v>1</v>
      </c>
      <c r="W139" s="409">
        <v>0</v>
      </c>
      <c r="X139" s="409">
        <v>0</v>
      </c>
      <c r="Y139" s="409">
        <v>0</v>
      </c>
      <c r="Z139" s="409">
        <v>0</v>
      </c>
      <c r="AA139" s="356">
        <v>55</v>
      </c>
      <c r="AB139" s="352">
        <v>1.6</v>
      </c>
      <c r="AC139" s="417">
        <f t="shared" si="6"/>
        <v>21.484374999999996</v>
      </c>
      <c r="AD139" s="435">
        <v>44173</v>
      </c>
      <c r="AE139" s="354">
        <v>0</v>
      </c>
      <c r="AF139" s="354">
        <v>0</v>
      </c>
      <c r="AG139" s="354">
        <v>0</v>
      </c>
      <c r="AH139" s="409">
        <v>0</v>
      </c>
      <c r="AI139" s="409">
        <v>0</v>
      </c>
      <c r="AJ139" s="408">
        <v>44182</v>
      </c>
      <c r="AK139" s="354">
        <f t="shared" si="2"/>
        <v>9</v>
      </c>
      <c r="AL139" s="423">
        <v>1</v>
      </c>
      <c r="AM139" s="409"/>
      <c r="AN139" s="410"/>
      <c r="AO139" s="352">
        <v>1</v>
      </c>
      <c r="AP139" s="354">
        <v>1</v>
      </c>
      <c r="AQ139" s="352">
        <v>1</v>
      </c>
      <c r="AR139" s="352">
        <v>0</v>
      </c>
      <c r="AS139" s="352">
        <v>0</v>
      </c>
      <c r="AT139" s="352">
        <v>1</v>
      </c>
      <c r="AU139" s="352">
        <v>0</v>
      </c>
      <c r="AV139" s="354">
        <v>1</v>
      </c>
      <c r="AW139" s="435">
        <v>44173</v>
      </c>
      <c r="AX139" s="419">
        <v>0.54</v>
      </c>
      <c r="AY139" s="419">
        <v>1068</v>
      </c>
      <c r="AZ139" s="419">
        <v>19.2</v>
      </c>
      <c r="BA139" s="426">
        <v>6.6000000000000003E-2</v>
      </c>
      <c r="BB139" s="409">
        <v>12</v>
      </c>
      <c r="BC139" s="409">
        <v>3.32</v>
      </c>
      <c r="BD139" s="409">
        <v>69</v>
      </c>
      <c r="BE139" s="409">
        <v>24.7</v>
      </c>
      <c r="BF139" s="409">
        <v>128</v>
      </c>
      <c r="BG139" s="418"/>
      <c r="BH139" s="354">
        <v>0</v>
      </c>
      <c r="BI139" s="354">
        <v>0</v>
      </c>
      <c r="BJ139" s="354">
        <v>0</v>
      </c>
      <c r="BK139" s="354">
        <v>0</v>
      </c>
      <c r="BL139" s="356">
        <v>0</v>
      </c>
      <c r="BM139" s="354">
        <v>0</v>
      </c>
      <c r="BN139" s="413"/>
      <c r="BO139" s="419">
        <v>3.3649999999999993</v>
      </c>
      <c r="BP139" s="359">
        <v>3.5329999999999999</v>
      </c>
      <c r="BQ139" s="359">
        <v>0.16800000000000059</v>
      </c>
      <c r="BR139" s="359">
        <v>4.9925705794948181</v>
      </c>
      <c r="BS139" s="359">
        <v>50</v>
      </c>
      <c r="BT139" s="359">
        <v>93573</v>
      </c>
      <c r="BU139" s="359">
        <v>47768</v>
      </c>
      <c r="BV139" s="359">
        <v>1307.3825503355706</v>
      </c>
      <c r="BW139" s="359">
        <v>1.0451705282814475E-4</v>
      </c>
      <c r="BX139" s="359">
        <v>14.870499999999996</v>
      </c>
      <c r="BY139" s="359">
        <v>24.651166666666658</v>
      </c>
      <c r="BZ139" s="359">
        <v>-9.7806666666666668</v>
      </c>
      <c r="CA139" s="359">
        <v>79.769300017796951</v>
      </c>
      <c r="CB139" s="359">
        <v>131.95069582470762</v>
      </c>
      <c r="CC139" s="359">
        <v>-52.181395806910686</v>
      </c>
      <c r="CD139" s="359">
        <v>354.94104394766407</v>
      </c>
      <c r="CE139" s="359">
        <v>587.74927191242261</v>
      </c>
      <c r="CF139" s="359">
        <v>-232.80822796475866</v>
      </c>
      <c r="CG139" s="359">
        <v>0.28371957845684759</v>
      </c>
      <c r="CH139" s="354"/>
      <c r="CI139" s="359">
        <v>7.62</v>
      </c>
      <c r="CJ139" s="359">
        <v>8.02</v>
      </c>
      <c r="CK139" s="359">
        <v>8.33</v>
      </c>
      <c r="CL139" s="359">
        <f t="shared" si="11"/>
        <v>7.9899999999999993</v>
      </c>
      <c r="CM139" s="354">
        <v>0.70599999999999996</v>
      </c>
      <c r="CN139" s="359">
        <v>0.66600000000000004</v>
      </c>
      <c r="CO139" s="359">
        <v>0.69299999999999995</v>
      </c>
      <c r="CP139" s="359">
        <f t="shared" si="12"/>
        <v>0.68833333333333335</v>
      </c>
      <c r="CQ139" s="359">
        <v>0.79600000000000004</v>
      </c>
      <c r="CR139" s="359">
        <v>0.85099999999999998</v>
      </c>
      <c r="CS139" s="359">
        <v>0.85</v>
      </c>
      <c r="CT139" s="359">
        <f t="shared" si="13"/>
        <v>0.83233333333333326</v>
      </c>
      <c r="CU139" s="414">
        <v>6.9444444444444447E-4</v>
      </c>
      <c r="CV139" s="415">
        <v>7.6388888888888886E-3</v>
      </c>
      <c r="CW139" s="415">
        <v>9.0277777777777787E-3</v>
      </c>
      <c r="CX139" s="416" t="s">
        <v>1398</v>
      </c>
      <c r="CY139" s="416" t="s">
        <v>1399</v>
      </c>
      <c r="CZ139" s="416" t="s">
        <v>1400</v>
      </c>
      <c r="DA139" s="416" t="s">
        <v>1278</v>
      </c>
      <c r="DB139" s="416" t="s">
        <v>1401</v>
      </c>
      <c r="DC139" s="416" t="s">
        <v>1402</v>
      </c>
      <c r="DD139" s="361"/>
      <c r="DE139" s="359">
        <v>4.9925705794948181</v>
      </c>
      <c r="DF139" s="359">
        <v>0.68833333333333335</v>
      </c>
      <c r="DG139" s="359">
        <v>0.83233333333333326</v>
      </c>
    </row>
    <row r="140" spans="1:111" ht="15.75" customHeight="1">
      <c r="A140" s="363">
        <v>184</v>
      </c>
      <c r="B140" s="353" t="s">
        <v>1411</v>
      </c>
      <c r="C140" s="354">
        <v>2</v>
      </c>
      <c r="D140" s="355">
        <v>14908</v>
      </c>
      <c r="E140" s="403">
        <f t="shared" si="14"/>
        <v>80</v>
      </c>
      <c r="F140" s="354">
        <v>37.6</v>
      </c>
      <c r="G140" s="356">
        <v>94</v>
      </c>
      <c r="H140" s="409">
        <v>0</v>
      </c>
      <c r="I140" s="409">
        <v>1</v>
      </c>
      <c r="J140" s="409">
        <v>0</v>
      </c>
      <c r="K140" s="409">
        <v>1</v>
      </c>
      <c r="L140" s="409">
        <v>0</v>
      </c>
      <c r="M140" s="409">
        <v>0</v>
      </c>
      <c r="N140" s="409">
        <v>0</v>
      </c>
      <c r="O140" s="409">
        <v>0</v>
      </c>
      <c r="P140" s="409">
        <v>0</v>
      </c>
      <c r="Q140" s="409">
        <v>0</v>
      </c>
      <c r="R140" s="409">
        <v>1</v>
      </c>
      <c r="S140" s="409">
        <v>1</v>
      </c>
      <c r="T140" s="409">
        <v>0</v>
      </c>
      <c r="U140" s="409">
        <v>0</v>
      </c>
      <c r="V140" s="409">
        <v>1</v>
      </c>
      <c r="W140" s="409">
        <v>1</v>
      </c>
      <c r="X140" s="409">
        <v>1</v>
      </c>
      <c r="Y140" s="409">
        <v>0</v>
      </c>
      <c r="Z140" s="409">
        <v>1</v>
      </c>
      <c r="AA140" s="356">
        <v>80</v>
      </c>
      <c r="AB140" s="352">
        <v>1.48</v>
      </c>
      <c r="AC140" s="417">
        <f t="shared" si="6"/>
        <v>36.523009495982471</v>
      </c>
      <c r="AD140" s="435">
        <v>44170</v>
      </c>
      <c r="AE140" s="354">
        <v>1</v>
      </c>
      <c r="AF140" s="354">
        <v>0</v>
      </c>
      <c r="AG140" s="354">
        <v>2</v>
      </c>
      <c r="AH140" s="409">
        <v>0</v>
      </c>
      <c r="AI140" s="409">
        <v>1</v>
      </c>
      <c r="AJ140" s="408">
        <v>44186</v>
      </c>
      <c r="AK140" s="354">
        <f t="shared" si="2"/>
        <v>16</v>
      </c>
      <c r="AL140" s="423">
        <v>1</v>
      </c>
      <c r="AM140" s="409"/>
      <c r="AN140" s="410"/>
      <c r="AO140" s="352">
        <v>1</v>
      </c>
      <c r="AP140" s="354">
        <v>1</v>
      </c>
      <c r="AQ140" s="352">
        <v>1</v>
      </c>
      <c r="AR140" s="352">
        <v>0</v>
      </c>
      <c r="AS140" s="352">
        <v>0</v>
      </c>
      <c r="AT140" s="352">
        <v>1</v>
      </c>
      <c r="AU140" s="352">
        <v>0</v>
      </c>
      <c r="AV140" s="354">
        <v>1</v>
      </c>
      <c r="AW140" s="435">
        <v>44170</v>
      </c>
      <c r="AX140" s="419">
        <v>1.44</v>
      </c>
      <c r="AY140" s="419">
        <v>2531</v>
      </c>
      <c r="AZ140" s="419">
        <v>245.1</v>
      </c>
      <c r="BA140" s="426"/>
      <c r="BB140" s="409">
        <v>9.6999999999999993</v>
      </c>
      <c r="BC140" s="409">
        <v>9.9700000000000006</v>
      </c>
      <c r="BD140" s="409">
        <v>75.2</v>
      </c>
      <c r="BE140" s="409">
        <v>11.7</v>
      </c>
      <c r="BF140" s="409">
        <v>247</v>
      </c>
      <c r="BG140" s="418"/>
      <c r="BH140" s="354">
        <v>0</v>
      </c>
      <c r="BI140" s="354">
        <v>0</v>
      </c>
      <c r="BJ140" s="354">
        <v>0</v>
      </c>
      <c r="BK140" s="354">
        <v>0</v>
      </c>
      <c r="BL140" s="356">
        <v>0</v>
      </c>
      <c r="BM140" s="354">
        <v>0</v>
      </c>
      <c r="BN140" s="413"/>
      <c r="BO140" s="419">
        <v>4.0475581395348801</v>
      </c>
      <c r="BP140" s="359">
        <v>3.9510000000000001</v>
      </c>
      <c r="BQ140" s="359">
        <v>-9.6558139534884457E-2</v>
      </c>
      <c r="BR140" s="359">
        <v>-2.3855899336378701</v>
      </c>
      <c r="BS140" s="359">
        <v>66</v>
      </c>
      <c r="BT140" s="359">
        <v>84773</v>
      </c>
      <c r="BU140" s="359">
        <v>52186</v>
      </c>
      <c r="BV140" s="359">
        <v>1118.4525324510055</v>
      </c>
      <c r="BW140" s="359">
        <v>-4.5713216832826238E-5</v>
      </c>
      <c r="BX140" s="359">
        <v>6.7586666666666666</v>
      </c>
      <c r="BY140" s="359">
        <v>20.975999999999992</v>
      </c>
      <c r="BZ140" s="359">
        <v>-14.217333333333336</v>
      </c>
      <c r="CA140" s="359">
        <v>52.118854576320473</v>
      </c>
      <c r="CB140" s="359">
        <v>161.85892655195673</v>
      </c>
      <c r="CC140" s="359">
        <v>-109.74007197563627</v>
      </c>
      <c r="CD140" s="359">
        <v>133.64459790938514</v>
      </c>
      <c r="CE140" s="359">
        <v>414.64599630668948</v>
      </c>
      <c r="CF140" s="359">
        <v>-281.00139839730429</v>
      </c>
      <c r="CG140" s="359">
        <v>0.40394228532527421</v>
      </c>
      <c r="CH140" s="354"/>
      <c r="CI140" s="359">
        <v>8.5299999999999994</v>
      </c>
      <c r="CJ140" s="359">
        <v>8.6199999999999992</v>
      </c>
      <c r="CK140" s="359">
        <v>8.5399999999999991</v>
      </c>
      <c r="CL140" s="359">
        <f t="shared" si="11"/>
        <v>8.5633333333333326</v>
      </c>
      <c r="CM140" s="354">
        <v>0.88300000000000001</v>
      </c>
      <c r="CN140" s="359">
        <v>0.876</v>
      </c>
      <c r="CO140" s="359">
        <v>0.91800000000000004</v>
      </c>
      <c r="CP140" s="359">
        <f t="shared" si="12"/>
        <v>0.89233333333333331</v>
      </c>
      <c r="CQ140" s="359">
        <v>1.0680000000000001</v>
      </c>
      <c r="CR140" s="359">
        <v>1.02</v>
      </c>
      <c r="CS140" s="359">
        <v>1.052</v>
      </c>
      <c r="CT140" s="359">
        <f t="shared" si="13"/>
        <v>1.0466666666666666</v>
      </c>
      <c r="CU140" s="414">
        <v>3.472222222222222E-3</v>
      </c>
      <c r="CV140" s="415">
        <v>4.8611111111111112E-3</v>
      </c>
      <c r="CW140" s="415">
        <v>8.3333333333333332E-3</v>
      </c>
      <c r="CX140" s="416" t="s">
        <v>1412</v>
      </c>
      <c r="CY140" s="416" t="s">
        <v>1413</v>
      </c>
      <c r="CZ140" s="416" t="s">
        <v>1414</v>
      </c>
      <c r="DA140" s="416" t="s">
        <v>1415</v>
      </c>
      <c r="DB140" s="416" t="s">
        <v>1416</v>
      </c>
      <c r="DC140" s="416" t="s">
        <v>1417</v>
      </c>
      <c r="DD140" s="361"/>
      <c r="DE140" s="359">
        <v>-2.3855899336378701</v>
      </c>
      <c r="DF140" s="359">
        <v>0.89233333333333331</v>
      </c>
      <c r="DG140" s="359">
        <v>1.0466666666666666</v>
      </c>
    </row>
    <row r="141" spans="1:111" ht="15.75" customHeight="1">
      <c r="A141" s="363">
        <v>185</v>
      </c>
      <c r="B141" s="353" t="s">
        <v>1418</v>
      </c>
      <c r="C141" s="354">
        <v>2</v>
      </c>
      <c r="D141" s="355">
        <v>20908</v>
      </c>
      <c r="E141" s="403">
        <f t="shared" si="14"/>
        <v>63</v>
      </c>
      <c r="F141" s="354">
        <v>36.1</v>
      </c>
      <c r="G141" s="356">
        <v>99</v>
      </c>
      <c r="H141" s="409">
        <v>0</v>
      </c>
      <c r="I141" s="409">
        <v>0</v>
      </c>
      <c r="J141" s="409">
        <v>0</v>
      </c>
      <c r="K141" s="409">
        <v>0</v>
      </c>
      <c r="L141" s="409">
        <v>0</v>
      </c>
      <c r="M141" s="409">
        <v>0</v>
      </c>
      <c r="N141" s="409">
        <v>0</v>
      </c>
      <c r="O141" s="409">
        <v>0</v>
      </c>
      <c r="P141" s="409">
        <v>0</v>
      </c>
      <c r="Q141" s="409">
        <v>0</v>
      </c>
      <c r="R141" s="409">
        <v>1</v>
      </c>
      <c r="S141" s="409">
        <v>0</v>
      </c>
      <c r="T141" s="409">
        <v>0</v>
      </c>
      <c r="U141" s="409">
        <v>0</v>
      </c>
      <c r="V141" s="409">
        <v>1</v>
      </c>
      <c r="W141" s="409">
        <v>1</v>
      </c>
      <c r="X141" s="409">
        <v>1</v>
      </c>
      <c r="Y141" s="409">
        <v>0</v>
      </c>
      <c r="Z141" s="409">
        <v>0</v>
      </c>
      <c r="AA141" s="356"/>
      <c r="AB141" s="352"/>
      <c r="AC141" s="417"/>
      <c r="AD141" s="435">
        <v>44172</v>
      </c>
      <c r="AE141" s="354">
        <v>0</v>
      </c>
      <c r="AF141" s="354">
        <v>0</v>
      </c>
      <c r="AG141" s="354">
        <v>0</v>
      </c>
      <c r="AH141" s="409">
        <v>0</v>
      </c>
      <c r="AI141" s="409">
        <v>0</v>
      </c>
      <c r="AJ141" s="408">
        <v>44188</v>
      </c>
      <c r="AK141" s="354">
        <f t="shared" si="2"/>
        <v>16</v>
      </c>
      <c r="AL141" s="423">
        <v>1</v>
      </c>
      <c r="AM141" s="409"/>
      <c r="AN141" s="410"/>
      <c r="AO141" s="352">
        <v>1</v>
      </c>
      <c r="AP141" s="354">
        <v>1</v>
      </c>
      <c r="AQ141" s="352">
        <v>1</v>
      </c>
      <c r="AR141" s="352">
        <v>0</v>
      </c>
      <c r="AS141" s="352">
        <v>0</v>
      </c>
      <c r="AT141" s="352">
        <v>1</v>
      </c>
      <c r="AU141" s="352">
        <v>0</v>
      </c>
      <c r="AV141" s="354">
        <v>1</v>
      </c>
      <c r="AW141" s="435">
        <v>44172</v>
      </c>
      <c r="AX141" s="419">
        <v>0.98</v>
      </c>
      <c r="AY141" s="419">
        <v>950</v>
      </c>
      <c r="AZ141" s="419"/>
      <c r="BA141" s="426">
        <v>503</v>
      </c>
      <c r="BB141" s="409">
        <v>13.4</v>
      </c>
      <c r="BC141" s="409">
        <v>7.54</v>
      </c>
      <c r="BD141" s="409">
        <v>63.1</v>
      </c>
      <c r="BE141" s="409">
        <v>26.7</v>
      </c>
      <c r="BF141" s="409">
        <v>248</v>
      </c>
      <c r="BG141" s="418"/>
      <c r="BH141" s="354">
        <v>0</v>
      </c>
      <c r="BI141" s="354">
        <v>0</v>
      </c>
      <c r="BJ141" s="354">
        <v>0</v>
      </c>
      <c r="BK141" s="354">
        <v>0</v>
      </c>
      <c r="BL141" s="356">
        <v>0</v>
      </c>
      <c r="BM141" s="354">
        <v>0</v>
      </c>
      <c r="BN141" s="413"/>
      <c r="BO141" s="419">
        <v>5.3558214285714296</v>
      </c>
      <c r="BP141" s="359">
        <v>5.4429999999999996</v>
      </c>
      <c r="BQ141" s="359">
        <v>8.7178571428569995E-2</v>
      </c>
      <c r="BR141" s="359">
        <v>1.6277348412608175</v>
      </c>
      <c r="BS141" s="359">
        <v>179</v>
      </c>
      <c r="BT141" s="359">
        <v>24641</v>
      </c>
      <c r="BU141" s="359">
        <v>24620</v>
      </c>
      <c r="BV141" s="359">
        <v>625.70509180389922</v>
      </c>
      <c r="BW141" s="359">
        <v>6.6114331489066513E-5</v>
      </c>
      <c r="BX141" s="359">
        <v>4.1706666666666665</v>
      </c>
      <c r="BY141" s="359">
        <v>15.908333333333331</v>
      </c>
      <c r="BZ141" s="359">
        <v>-11.73766666666666</v>
      </c>
      <c r="CA141" s="359">
        <v>56.349218172838043</v>
      </c>
      <c r="CB141" s="359">
        <v>214.91384796175862</v>
      </c>
      <c r="CC141" s="359">
        <v>-158.56462978892057</v>
      </c>
      <c r="CD141" s="359">
        <v>62.299475501338769</v>
      </c>
      <c r="CE141" s="359">
        <v>237.64125905953694</v>
      </c>
      <c r="CF141" s="359">
        <v>-175.3417835581983</v>
      </c>
      <c r="CG141" s="359">
        <v>0.42457380924595955</v>
      </c>
      <c r="CH141" s="354"/>
      <c r="CI141" s="359"/>
      <c r="CJ141" s="359"/>
      <c r="CK141" s="359"/>
      <c r="CL141" s="359"/>
      <c r="CM141" s="354"/>
      <c r="CN141" s="359"/>
      <c r="CO141" s="359"/>
      <c r="CP141" s="359"/>
      <c r="CQ141" s="359"/>
      <c r="CR141" s="359"/>
      <c r="CS141" s="359"/>
      <c r="CT141" s="359"/>
      <c r="CU141" s="414"/>
      <c r="CV141" s="415"/>
      <c r="CW141" s="415"/>
      <c r="CX141" s="416"/>
      <c r="CY141" s="416"/>
      <c r="CZ141" s="416"/>
      <c r="DA141" s="416"/>
      <c r="DB141" s="416"/>
      <c r="DC141" s="416"/>
      <c r="DD141" s="361"/>
      <c r="DE141" s="359">
        <v>1.6277348412608175</v>
      </c>
      <c r="DF141" s="359"/>
      <c r="DG141" s="359"/>
    </row>
    <row r="142" spans="1:111" ht="15.75" customHeight="1">
      <c r="A142" s="363">
        <v>187</v>
      </c>
      <c r="B142" s="353" t="s">
        <v>1427</v>
      </c>
      <c r="C142" s="354">
        <v>1</v>
      </c>
      <c r="D142" s="355">
        <v>30799</v>
      </c>
      <c r="E142" s="403">
        <f t="shared" si="14"/>
        <v>36</v>
      </c>
      <c r="F142" s="354">
        <v>36.200000000000003</v>
      </c>
      <c r="G142" s="356">
        <v>91</v>
      </c>
      <c r="H142" s="409">
        <v>0</v>
      </c>
      <c r="I142" s="409">
        <v>0</v>
      </c>
      <c r="J142" s="409">
        <v>0</v>
      </c>
      <c r="K142" s="409">
        <v>0</v>
      </c>
      <c r="L142" s="409">
        <v>0</v>
      </c>
      <c r="M142" s="409">
        <v>0</v>
      </c>
      <c r="N142" s="409">
        <v>0</v>
      </c>
      <c r="O142" s="409">
        <v>0</v>
      </c>
      <c r="P142" s="409">
        <v>0</v>
      </c>
      <c r="Q142" s="409">
        <v>0</v>
      </c>
      <c r="R142" s="409">
        <v>0</v>
      </c>
      <c r="S142" s="409">
        <v>0</v>
      </c>
      <c r="T142" s="409">
        <v>0</v>
      </c>
      <c r="U142" s="409">
        <v>0</v>
      </c>
      <c r="V142" s="409">
        <v>0</v>
      </c>
      <c r="W142" s="409">
        <v>1</v>
      </c>
      <c r="X142" s="409">
        <v>0</v>
      </c>
      <c r="Y142" s="409">
        <v>0</v>
      </c>
      <c r="Z142" s="409">
        <v>0</v>
      </c>
      <c r="AA142" s="356">
        <v>70</v>
      </c>
      <c r="AB142" s="352">
        <v>1.79</v>
      </c>
      <c r="AC142" s="417">
        <f t="shared" si="6"/>
        <v>21.847008520333322</v>
      </c>
      <c r="AD142" s="435">
        <v>44172</v>
      </c>
      <c r="AE142" s="354">
        <v>1</v>
      </c>
      <c r="AF142" s="354">
        <v>1</v>
      </c>
      <c r="AG142" s="354">
        <v>6</v>
      </c>
      <c r="AH142" s="409">
        <v>1</v>
      </c>
      <c r="AI142" s="409">
        <v>1</v>
      </c>
      <c r="AJ142" s="408">
        <v>44180</v>
      </c>
      <c r="AK142" s="354">
        <f t="shared" si="2"/>
        <v>8</v>
      </c>
      <c r="AL142" s="423">
        <v>1</v>
      </c>
      <c r="AM142" s="409"/>
      <c r="AN142" s="410"/>
      <c r="AO142" s="352">
        <v>1</v>
      </c>
      <c r="AP142" s="354">
        <v>1</v>
      </c>
      <c r="AQ142" s="352">
        <v>1</v>
      </c>
      <c r="AR142" s="352">
        <v>1</v>
      </c>
      <c r="AS142" s="352">
        <v>0</v>
      </c>
      <c r="AT142" s="352">
        <v>1</v>
      </c>
      <c r="AU142" s="352">
        <v>0</v>
      </c>
      <c r="AV142" s="354">
        <v>1</v>
      </c>
      <c r="AW142" s="435">
        <v>44172</v>
      </c>
      <c r="AX142" s="419">
        <v>0.87</v>
      </c>
      <c r="AY142" s="419">
        <v>634</v>
      </c>
      <c r="AZ142" s="419">
        <v>170.8</v>
      </c>
      <c r="BA142" s="426"/>
      <c r="BB142" s="409">
        <v>17.8</v>
      </c>
      <c r="BC142" s="409">
        <v>12.66</v>
      </c>
      <c r="BD142" s="409">
        <v>89</v>
      </c>
      <c r="BE142" s="409">
        <v>6.6</v>
      </c>
      <c r="BF142" s="409">
        <v>280</v>
      </c>
      <c r="BG142" s="418"/>
      <c r="BH142" s="354">
        <v>0</v>
      </c>
      <c r="BI142" s="354">
        <v>0</v>
      </c>
      <c r="BJ142" s="354">
        <v>0</v>
      </c>
      <c r="BK142" s="354">
        <v>0</v>
      </c>
      <c r="BL142" s="356">
        <v>0</v>
      </c>
      <c r="BM142" s="354">
        <v>0</v>
      </c>
      <c r="BN142" s="413"/>
      <c r="BO142" s="419"/>
      <c r="BP142" s="359"/>
      <c r="BQ142" s="359"/>
      <c r="BR142" s="359"/>
      <c r="BS142" s="359"/>
      <c r="BT142" s="359"/>
      <c r="BU142" s="359"/>
      <c r="BV142" s="359"/>
      <c r="BW142" s="359"/>
      <c r="BX142" s="359"/>
      <c r="BY142" s="359"/>
      <c r="BZ142" s="359"/>
      <c r="CA142" s="359"/>
      <c r="CB142" s="359"/>
      <c r="CC142" s="359"/>
      <c r="CD142" s="359"/>
      <c r="CE142" s="359"/>
      <c r="CF142" s="359"/>
      <c r="CG142" s="359"/>
      <c r="CH142" s="354"/>
      <c r="CI142" s="359"/>
      <c r="CJ142" s="359"/>
      <c r="CK142" s="359"/>
      <c r="CL142" s="359"/>
      <c r="CM142" s="354"/>
      <c r="CN142" s="359"/>
      <c r="CO142" s="359"/>
      <c r="CP142" s="359"/>
      <c r="CQ142" s="359"/>
      <c r="CR142" s="359"/>
      <c r="CS142" s="359"/>
      <c r="CT142" s="359"/>
      <c r="CU142" s="414"/>
      <c r="CV142" s="415"/>
      <c r="CW142" s="415"/>
      <c r="CX142" s="416"/>
      <c r="CY142" s="416"/>
      <c r="CZ142" s="416"/>
      <c r="DA142" s="416"/>
      <c r="DB142" s="416"/>
      <c r="DC142" s="416"/>
      <c r="DD142" s="361"/>
      <c r="DE142" s="359"/>
      <c r="DF142" s="359"/>
      <c r="DG142" s="359"/>
    </row>
    <row r="143" spans="1:111" ht="15.75" customHeight="1">
      <c r="A143" s="363">
        <v>188</v>
      </c>
      <c r="B143" s="353" t="s">
        <v>1428</v>
      </c>
      <c r="C143" s="354">
        <v>2</v>
      </c>
      <c r="D143" s="355">
        <v>23084</v>
      </c>
      <c r="E143" s="403">
        <f t="shared" si="14"/>
        <v>57</v>
      </c>
      <c r="F143" s="354">
        <v>38.9</v>
      </c>
      <c r="G143" s="356">
        <v>94</v>
      </c>
      <c r="H143" s="409">
        <v>1</v>
      </c>
      <c r="I143" s="409">
        <v>0</v>
      </c>
      <c r="J143" s="409">
        <v>0</v>
      </c>
      <c r="K143" s="409">
        <v>0</v>
      </c>
      <c r="L143" s="409">
        <v>0</v>
      </c>
      <c r="M143" s="409">
        <v>0</v>
      </c>
      <c r="N143" s="409">
        <v>0</v>
      </c>
      <c r="O143" s="409">
        <v>0</v>
      </c>
      <c r="P143" s="409">
        <v>0</v>
      </c>
      <c r="Q143" s="409">
        <v>0</v>
      </c>
      <c r="R143" s="409">
        <v>0</v>
      </c>
      <c r="S143" s="409">
        <v>0</v>
      </c>
      <c r="T143" s="409">
        <v>0</v>
      </c>
      <c r="U143" s="409">
        <v>0</v>
      </c>
      <c r="V143" s="409">
        <v>1</v>
      </c>
      <c r="W143" s="409">
        <v>1</v>
      </c>
      <c r="X143" s="409">
        <v>1</v>
      </c>
      <c r="Y143" s="409">
        <v>0</v>
      </c>
      <c r="Z143" s="409">
        <v>0</v>
      </c>
      <c r="AA143" s="356"/>
      <c r="AB143" s="352"/>
      <c r="AC143" s="417"/>
      <c r="AD143" s="435">
        <v>44172</v>
      </c>
      <c r="AE143" s="354">
        <v>0</v>
      </c>
      <c r="AF143" s="354">
        <v>0</v>
      </c>
      <c r="AG143" s="354">
        <v>0</v>
      </c>
      <c r="AH143" s="409">
        <v>0</v>
      </c>
      <c r="AI143" s="409">
        <v>0</v>
      </c>
      <c r="AJ143" s="408">
        <v>44174</v>
      </c>
      <c r="AK143" s="354">
        <f t="shared" si="2"/>
        <v>2</v>
      </c>
      <c r="AL143" s="423">
        <v>1</v>
      </c>
      <c r="AM143" s="409"/>
      <c r="AN143" s="410"/>
      <c r="AO143" s="352">
        <v>1</v>
      </c>
      <c r="AP143" s="354">
        <v>1</v>
      </c>
      <c r="AQ143" s="352">
        <v>1</v>
      </c>
      <c r="AR143" s="352">
        <v>0</v>
      </c>
      <c r="AS143" s="352">
        <v>0</v>
      </c>
      <c r="AT143" s="352">
        <v>1</v>
      </c>
      <c r="AU143" s="352">
        <v>0</v>
      </c>
      <c r="AV143" s="354">
        <v>1</v>
      </c>
      <c r="AW143" s="435">
        <v>44172</v>
      </c>
      <c r="AX143" s="419">
        <v>0.93</v>
      </c>
      <c r="AY143" s="419"/>
      <c r="AZ143" s="419">
        <v>48.6</v>
      </c>
      <c r="BA143" s="426">
        <v>5.0000000000000001E-3</v>
      </c>
      <c r="BB143" s="409">
        <v>14.4</v>
      </c>
      <c r="BC143" s="409">
        <v>7.41</v>
      </c>
      <c r="BD143" s="409">
        <v>70.900000000000006</v>
      </c>
      <c r="BE143" s="409">
        <v>25.2</v>
      </c>
      <c r="BF143" s="409">
        <v>183</v>
      </c>
      <c r="BG143" s="418"/>
      <c r="BH143" s="354">
        <v>0</v>
      </c>
      <c r="BI143" s="354">
        <v>0</v>
      </c>
      <c r="BJ143" s="354">
        <v>0</v>
      </c>
      <c r="BK143" s="354">
        <v>0</v>
      </c>
      <c r="BL143" s="356">
        <v>0</v>
      </c>
      <c r="BM143" s="354">
        <v>0</v>
      </c>
      <c r="BN143" s="413"/>
      <c r="BO143" s="419">
        <v>3.6516481481481486</v>
      </c>
      <c r="BP143" s="359">
        <v>4.0629999999999997</v>
      </c>
      <c r="BQ143" s="359">
        <v>0.41135185185185108</v>
      </c>
      <c r="BR143" s="359">
        <v>11.264827145530408</v>
      </c>
      <c r="BS143" s="359">
        <v>55</v>
      </c>
      <c r="BT143" s="359">
        <v>76949</v>
      </c>
      <c r="BU143" s="359">
        <v>45215</v>
      </c>
      <c r="BV143" s="359">
        <v>1560.6377130291371</v>
      </c>
      <c r="BW143" s="359">
        <v>2.4913916057791457E-4</v>
      </c>
      <c r="BX143" s="359">
        <v>13.065499999999995</v>
      </c>
      <c r="BY143" s="359">
        <v>15.573666666666663</v>
      </c>
      <c r="BZ143" s="359">
        <v>-2.5081666666666673</v>
      </c>
      <c r="CA143" s="359">
        <v>82.016922022004891</v>
      </c>
      <c r="CB143" s="359">
        <v>97.746291536914214</v>
      </c>
      <c r="CC143" s="359">
        <v>-15.729369514909283</v>
      </c>
      <c r="CD143" s="359">
        <v>286.39142336554795</v>
      </c>
      <c r="CE143" s="359">
        <v>341.39352173713365</v>
      </c>
      <c r="CF143" s="359">
        <v>-55.002098371585703</v>
      </c>
      <c r="CG143" s="359">
        <v>0.13875556535286715</v>
      </c>
      <c r="CH143" s="354"/>
      <c r="CI143" s="359">
        <v>7.31</v>
      </c>
      <c r="CJ143" s="359">
        <v>7.13</v>
      </c>
      <c r="CK143" s="359">
        <v>7.22</v>
      </c>
      <c r="CL143" s="359">
        <f t="shared" si="11"/>
        <v>7.22</v>
      </c>
      <c r="CM143" s="354">
        <v>0.57299999999999995</v>
      </c>
      <c r="CN143" s="359">
        <v>0.58099999999999996</v>
      </c>
      <c r="CO143" s="359">
        <v>0.58099999999999996</v>
      </c>
      <c r="CP143" s="359">
        <f t="shared" si="12"/>
        <v>0.57833333333333325</v>
      </c>
      <c r="CQ143" s="359">
        <v>0.78200000000000003</v>
      </c>
      <c r="CR143" s="359">
        <v>0.78100000000000003</v>
      </c>
      <c r="CS143" s="359">
        <v>0.72699999999999998</v>
      </c>
      <c r="CT143" s="359">
        <f t="shared" si="13"/>
        <v>0.76333333333333331</v>
      </c>
      <c r="CU143" s="414">
        <v>1.3888888888888889E-3</v>
      </c>
      <c r="CV143" s="415">
        <v>2.7777777777777779E-3</v>
      </c>
      <c r="CW143" s="415">
        <v>4.1666666666666666E-3</v>
      </c>
      <c r="CX143" s="416" t="s">
        <v>1429</v>
      </c>
      <c r="CY143" s="416" t="s">
        <v>1430</v>
      </c>
      <c r="CZ143" s="416" t="s">
        <v>1431</v>
      </c>
      <c r="DA143" s="416" t="s">
        <v>1432</v>
      </c>
      <c r="DB143" s="416" t="s">
        <v>1433</v>
      </c>
      <c r="DC143" s="416" t="s">
        <v>1434</v>
      </c>
      <c r="DD143" s="361"/>
      <c r="DE143" s="359">
        <v>11.264827145530408</v>
      </c>
      <c r="DF143" s="359">
        <v>0.57833333333333325</v>
      </c>
      <c r="DG143" s="359">
        <v>0.76333333333333331</v>
      </c>
    </row>
    <row r="144" spans="1:111" ht="15.75" customHeight="1">
      <c r="A144" s="363">
        <v>189</v>
      </c>
      <c r="B144" s="353" t="s">
        <v>1435</v>
      </c>
      <c r="C144" s="354">
        <v>1</v>
      </c>
      <c r="D144" s="355">
        <v>22687</v>
      </c>
      <c r="E144" s="403">
        <f t="shared" si="14"/>
        <v>58</v>
      </c>
      <c r="F144" s="354">
        <v>36</v>
      </c>
      <c r="G144" s="356">
        <v>99</v>
      </c>
      <c r="H144" s="409">
        <v>0</v>
      </c>
      <c r="I144" s="409">
        <v>0</v>
      </c>
      <c r="J144" s="409">
        <v>0</v>
      </c>
      <c r="K144" s="409">
        <v>0</v>
      </c>
      <c r="L144" s="409">
        <v>0</v>
      </c>
      <c r="M144" s="409">
        <v>0</v>
      </c>
      <c r="N144" s="409">
        <v>0</v>
      </c>
      <c r="O144" s="409">
        <v>0</v>
      </c>
      <c r="P144" s="409">
        <v>0</v>
      </c>
      <c r="Q144" s="409">
        <v>1</v>
      </c>
      <c r="R144" s="409">
        <v>0</v>
      </c>
      <c r="S144" s="409">
        <v>0</v>
      </c>
      <c r="T144" s="409">
        <v>0</v>
      </c>
      <c r="U144" s="409">
        <v>0</v>
      </c>
      <c r="V144" s="409">
        <v>1</v>
      </c>
      <c r="W144" s="409">
        <v>0</v>
      </c>
      <c r="X144" s="409">
        <v>1</v>
      </c>
      <c r="Y144" s="409">
        <v>0</v>
      </c>
      <c r="Z144" s="409">
        <v>1</v>
      </c>
      <c r="AA144" s="356"/>
      <c r="AB144" s="352"/>
      <c r="AC144" s="417"/>
      <c r="AD144" s="435">
        <v>44175</v>
      </c>
      <c r="AE144" s="354">
        <v>0</v>
      </c>
      <c r="AF144" s="354">
        <v>0</v>
      </c>
      <c r="AG144" s="354">
        <v>0</v>
      </c>
      <c r="AH144" s="409">
        <v>0</v>
      </c>
      <c r="AI144" s="409">
        <v>0</v>
      </c>
      <c r="AJ144" s="408">
        <v>44178</v>
      </c>
      <c r="AK144" s="354">
        <f t="shared" si="2"/>
        <v>3</v>
      </c>
      <c r="AL144" s="423">
        <v>1</v>
      </c>
      <c r="AM144" s="409"/>
      <c r="AN144" s="410"/>
      <c r="AO144" s="352">
        <v>1</v>
      </c>
      <c r="AP144" s="354">
        <v>1</v>
      </c>
      <c r="AQ144" s="352">
        <v>1</v>
      </c>
      <c r="AR144" s="352">
        <v>0</v>
      </c>
      <c r="AS144" s="352">
        <v>0</v>
      </c>
      <c r="AT144" s="352">
        <v>1</v>
      </c>
      <c r="AU144" s="352">
        <v>0</v>
      </c>
      <c r="AV144" s="354">
        <v>1</v>
      </c>
      <c r="AW144" s="435">
        <v>44175</v>
      </c>
      <c r="AX144" s="419">
        <v>1.78</v>
      </c>
      <c r="AY144" s="419">
        <v>1887</v>
      </c>
      <c r="AZ144" s="419">
        <v>62.2</v>
      </c>
      <c r="BA144" s="426"/>
      <c r="BB144" s="409">
        <v>12.5</v>
      </c>
      <c r="BC144" s="409">
        <v>1.99</v>
      </c>
      <c r="BD144" s="409">
        <v>68.8</v>
      </c>
      <c r="BE144" s="409">
        <v>20.100000000000001</v>
      </c>
      <c r="BF144" s="409">
        <v>124</v>
      </c>
      <c r="BG144" s="418"/>
      <c r="BH144" s="354">
        <v>0</v>
      </c>
      <c r="BI144" s="354">
        <v>0</v>
      </c>
      <c r="BJ144" s="354">
        <v>0</v>
      </c>
      <c r="BK144" s="354">
        <v>0</v>
      </c>
      <c r="BL144" s="356">
        <v>0</v>
      </c>
      <c r="BM144" s="354">
        <v>0</v>
      </c>
      <c r="BN144" s="413"/>
      <c r="BO144" s="419">
        <v>4.2070370370370389</v>
      </c>
      <c r="BP144" s="359">
        <v>4.3280000000000003</v>
      </c>
      <c r="BQ144" s="359">
        <v>0.12096296296296138</v>
      </c>
      <c r="BR144" s="359">
        <v>2.8752531032660937</v>
      </c>
      <c r="BS144" s="359">
        <v>100</v>
      </c>
      <c r="BT144" s="359">
        <v>125992</v>
      </c>
      <c r="BU144" s="359">
        <v>80551</v>
      </c>
      <c r="BV144" s="359">
        <v>1220.6843323900182</v>
      </c>
      <c r="BW144" s="359">
        <v>3.5694815747366189E-5</v>
      </c>
      <c r="BX144" s="359">
        <v>16.851333333333333</v>
      </c>
      <c r="BY144" s="359">
        <v>18.030166666666666</v>
      </c>
      <c r="BZ144" s="359">
        <v>-1.1788333333333336</v>
      </c>
      <c r="CA144" s="359">
        <v>137.83805298336492</v>
      </c>
      <c r="CB144" s="359">
        <v>147.69314305197216</v>
      </c>
      <c r="CC144" s="359">
        <v>-9.8550900686072502</v>
      </c>
      <c r="CD144" s="359">
        <v>319.42248413810904</v>
      </c>
      <c r="CE144" s="359">
        <v>342.00862018693419</v>
      </c>
      <c r="CF144" s="359">
        <v>-22.58613604882521</v>
      </c>
      <c r="CG144" s="359">
        <v>6.1948603655232616E-2</v>
      </c>
      <c r="CH144" s="354"/>
      <c r="CI144" s="359">
        <v>8.17</v>
      </c>
      <c r="CJ144" s="359">
        <v>8.32</v>
      </c>
      <c r="CK144" s="359">
        <v>7.9</v>
      </c>
      <c r="CL144" s="359">
        <f t="shared" si="11"/>
        <v>8.1300000000000008</v>
      </c>
      <c r="CM144" s="354">
        <v>0.752</v>
      </c>
      <c r="CN144" s="359">
        <v>0.70599999999999996</v>
      </c>
      <c r="CO144" s="359">
        <v>0.77800000000000002</v>
      </c>
      <c r="CP144" s="359">
        <f t="shared" si="12"/>
        <v>0.74533333333333329</v>
      </c>
      <c r="CQ144" s="359">
        <v>0.88500000000000001</v>
      </c>
      <c r="CR144" s="359">
        <v>0.88800000000000001</v>
      </c>
      <c r="CS144" s="359">
        <v>0.93899999999999995</v>
      </c>
      <c r="CT144" s="359">
        <f t="shared" si="13"/>
        <v>0.90400000000000003</v>
      </c>
      <c r="CU144" s="414">
        <v>3.472222222222222E-3</v>
      </c>
      <c r="CV144" s="415">
        <v>4.8611111111111112E-3</v>
      </c>
      <c r="CW144" s="415">
        <v>9.0277777777777787E-3</v>
      </c>
      <c r="CX144" s="416" t="s">
        <v>1436</v>
      </c>
      <c r="CY144" s="416" t="s">
        <v>1437</v>
      </c>
      <c r="CZ144" s="416" t="s">
        <v>1438</v>
      </c>
      <c r="DA144" s="416" t="s">
        <v>1439</v>
      </c>
      <c r="DB144" s="416" t="s">
        <v>1440</v>
      </c>
      <c r="DC144" s="416" t="s">
        <v>1441</v>
      </c>
      <c r="DD144" s="361"/>
      <c r="DE144" s="359">
        <v>2.8752531032660937</v>
      </c>
      <c r="DF144" s="359">
        <v>0.74533333333333329</v>
      </c>
      <c r="DG144" s="359">
        <v>0.90400000000000003</v>
      </c>
    </row>
    <row r="145" spans="1:111" ht="15.75" customHeight="1">
      <c r="A145" s="363">
        <v>190</v>
      </c>
      <c r="B145" s="353" t="s">
        <v>1442</v>
      </c>
      <c r="C145" s="354">
        <v>1</v>
      </c>
      <c r="D145" s="355">
        <v>21128</v>
      </c>
      <c r="E145" s="403">
        <f t="shared" si="14"/>
        <v>63</v>
      </c>
      <c r="F145" s="354">
        <v>36.299999999999997</v>
      </c>
      <c r="G145" s="356">
        <v>92</v>
      </c>
      <c r="H145" s="409">
        <v>0</v>
      </c>
      <c r="I145" s="409">
        <v>0</v>
      </c>
      <c r="J145" s="409">
        <v>0</v>
      </c>
      <c r="K145" s="409">
        <v>0</v>
      </c>
      <c r="L145" s="409">
        <v>0</v>
      </c>
      <c r="M145" s="409">
        <v>0</v>
      </c>
      <c r="N145" s="409">
        <v>0</v>
      </c>
      <c r="O145" s="409">
        <v>0</v>
      </c>
      <c r="P145" s="409">
        <v>0</v>
      </c>
      <c r="Q145" s="409">
        <v>0</v>
      </c>
      <c r="R145" s="409">
        <v>0</v>
      </c>
      <c r="S145" s="409">
        <v>0</v>
      </c>
      <c r="T145" s="409">
        <v>0</v>
      </c>
      <c r="U145" s="409">
        <v>0</v>
      </c>
      <c r="V145" s="409">
        <v>0</v>
      </c>
      <c r="W145" s="409">
        <v>0</v>
      </c>
      <c r="X145" s="409">
        <v>0</v>
      </c>
      <c r="Y145" s="409">
        <v>1</v>
      </c>
      <c r="Z145" s="409">
        <v>1</v>
      </c>
      <c r="AA145" s="356"/>
      <c r="AB145" s="352"/>
      <c r="AC145" s="417"/>
      <c r="AD145" s="435">
        <v>44175</v>
      </c>
      <c r="AE145" s="354">
        <v>0</v>
      </c>
      <c r="AF145" s="354">
        <v>0</v>
      </c>
      <c r="AG145" s="354">
        <v>0</v>
      </c>
      <c r="AH145" s="409">
        <v>0</v>
      </c>
      <c r="AI145" s="409">
        <v>0</v>
      </c>
      <c r="AJ145" s="408">
        <v>44179</v>
      </c>
      <c r="AK145" s="354">
        <f t="shared" si="2"/>
        <v>4</v>
      </c>
      <c r="AL145" s="423">
        <v>1</v>
      </c>
      <c r="AM145" s="409"/>
      <c r="AN145" s="410"/>
      <c r="AO145" s="352">
        <v>1</v>
      </c>
      <c r="AP145" s="354">
        <v>1</v>
      </c>
      <c r="AQ145" s="352">
        <v>1</v>
      </c>
      <c r="AR145" s="352">
        <v>1</v>
      </c>
      <c r="AS145" s="352">
        <v>1</v>
      </c>
      <c r="AT145" s="352">
        <v>1</v>
      </c>
      <c r="AU145" s="352">
        <v>0</v>
      </c>
      <c r="AV145" s="354">
        <v>0</v>
      </c>
      <c r="AW145" s="435">
        <v>44175</v>
      </c>
      <c r="AX145" s="419">
        <v>0.45</v>
      </c>
      <c r="AY145" s="419"/>
      <c r="AZ145" s="419"/>
      <c r="BA145" s="426"/>
      <c r="BB145" s="409">
        <v>13.3</v>
      </c>
      <c r="BC145" s="409">
        <v>7.13</v>
      </c>
      <c r="BD145" s="409">
        <v>86.7</v>
      </c>
      <c r="BE145" s="409">
        <v>9.6999999999999993</v>
      </c>
      <c r="BF145" s="409">
        <v>137</v>
      </c>
      <c r="BG145" s="418"/>
      <c r="BH145" s="354">
        <v>0</v>
      </c>
      <c r="BI145" s="354">
        <v>0</v>
      </c>
      <c r="BJ145" s="354">
        <v>0</v>
      </c>
      <c r="BK145" s="354">
        <v>0</v>
      </c>
      <c r="BL145" s="356">
        <v>0</v>
      </c>
      <c r="BM145" s="354">
        <v>0</v>
      </c>
      <c r="BN145" s="413"/>
      <c r="BO145" s="419">
        <v>5.52508</v>
      </c>
      <c r="BP145" s="359">
        <v>5.64</v>
      </c>
      <c r="BQ145" s="359">
        <v>0.11491999999999969</v>
      </c>
      <c r="BR145" s="359">
        <v>2.0799698827890221</v>
      </c>
      <c r="BS145" s="359">
        <v>23</v>
      </c>
      <c r="BT145" s="359">
        <v>37509</v>
      </c>
      <c r="BU145" s="359">
        <v>12075</v>
      </c>
      <c r="BV145" s="359">
        <v>717.13554987212274</v>
      </c>
      <c r="BW145" s="359">
        <v>1.7225423459950494E-4</v>
      </c>
      <c r="BX145" s="359">
        <v>13.302500000000004</v>
      </c>
      <c r="BY145" s="359">
        <v>17.391333333333325</v>
      </c>
      <c r="BZ145" s="359">
        <v>-4.0888333333333327</v>
      </c>
      <c r="CA145" s="359">
        <v>192.34691926770793</v>
      </c>
      <c r="CB145" s="359">
        <v>251.14586959007363</v>
      </c>
      <c r="CC145" s="359">
        <v>-58.798950322365705</v>
      </c>
      <c r="CD145" s="359">
        <v>193.15579128474718</v>
      </c>
      <c r="CE145" s="359">
        <v>252.15476643267144</v>
      </c>
      <c r="CF145" s="359">
        <v>-58.998975147924206</v>
      </c>
      <c r="CG145" s="359">
        <v>0.18961358088841165</v>
      </c>
      <c r="CH145" s="354"/>
      <c r="CI145" s="359">
        <v>8.1999999999999993</v>
      </c>
      <c r="CJ145" s="359">
        <v>8.1300000000000008</v>
      </c>
      <c r="CK145" s="359">
        <v>7.99</v>
      </c>
      <c r="CL145" s="359">
        <f t="shared" si="11"/>
        <v>8.1066666666666674</v>
      </c>
      <c r="CM145" s="354">
        <v>0.63800000000000001</v>
      </c>
      <c r="CN145" s="359">
        <v>0.63600000000000001</v>
      </c>
      <c r="CO145" s="359">
        <v>0.63100000000000001</v>
      </c>
      <c r="CP145" s="359">
        <f t="shared" si="12"/>
        <v>0.63500000000000001</v>
      </c>
      <c r="CQ145" s="359">
        <v>0.79100000000000004</v>
      </c>
      <c r="CR145" s="359">
        <v>0.79</v>
      </c>
      <c r="CS145" s="359">
        <v>0.79300000000000004</v>
      </c>
      <c r="CT145" s="359">
        <f t="shared" si="13"/>
        <v>0.79133333333333333</v>
      </c>
      <c r="CU145" s="414">
        <v>2.0833333333333333E-3</v>
      </c>
      <c r="CV145" s="415">
        <v>7.6388888888888886E-3</v>
      </c>
      <c r="CW145" s="415">
        <v>3.472222222222222E-3</v>
      </c>
      <c r="CX145" s="416" t="s">
        <v>758</v>
      </c>
      <c r="CY145" s="416" t="s">
        <v>1443</v>
      </c>
      <c r="CZ145" s="416" t="s">
        <v>1444</v>
      </c>
      <c r="DA145" s="416" t="s">
        <v>1445</v>
      </c>
      <c r="DB145" s="416" t="s">
        <v>1446</v>
      </c>
      <c r="DC145" s="416" t="s">
        <v>1447</v>
      </c>
      <c r="DD145" s="361"/>
      <c r="DE145" s="359">
        <v>2.0799698827890221</v>
      </c>
      <c r="DF145" s="359">
        <v>0.63500000000000001</v>
      </c>
      <c r="DG145" s="359">
        <v>0.79133333333333333</v>
      </c>
    </row>
    <row r="146" spans="1:111" ht="15.75" customHeight="1">
      <c r="A146" s="363">
        <v>191</v>
      </c>
      <c r="B146" s="353" t="s">
        <v>1448</v>
      </c>
      <c r="C146" s="354">
        <v>1</v>
      </c>
      <c r="D146" s="355">
        <v>21392</v>
      </c>
      <c r="E146" s="403">
        <f t="shared" si="14"/>
        <v>62</v>
      </c>
      <c r="F146" s="354">
        <v>36.200000000000003</v>
      </c>
      <c r="G146" s="356">
        <v>94</v>
      </c>
      <c r="H146" s="409">
        <v>0</v>
      </c>
      <c r="I146" s="409">
        <v>1</v>
      </c>
      <c r="J146" s="409">
        <v>0</v>
      </c>
      <c r="K146" s="409">
        <v>0</v>
      </c>
      <c r="L146" s="409">
        <v>1</v>
      </c>
      <c r="M146" s="409">
        <v>0</v>
      </c>
      <c r="N146" s="409">
        <v>0</v>
      </c>
      <c r="O146" s="409">
        <v>0</v>
      </c>
      <c r="P146" s="409">
        <v>0</v>
      </c>
      <c r="Q146" s="409">
        <v>0</v>
      </c>
      <c r="R146" s="409">
        <v>0</v>
      </c>
      <c r="S146" s="409">
        <v>0</v>
      </c>
      <c r="T146" s="409">
        <v>0</v>
      </c>
      <c r="U146" s="409">
        <v>0</v>
      </c>
      <c r="V146" s="409">
        <v>1</v>
      </c>
      <c r="W146" s="409">
        <v>0</v>
      </c>
      <c r="X146" s="409">
        <v>1</v>
      </c>
      <c r="Y146" s="409">
        <v>0</v>
      </c>
      <c r="Z146" s="409">
        <v>0</v>
      </c>
      <c r="AA146" s="356">
        <v>75</v>
      </c>
      <c r="AB146" s="352">
        <v>1.6</v>
      </c>
      <c r="AC146" s="417">
        <f t="shared" si="6"/>
        <v>29.296874999999993</v>
      </c>
      <c r="AD146" s="435">
        <v>44176</v>
      </c>
      <c r="AE146" s="354">
        <v>1</v>
      </c>
      <c r="AF146" s="354">
        <v>0</v>
      </c>
      <c r="AG146" s="354">
        <v>19</v>
      </c>
      <c r="AH146" s="409">
        <v>0</v>
      </c>
      <c r="AI146" s="409">
        <v>1</v>
      </c>
      <c r="AJ146" s="408">
        <v>44200</v>
      </c>
      <c r="AK146" s="354">
        <f t="shared" si="2"/>
        <v>24</v>
      </c>
      <c r="AL146" s="423">
        <v>1</v>
      </c>
      <c r="AM146" s="409"/>
      <c r="AN146" s="410"/>
      <c r="AO146" s="352">
        <v>1</v>
      </c>
      <c r="AP146" s="354">
        <v>1</v>
      </c>
      <c r="AQ146" s="352">
        <v>1</v>
      </c>
      <c r="AR146" s="352">
        <v>0</v>
      </c>
      <c r="AS146" s="352">
        <v>1</v>
      </c>
      <c r="AT146" s="352">
        <v>1</v>
      </c>
      <c r="AU146" s="352">
        <v>0</v>
      </c>
      <c r="AV146" s="354">
        <v>1</v>
      </c>
      <c r="AW146" s="435">
        <v>44176</v>
      </c>
      <c r="AX146" s="419">
        <v>1.54</v>
      </c>
      <c r="AY146" s="419">
        <v>5184</v>
      </c>
      <c r="AZ146" s="419">
        <v>108.2</v>
      </c>
      <c r="BA146" s="426">
        <v>1.4999999999999999E-2</v>
      </c>
      <c r="BB146" s="409">
        <v>9.6999999999999993</v>
      </c>
      <c r="BC146" s="409">
        <v>5.42</v>
      </c>
      <c r="BD146" s="409">
        <v>71.900000000000006</v>
      </c>
      <c r="BE146" s="409">
        <v>14.8</v>
      </c>
      <c r="BF146" s="409">
        <v>214</v>
      </c>
      <c r="BG146" s="418"/>
      <c r="BH146" s="354">
        <v>0</v>
      </c>
      <c r="BI146" s="354">
        <v>0</v>
      </c>
      <c r="BJ146" s="354">
        <v>0</v>
      </c>
      <c r="BK146" s="354">
        <v>0</v>
      </c>
      <c r="BL146" s="356">
        <v>0</v>
      </c>
      <c r="BM146" s="354">
        <v>0</v>
      </c>
      <c r="BN146" s="413"/>
      <c r="BO146" s="419">
        <v>4.5955333333333339</v>
      </c>
      <c r="BP146" s="359">
        <v>4.8470000000000004</v>
      </c>
      <c r="BQ146" s="359">
        <v>0.25146666666666651</v>
      </c>
      <c r="BR146" s="359">
        <v>5.4719800385881898</v>
      </c>
      <c r="BS146" s="359">
        <v>169</v>
      </c>
      <c r="BT146" s="359">
        <v>20190</v>
      </c>
      <c r="BU146" s="359">
        <v>20056</v>
      </c>
      <c r="BV146" s="359">
        <v>466.09424083769636</v>
      </c>
      <c r="BW146" s="359">
        <v>2.7283506375090698E-4</v>
      </c>
      <c r="BX146" s="359">
        <v>-3.415</v>
      </c>
      <c r="BY146" s="359">
        <v>15.906333333333331</v>
      </c>
      <c r="BZ146" s="359">
        <v>-19.321333333333335</v>
      </c>
      <c r="CA146" s="359">
        <v>-33.716749367878506</v>
      </c>
      <c r="CB146" s="359">
        <v>158.46116836623847</v>
      </c>
      <c r="CC146" s="359">
        <v>-192.17791773411696</v>
      </c>
      <c r="CD146" s="359">
        <v>-59.684809470034459</v>
      </c>
      <c r="CE146" s="359">
        <v>276.7696287691017</v>
      </c>
      <c r="CF146" s="359">
        <v>-336.45443823913627</v>
      </c>
      <c r="CG146" s="359">
        <v>0.5486647643831245</v>
      </c>
      <c r="CH146" s="354"/>
      <c r="CI146" s="359">
        <v>8.0399999999999991</v>
      </c>
      <c r="CJ146" s="359">
        <v>7.91</v>
      </c>
      <c r="CK146" s="359">
        <v>7.87</v>
      </c>
      <c r="CL146" s="359">
        <f t="shared" si="11"/>
        <v>7.94</v>
      </c>
      <c r="CM146" s="354">
        <v>0.98699999999999999</v>
      </c>
      <c r="CN146" s="359">
        <v>0.92500000000000004</v>
      </c>
      <c r="CO146" s="359">
        <v>0.92500000000000004</v>
      </c>
      <c r="CP146" s="359">
        <f t="shared" si="12"/>
        <v>0.94566666666666654</v>
      </c>
      <c r="CQ146" s="359">
        <v>1.07</v>
      </c>
      <c r="CR146" s="359">
        <v>1.018</v>
      </c>
      <c r="CS146" s="359">
        <v>1.1160000000000001</v>
      </c>
      <c r="CT146" s="359">
        <f t="shared" si="13"/>
        <v>1.0680000000000001</v>
      </c>
      <c r="CU146" s="414">
        <v>6.9444444444444447E-4</v>
      </c>
      <c r="CV146" s="415">
        <v>4.1666666666666666E-3</v>
      </c>
      <c r="CW146" s="415">
        <v>6.9444444444444441E-3</v>
      </c>
      <c r="CX146" s="416" t="s">
        <v>1449</v>
      </c>
      <c r="CY146" s="416" t="s">
        <v>1450</v>
      </c>
      <c r="CZ146" s="416" t="s">
        <v>1451</v>
      </c>
      <c r="DA146" s="416" t="s">
        <v>1452</v>
      </c>
      <c r="DB146" s="416" t="s">
        <v>1453</v>
      </c>
      <c r="DC146" s="416" t="s">
        <v>1454</v>
      </c>
      <c r="DD146" s="361"/>
      <c r="DE146" s="359">
        <v>5.4719800385881898</v>
      </c>
      <c r="DF146" s="359">
        <v>0.94566666666666654</v>
      </c>
      <c r="DG146" s="359">
        <v>1.0680000000000001</v>
      </c>
    </row>
    <row r="147" spans="1:111" ht="15.75" customHeight="1">
      <c r="A147" s="363">
        <v>192</v>
      </c>
      <c r="B147" s="353" t="s">
        <v>1455</v>
      </c>
      <c r="C147" s="354">
        <v>2</v>
      </c>
      <c r="D147" s="355">
        <v>29031</v>
      </c>
      <c r="E147" s="403">
        <f t="shared" si="14"/>
        <v>41</v>
      </c>
      <c r="F147" s="354">
        <v>35</v>
      </c>
      <c r="G147" s="356">
        <v>96</v>
      </c>
      <c r="H147" s="409">
        <v>0</v>
      </c>
      <c r="I147" s="409">
        <v>0</v>
      </c>
      <c r="J147" s="409">
        <v>0</v>
      </c>
      <c r="K147" s="409">
        <v>0</v>
      </c>
      <c r="L147" s="409">
        <v>0</v>
      </c>
      <c r="M147" s="409">
        <v>0</v>
      </c>
      <c r="N147" s="409">
        <v>0</v>
      </c>
      <c r="O147" s="409">
        <v>0</v>
      </c>
      <c r="P147" s="409">
        <v>0</v>
      </c>
      <c r="Q147" s="409">
        <v>0</v>
      </c>
      <c r="R147" s="409">
        <v>0</v>
      </c>
      <c r="S147" s="409">
        <v>0</v>
      </c>
      <c r="T147" s="409">
        <v>0</v>
      </c>
      <c r="U147" s="409">
        <v>0</v>
      </c>
      <c r="V147" s="409">
        <v>1</v>
      </c>
      <c r="W147" s="409">
        <v>0</v>
      </c>
      <c r="X147" s="409">
        <v>1</v>
      </c>
      <c r="Y147" s="409">
        <v>0</v>
      </c>
      <c r="Z147" s="409">
        <v>0</v>
      </c>
      <c r="AA147" s="356">
        <v>102</v>
      </c>
      <c r="AB147" s="352">
        <v>1.5</v>
      </c>
      <c r="AC147" s="417">
        <f t="shared" si="6"/>
        <v>45.333333333333336</v>
      </c>
      <c r="AD147" s="435">
        <v>44176</v>
      </c>
      <c r="AE147" s="354">
        <v>0</v>
      </c>
      <c r="AF147" s="354">
        <v>0</v>
      </c>
      <c r="AG147" s="354">
        <v>0</v>
      </c>
      <c r="AH147" s="409">
        <v>0</v>
      </c>
      <c r="AI147" s="409">
        <v>0</v>
      </c>
      <c r="AJ147" s="408">
        <v>44187</v>
      </c>
      <c r="AK147" s="354">
        <f t="shared" si="2"/>
        <v>11</v>
      </c>
      <c r="AL147" s="423">
        <v>1</v>
      </c>
      <c r="AM147" s="409"/>
      <c r="AN147" s="410"/>
      <c r="AO147" s="352">
        <v>1</v>
      </c>
      <c r="AP147" s="354">
        <v>1</v>
      </c>
      <c r="AQ147" s="352">
        <v>1</v>
      </c>
      <c r="AR147" s="352">
        <v>0</v>
      </c>
      <c r="AS147" s="352">
        <v>0</v>
      </c>
      <c r="AT147" s="352">
        <v>1</v>
      </c>
      <c r="AU147" s="352">
        <v>0</v>
      </c>
      <c r="AV147" s="354">
        <v>1</v>
      </c>
      <c r="AW147" s="435">
        <v>44176</v>
      </c>
      <c r="AX147" s="419">
        <v>0.74</v>
      </c>
      <c r="AY147" s="419">
        <v>731</v>
      </c>
      <c r="AZ147" s="419">
        <v>187.9</v>
      </c>
      <c r="BA147" s="426">
        <v>6.0000000000000001E-3</v>
      </c>
      <c r="BB147" s="409">
        <v>12.4</v>
      </c>
      <c r="BC147" s="409">
        <v>3.77</v>
      </c>
      <c r="BD147" s="409">
        <v>71.900000000000006</v>
      </c>
      <c r="BE147" s="409">
        <v>23.6</v>
      </c>
      <c r="BF147" s="409">
        <v>194</v>
      </c>
      <c r="BG147" s="418"/>
      <c r="BH147" s="354">
        <v>0</v>
      </c>
      <c r="BI147" s="354">
        <v>0</v>
      </c>
      <c r="BJ147" s="354">
        <v>0</v>
      </c>
      <c r="BK147" s="354">
        <v>0</v>
      </c>
      <c r="BL147" s="356">
        <v>0</v>
      </c>
      <c r="BM147" s="354">
        <v>0</v>
      </c>
      <c r="BN147" s="413"/>
      <c r="BO147" s="419">
        <v>3.0592909090909095</v>
      </c>
      <c r="BP147" s="359">
        <v>3.3809999999999998</v>
      </c>
      <c r="BQ147" s="359">
        <v>0.32170909090909028</v>
      </c>
      <c r="BR147" s="359">
        <v>10.515805801700907</v>
      </c>
      <c r="BS147" s="359">
        <v>61</v>
      </c>
      <c r="BT147" s="359">
        <v>183541</v>
      </c>
      <c r="BU147" s="359">
        <v>100139</v>
      </c>
      <c r="BV147" s="359">
        <v>2634.1013824884799</v>
      </c>
      <c r="BW147" s="359">
        <v>1.0501209121022685E-4</v>
      </c>
      <c r="BX147" s="359">
        <v>19.430333333333337</v>
      </c>
      <c r="BY147" s="359">
        <v>25.346000000000004</v>
      </c>
      <c r="BZ147" s="359">
        <v>-5.9156666666666684</v>
      </c>
      <c r="CA147" s="359">
        <v>86.373318579337536</v>
      </c>
      <c r="CB147" s="359">
        <v>112.56483564508305</v>
      </c>
      <c r="CC147" s="359">
        <v>-26.191517065745522</v>
      </c>
      <c r="CD147" s="359">
        <v>506.25675604178383</v>
      </c>
      <c r="CE147" s="359">
        <v>660.7046322249646</v>
      </c>
      <c r="CF147" s="359">
        <v>-154.44787618318071</v>
      </c>
      <c r="CG147" s="359">
        <v>0.18947114140002003</v>
      </c>
      <c r="CH147" s="354"/>
      <c r="CI147" s="359">
        <v>5.59</v>
      </c>
      <c r="CJ147" s="359">
        <v>5.89</v>
      </c>
      <c r="CK147" s="359">
        <v>5.8</v>
      </c>
      <c r="CL147" s="359">
        <f t="shared" si="11"/>
        <v>5.7600000000000007</v>
      </c>
      <c r="CM147" s="354">
        <v>0.46100000000000002</v>
      </c>
      <c r="CN147" s="359">
        <v>0.47599999999999998</v>
      </c>
      <c r="CO147" s="359">
        <v>0.47099999999999997</v>
      </c>
      <c r="CP147" s="359">
        <f t="shared" si="12"/>
        <v>0.46933333333333332</v>
      </c>
      <c r="CQ147" s="359">
        <v>0.56299999999999994</v>
      </c>
      <c r="CR147" s="359">
        <v>0.61</v>
      </c>
      <c r="CS147" s="359">
        <v>0.61699999999999999</v>
      </c>
      <c r="CT147" s="359">
        <f t="shared" si="13"/>
        <v>0.59666666666666668</v>
      </c>
      <c r="CU147" s="414">
        <v>3.472222222222222E-3</v>
      </c>
      <c r="CV147" s="415">
        <v>4.8611111111111112E-3</v>
      </c>
      <c r="CW147" s="415">
        <v>8.3333333333333332E-3</v>
      </c>
      <c r="CX147" s="416" t="s">
        <v>1456</v>
      </c>
      <c r="CY147" s="416" t="s">
        <v>1457</v>
      </c>
      <c r="CZ147" s="416" t="s">
        <v>1458</v>
      </c>
      <c r="DA147" s="416" t="s">
        <v>1459</v>
      </c>
      <c r="DB147" s="416" t="s">
        <v>1460</v>
      </c>
      <c r="DC147" s="416" t="s">
        <v>1387</v>
      </c>
      <c r="DD147" s="361"/>
      <c r="DE147" s="359">
        <v>10.515805801700907</v>
      </c>
      <c r="DF147" s="359">
        <v>0.46933333333333332</v>
      </c>
      <c r="DG147" s="359">
        <v>0.59666666666666668</v>
      </c>
    </row>
    <row r="148" spans="1:111" ht="15.75" customHeight="1">
      <c r="A148" s="363">
        <v>193</v>
      </c>
      <c r="B148" s="353" t="s">
        <v>1461</v>
      </c>
      <c r="C148" s="354">
        <v>2</v>
      </c>
      <c r="D148" s="355">
        <v>27685</v>
      </c>
      <c r="E148" s="403">
        <f t="shared" si="14"/>
        <v>45</v>
      </c>
      <c r="F148" s="354">
        <v>37</v>
      </c>
      <c r="G148" s="356">
        <v>97</v>
      </c>
      <c r="H148" s="409">
        <v>0</v>
      </c>
      <c r="I148" s="409">
        <v>0</v>
      </c>
      <c r="J148" s="409">
        <v>0</v>
      </c>
      <c r="K148" s="409">
        <v>0</v>
      </c>
      <c r="L148" s="409">
        <v>0</v>
      </c>
      <c r="M148" s="409">
        <v>0</v>
      </c>
      <c r="N148" s="409">
        <v>0</v>
      </c>
      <c r="O148" s="409">
        <v>0</v>
      </c>
      <c r="P148" s="409">
        <v>0</v>
      </c>
      <c r="Q148" s="409">
        <v>0</v>
      </c>
      <c r="R148" s="409">
        <v>0</v>
      </c>
      <c r="S148" s="409">
        <v>0</v>
      </c>
      <c r="T148" s="409">
        <v>1</v>
      </c>
      <c r="U148" s="409">
        <v>0</v>
      </c>
      <c r="V148" s="409">
        <v>1</v>
      </c>
      <c r="W148" s="409">
        <v>1</v>
      </c>
      <c r="X148" s="409">
        <v>1</v>
      </c>
      <c r="Y148" s="409">
        <v>0</v>
      </c>
      <c r="Z148" s="409">
        <v>0</v>
      </c>
      <c r="AA148" s="356">
        <v>115</v>
      </c>
      <c r="AB148" s="352">
        <v>1.6</v>
      </c>
      <c r="AC148" s="417">
        <f t="shared" si="6"/>
        <v>44.921874999999993</v>
      </c>
      <c r="AD148" s="435">
        <v>44179</v>
      </c>
      <c r="AE148" s="354">
        <v>1</v>
      </c>
      <c r="AF148" s="354">
        <v>0</v>
      </c>
      <c r="AG148" s="354">
        <v>5</v>
      </c>
      <c r="AH148" s="409">
        <v>0</v>
      </c>
      <c r="AI148" s="409">
        <v>1</v>
      </c>
      <c r="AJ148" s="408">
        <v>44189</v>
      </c>
      <c r="AK148" s="354">
        <f t="shared" si="2"/>
        <v>10</v>
      </c>
      <c r="AL148" s="423">
        <v>1</v>
      </c>
      <c r="AM148" s="409"/>
      <c r="AN148" s="410"/>
      <c r="AO148" s="352">
        <v>1</v>
      </c>
      <c r="AP148" s="354">
        <v>1</v>
      </c>
      <c r="AQ148" s="352">
        <v>1</v>
      </c>
      <c r="AR148" s="352">
        <v>0</v>
      </c>
      <c r="AS148" s="352">
        <v>0</v>
      </c>
      <c r="AT148" s="352">
        <v>1</v>
      </c>
      <c r="AU148" s="352">
        <v>0</v>
      </c>
      <c r="AV148" s="354">
        <v>1</v>
      </c>
      <c r="AW148" s="435">
        <v>44179</v>
      </c>
      <c r="AX148" s="419">
        <v>0.73</v>
      </c>
      <c r="AY148" s="419">
        <v>356</v>
      </c>
      <c r="AZ148" s="419">
        <v>2.6</v>
      </c>
      <c r="BA148" s="426">
        <v>7.0000000000000001E-3</v>
      </c>
      <c r="BB148" s="409">
        <v>12.9</v>
      </c>
      <c r="BC148" s="409">
        <v>8.73</v>
      </c>
      <c r="BD148" s="409">
        <v>86.1</v>
      </c>
      <c r="BE148" s="409">
        <v>8.1</v>
      </c>
      <c r="BF148" s="409">
        <v>276</v>
      </c>
      <c r="BG148" s="418"/>
      <c r="BH148" s="354">
        <v>0</v>
      </c>
      <c r="BI148" s="354">
        <v>0</v>
      </c>
      <c r="BJ148" s="354">
        <v>0</v>
      </c>
      <c r="BK148" s="354">
        <v>0</v>
      </c>
      <c r="BL148" s="356">
        <v>0</v>
      </c>
      <c r="BM148" s="354">
        <v>0</v>
      </c>
      <c r="BN148" s="413"/>
      <c r="BO148" s="419">
        <v>4.0623333333333322</v>
      </c>
      <c r="BP148" s="359">
        <v>4.5010000000000003</v>
      </c>
      <c r="BQ148" s="359">
        <v>0.43866666666666809</v>
      </c>
      <c r="BR148" s="359">
        <v>10.798391728891479</v>
      </c>
      <c r="BS148" s="359">
        <v>81</v>
      </c>
      <c r="BT148" s="359">
        <v>123514</v>
      </c>
      <c r="BU148" s="359">
        <v>77372</v>
      </c>
      <c r="BV148" s="359">
        <v>1906.0442260442262</v>
      </c>
      <c r="BW148" s="359">
        <v>1.3956459350787727E-4</v>
      </c>
      <c r="BX148" s="359">
        <v>6.4196666666666689</v>
      </c>
      <c r="BY148" s="359">
        <v>17.892499999999998</v>
      </c>
      <c r="BZ148" s="359">
        <v>-11.472833333333337</v>
      </c>
      <c r="CA148" s="359">
        <v>48.684693276129757</v>
      </c>
      <c r="CB148" s="359">
        <v>137.85843575239511</v>
      </c>
      <c r="CC148" s="359">
        <v>-89.173742476265332</v>
      </c>
      <c r="CD148" s="359">
        <v>123.31062172909704</v>
      </c>
      <c r="CE148" s="359">
        <v>349.28539990011319</v>
      </c>
      <c r="CF148" s="359">
        <v>-225.97477817101623</v>
      </c>
      <c r="CG148" s="359">
        <v>0.39282186875635783</v>
      </c>
      <c r="CH148" s="354"/>
      <c r="CI148" s="359"/>
      <c r="CJ148" s="359"/>
      <c r="CK148" s="359"/>
      <c r="CL148" s="359"/>
      <c r="CM148" s="354"/>
      <c r="CN148" s="359"/>
      <c r="CO148" s="359"/>
      <c r="CP148" s="359"/>
      <c r="CQ148" s="359"/>
      <c r="CR148" s="359"/>
      <c r="CS148" s="359"/>
      <c r="CT148" s="359"/>
      <c r="CU148" s="414"/>
      <c r="CV148" s="415"/>
      <c r="CW148" s="415"/>
      <c r="CX148" s="416"/>
      <c r="CY148" s="416"/>
      <c r="CZ148" s="416"/>
      <c r="DA148" s="416"/>
      <c r="DB148" s="416"/>
      <c r="DC148" s="416"/>
      <c r="DD148" s="361"/>
      <c r="DE148" s="359">
        <v>10.798391728891479</v>
      </c>
      <c r="DF148" s="359"/>
      <c r="DG148" s="359"/>
    </row>
    <row r="149" spans="1:111" ht="15.75" customHeight="1">
      <c r="A149" s="363">
        <v>194</v>
      </c>
      <c r="B149" s="353" t="s">
        <v>1462</v>
      </c>
      <c r="C149" s="354">
        <v>2</v>
      </c>
      <c r="D149" s="355">
        <v>32327</v>
      </c>
      <c r="E149" s="403">
        <f t="shared" si="14"/>
        <v>32</v>
      </c>
      <c r="F149" s="354">
        <v>36</v>
      </c>
      <c r="G149" s="356">
        <v>96</v>
      </c>
      <c r="H149" s="409">
        <v>0</v>
      </c>
      <c r="I149" s="409">
        <v>0</v>
      </c>
      <c r="J149" s="409">
        <v>0</v>
      </c>
      <c r="K149" s="409">
        <v>0</v>
      </c>
      <c r="L149" s="409">
        <v>0</v>
      </c>
      <c r="M149" s="409">
        <v>0</v>
      </c>
      <c r="N149" s="409">
        <v>0</v>
      </c>
      <c r="O149" s="409">
        <v>0</v>
      </c>
      <c r="P149" s="409">
        <v>0</v>
      </c>
      <c r="Q149" s="409">
        <v>0</v>
      </c>
      <c r="R149" s="409">
        <v>0</v>
      </c>
      <c r="S149" s="409">
        <v>0</v>
      </c>
      <c r="T149" s="409">
        <v>0</v>
      </c>
      <c r="U149" s="409">
        <v>0</v>
      </c>
      <c r="V149" s="409">
        <v>0</v>
      </c>
      <c r="W149" s="409">
        <v>1</v>
      </c>
      <c r="X149" s="409">
        <v>0</v>
      </c>
      <c r="Y149" s="409">
        <v>0</v>
      </c>
      <c r="Z149" s="409">
        <v>1</v>
      </c>
      <c r="AA149" s="356">
        <v>103</v>
      </c>
      <c r="AB149" s="352">
        <v>1.59</v>
      </c>
      <c r="AC149" s="417">
        <f t="shared" si="6"/>
        <v>40.742059253985204</v>
      </c>
      <c r="AD149" s="435">
        <v>44179</v>
      </c>
      <c r="AE149" s="354">
        <v>0</v>
      </c>
      <c r="AF149" s="354">
        <v>0</v>
      </c>
      <c r="AG149" s="354">
        <v>0</v>
      </c>
      <c r="AH149" s="409">
        <v>0</v>
      </c>
      <c r="AI149" s="409">
        <v>0</v>
      </c>
      <c r="AJ149" s="408">
        <v>44189</v>
      </c>
      <c r="AK149" s="354">
        <f t="shared" si="2"/>
        <v>10</v>
      </c>
      <c r="AL149" s="423">
        <v>1</v>
      </c>
      <c r="AM149" s="409"/>
      <c r="AN149" s="410"/>
      <c r="AO149" s="352">
        <v>1</v>
      </c>
      <c r="AP149" s="354">
        <v>1</v>
      </c>
      <c r="AQ149" s="352">
        <v>1</v>
      </c>
      <c r="AR149" s="352">
        <v>0</v>
      </c>
      <c r="AS149" s="352">
        <v>0</v>
      </c>
      <c r="AT149" s="352">
        <v>1</v>
      </c>
      <c r="AU149" s="352">
        <v>0</v>
      </c>
      <c r="AV149" s="354">
        <v>1</v>
      </c>
      <c r="AW149" s="435">
        <v>44179</v>
      </c>
      <c r="AX149" s="419">
        <v>0.51</v>
      </c>
      <c r="AY149" s="419">
        <v>622</v>
      </c>
      <c r="AZ149" s="419">
        <v>5.2</v>
      </c>
      <c r="BA149" s="426"/>
      <c r="BB149" s="409">
        <v>12.1</v>
      </c>
      <c r="BC149" s="409">
        <v>5.21</v>
      </c>
      <c r="BD149" s="409">
        <v>83.9</v>
      </c>
      <c r="BE149" s="409">
        <v>10.9</v>
      </c>
      <c r="BF149" s="409">
        <v>217</v>
      </c>
      <c r="BG149" s="418"/>
      <c r="BH149" s="354">
        <v>0</v>
      </c>
      <c r="BI149" s="354">
        <v>0</v>
      </c>
      <c r="BJ149" s="354">
        <v>0</v>
      </c>
      <c r="BK149" s="354">
        <v>0</v>
      </c>
      <c r="BL149" s="356">
        <v>0</v>
      </c>
      <c r="BM149" s="354">
        <v>0</v>
      </c>
      <c r="BN149" s="413"/>
      <c r="BO149" s="419">
        <v>3.7879464285714293</v>
      </c>
      <c r="BP149" s="359">
        <v>4.0519999999999996</v>
      </c>
      <c r="BQ149" s="359">
        <v>0.26405357142857033</v>
      </c>
      <c r="BR149" s="359">
        <v>6.9708898055391568</v>
      </c>
      <c r="BS149" s="359">
        <v>70</v>
      </c>
      <c r="BT149" s="359">
        <v>39063</v>
      </c>
      <c r="BU149" s="359">
        <v>26098</v>
      </c>
      <c r="BV149" s="359">
        <v>1338.8545307878462</v>
      </c>
      <c r="BW149" s="359">
        <v>2.6710436836306064E-4</v>
      </c>
      <c r="BX149" s="359">
        <v>-5.0528333333333348</v>
      </c>
      <c r="BY149" s="359">
        <v>14.532000000000002</v>
      </c>
      <c r="BZ149" s="359">
        <v>-19.584833333333336</v>
      </c>
      <c r="CA149" s="359">
        <v>-33.931313326894667</v>
      </c>
      <c r="CB149" s="359">
        <v>98.412825622621497</v>
      </c>
      <c r="CC149" s="359">
        <v>-132.34413894951618</v>
      </c>
      <c r="CD149" s="359">
        <v>-106.36338181345248</v>
      </c>
      <c r="CE149" s="359">
        <v>307.29783743926504</v>
      </c>
      <c r="CF149" s="359">
        <v>-413.66121925271727</v>
      </c>
      <c r="CG149" s="359">
        <v>0.57376520263264696</v>
      </c>
      <c r="CH149" s="354"/>
      <c r="CI149" s="359">
        <v>7.31</v>
      </c>
      <c r="CJ149" s="359">
        <v>7.58</v>
      </c>
      <c r="CK149" s="359">
        <v>7.09</v>
      </c>
      <c r="CL149" s="359">
        <f t="shared" si="11"/>
        <v>7.3266666666666671</v>
      </c>
      <c r="CM149" s="354">
        <v>0.59799999999999998</v>
      </c>
      <c r="CN149" s="359">
        <v>0.61499999999999999</v>
      </c>
      <c r="CO149" s="359">
        <v>0.57699999999999996</v>
      </c>
      <c r="CP149" s="359">
        <f t="shared" si="12"/>
        <v>0.59666666666666668</v>
      </c>
      <c r="CQ149" s="359">
        <v>0.73299999999999998</v>
      </c>
      <c r="CR149" s="359">
        <v>0.75600000000000001</v>
      </c>
      <c r="CS149" s="359">
        <v>0.73399999999999999</v>
      </c>
      <c r="CT149" s="359">
        <f t="shared" si="13"/>
        <v>0.74099999999999999</v>
      </c>
      <c r="CU149" s="414">
        <v>3.472222222222222E-3</v>
      </c>
      <c r="CV149" s="415">
        <v>5.5555555555555558E-3</v>
      </c>
      <c r="CW149" s="415">
        <v>8.3333333333333332E-3</v>
      </c>
      <c r="CX149" s="416" t="s">
        <v>1463</v>
      </c>
      <c r="CY149" s="416" t="s">
        <v>1464</v>
      </c>
      <c r="CZ149" s="416" t="s">
        <v>1465</v>
      </c>
      <c r="DA149" s="416" t="s">
        <v>1466</v>
      </c>
      <c r="DB149" s="416" t="s">
        <v>1467</v>
      </c>
      <c r="DC149" s="416" t="s">
        <v>1468</v>
      </c>
      <c r="DD149" s="361"/>
      <c r="DE149" s="359">
        <v>6.9708898055391568</v>
      </c>
      <c r="DF149" s="359">
        <v>0.59666666666666668</v>
      </c>
      <c r="DG149" s="359">
        <v>0.74099999999999999</v>
      </c>
    </row>
    <row r="150" spans="1:111" ht="15.75" customHeight="1">
      <c r="A150" s="363">
        <v>195</v>
      </c>
      <c r="B150" s="353" t="s">
        <v>1469</v>
      </c>
      <c r="C150" s="354">
        <v>1</v>
      </c>
      <c r="D150" s="355">
        <v>26203</v>
      </c>
      <c r="E150" s="403">
        <f t="shared" si="14"/>
        <v>49</v>
      </c>
      <c r="F150" s="354">
        <v>36.299999999999997</v>
      </c>
      <c r="G150" s="356">
        <v>94</v>
      </c>
      <c r="H150" s="409">
        <v>0</v>
      </c>
      <c r="I150" s="409">
        <v>0</v>
      </c>
      <c r="J150" s="409">
        <v>0</v>
      </c>
      <c r="K150" s="409">
        <v>0</v>
      </c>
      <c r="L150" s="409">
        <v>0</v>
      </c>
      <c r="M150" s="409">
        <v>0</v>
      </c>
      <c r="N150" s="409">
        <v>0</v>
      </c>
      <c r="O150" s="409">
        <v>0</v>
      </c>
      <c r="P150" s="409">
        <v>0</v>
      </c>
      <c r="Q150" s="409">
        <v>0</v>
      </c>
      <c r="R150" s="409">
        <v>0</v>
      </c>
      <c r="S150" s="409">
        <v>0</v>
      </c>
      <c r="T150" s="409">
        <v>0</v>
      </c>
      <c r="U150" s="409">
        <v>0</v>
      </c>
      <c r="V150" s="409">
        <v>0</v>
      </c>
      <c r="W150" s="409">
        <v>0</v>
      </c>
      <c r="X150" s="409">
        <v>0</v>
      </c>
      <c r="Y150" s="409">
        <v>0</v>
      </c>
      <c r="Z150" s="409">
        <v>0</v>
      </c>
      <c r="AA150" s="356">
        <v>80</v>
      </c>
      <c r="AB150" s="352">
        <v>1.77</v>
      </c>
      <c r="AC150" s="417">
        <f t="shared" si="6"/>
        <v>25.535446391522228</v>
      </c>
      <c r="AD150" s="435">
        <v>44179</v>
      </c>
      <c r="AE150" s="354">
        <v>0</v>
      </c>
      <c r="AF150" s="354">
        <v>0</v>
      </c>
      <c r="AG150" s="354">
        <v>0</v>
      </c>
      <c r="AH150" s="409">
        <v>0</v>
      </c>
      <c r="AI150" s="409">
        <v>0</v>
      </c>
      <c r="AJ150" s="408">
        <v>44188</v>
      </c>
      <c r="AK150" s="354">
        <f t="shared" si="2"/>
        <v>9</v>
      </c>
      <c r="AL150" s="423">
        <v>1</v>
      </c>
      <c r="AM150" s="409"/>
      <c r="AN150" s="410"/>
      <c r="AO150" s="352">
        <v>1</v>
      </c>
      <c r="AP150" s="354">
        <v>1</v>
      </c>
      <c r="AQ150" s="352">
        <v>1</v>
      </c>
      <c r="AR150" s="352">
        <v>1</v>
      </c>
      <c r="AS150" s="352">
        <v>1</v>
      </c>
      <c r="AT150" s="352">
        <v>1</v>
      </c>
      <c r="AU150" s="352">
        <v>0</v>
      </c>
      <c r="AV150" s="354">
        <v>1</v>
      </c>
      <c r="AW150" s="435">
        <v>44179</v>
      </c>
      <c r="AX150" s="419">
        <v>0.96</v>
      </c>
      <c r="AY150" s="419">
        <v>1019</v>
      </c>
      <c r="AZ150" s="419">
        <v>17.399999999999999</v>
      </c>
      <c r="BA150" s="426"/>
      <c r="BB150" s="409">
        <v>13.8</v>
      </c>
      <c r="BC150" s="409">
        <v>14.13</v>
      </c>
      <c r="BD150" s="409">
        <v>95.2</v>
      </c>
      <c r="BE150" s="409">
        <v>3.8</v>
      </c>
      <c r="BF150" s="409">
        <v>263</v>
      </c>
      <c r="BG150" s="418"/>
      <c r="BH150" s="354">
        <v>0</v>
      </c>
      <c r="BI150" s="354">
        <v>0</v>
      </c>
      <c r="BJ150" s="354">
        <v>0</v>
      </c>
      <c r="BK150" s="354">
        <v>0</v>
      </c>
      <c r="BL150" s="356">
        <v>0</v>
      </c>
      <c r="BM150" s="354">
        <v>1</v>
      </c>
      <c r="BN150" s="413" t="s">
        <v>131</v>
      </c>
      <c r="BO150" s="419">
        <v>5.1415666666666651</v>
      </c>
      <c r="BP150" s="359">
        <v>5.5190000000000001</v>
      </c>
      <c r="BQ150" s="359">
        <v>0.37743333333333506</v>
      </c>
      <c r="BR150" s="359">
        <v>7.340823484411402</v>
      </c>
      <c r="BS150" s="359">
        <v>26</v>
      </c>
      <c r="BT150" s="359">
        <v>9287</v>
      </c>
      <c r="BU150" s="359">
        <v>6869</v>
      </c>
      <c r="BV150" s="359">
        <v>483.0874006810443</v>
      </c>
      <c r="BW150" s="359">
        <v>1.0686888170638232E-3</v>
      </c>
      <c r="BX150" s="359">
        <v>2.2374999999999998</v>
      </c>
      <c r="BY150" s="359">
        <v>20.971</v>
      </c>
      <c r="BZ150" s="359">
        <v>-18.733499999999999</v>
      </c>
      <c r="CA150" s="359">
        <v>27.742130161214991</v>
      </c>
      <c r="CB150" s="359">
        <v>260.88462881688349</v>
      </c>
      <c r="CC150" s="359">
        <v>-233.14249865566848</v>
      </c>
      <c r="CD150" s="359">
        <v>34.891674674930954</v>
      </c>
      <c r="CE150" s="359">
        <v>326.48622723332716</v>
      </c>
      <c r="CF150" s="359">
        <v>-291.59455255839623</v>
      </c>
      <c r="CG150" s="359">
        <v>0.47177417918844805</v>
      </c>
      <c r="CH150" s="354"/>
      <c r="CI150" s="359">
        <v>7.87</v>
      </c>
      <c r="CJ150" s="359">
        <v>8.19</v>
      </c>
      <c r="CK150" s="359">
        <v>7.79</v>
      </c>
      <c r="CL150" s="359">
        <f t="shared" si="11"/>
        <v>7.9499999999999993</v>
      </c>
      <c r="CM150" s="354">
        <v>0.52200000000000002</v>
      </c>
      <c r="CN150" s="359">
        <v>0.52900000000000003</v>
      </c>
      <c r="CO150" s="359">
        <v>0.504</v>
      </c>
      <c r="CP150" s="359">
        <f t="shared" si="12"/>
        <v>0.51833333333333342</v>
      </c>
      <c r="CQ150" s="359">
        <v>0.67</v>
      </c>
      <c r="CR150" s="359">
        <v>0.73199999999999998</v>
      </c>
      <c r="CS150" s="359">
        <v>0.72799999999999998</v>
      </c>
      <c r="CT150" s="359">
        <f t="shared" si="13"/>
        <v>0.71</v>
      </c>
      <c r="CU150" s="414">
        <v>2.0833333333333333E-3</v>
      </c>
      <c r="CV150" s="415">
        <v>4.1666666666666666E-3</v>
      </c>
      <c r="CW150" s="415">
        <v>4.8611111111111112E-3</v>
      </c>
      <c r="CX150" s="416" t="s">
        <v>1470</v>
      </c>
      <c r="CY150" s="416" t="s">
        <v>1471</v>
      </c>
      <c r="CZ150" s="416" t="s">
        <v>1472</v>
      </c>
      <c r="DA150" s="416" t="s">
        <v>1473</v>
      </c>
      <c r="DB150" s="416" t="s">
        <v>1474</v>
      </c>
      <c r="DC150" s="416" t="s">
        <v>1475</v>
      </c>
      <c r="DD150" s="361"/>
      <c r="DE150" s="359">
        <v>7.340823484411402</v>
      </c>
      <c r="DF150" s="359">
        <v>0.51833333333333342</v>
      </c>
      <c r="DG150" s="359">
        <v>0.71</v>
      </c>
    </row>
    <row r="151" spans="1:111" ht="15.75" customHeight="1">
      <c r="A151" s="363">
        <v>196</v>
      </c>
      <c r="B151" s="353" t="s">
        <v>1476</v>
      </c>
      <c r="C151" s="354">
        <v>1</v>
      </c>
      <c r="D151" s="355">
        <v>18319</v>
      </c>
      <c r="E151" s="403">
        <f t="shared" si="14"/>
        <v>70</v>
      </c>
      <c r="F151" s="354">
        <v>34.5</v>
      </c>
      <c r="G151" s="356">
        <v>88</v>
      </c>
      <c r="H151" s="409">
        <v>0</v>
      </c>
      <c r="I151" s="409">
        <v>0</v>
      </c>
      <c r="J151" s="409">
        <v>0</v>
      </c>
      <c r="K151" s="409">
        <v>0</v>
      </c>
      <c r="L151" s="409">
        <v>1</v>
      </c>
      <c r="M151" s="409">
        <v>0</v>
      </c>
      <c r="N151" s="409">
        <v>0</v>
      </c>
      <c r="O151" s="409">
        <v>0</v>
      </c>
      <c r="P151" s="409">
        <v>0</v>
      </c>
      <c r="Q151" s="409">
        <v>0</v>
      </c>
      <c r="R151" s="409">
        <v>0</v>
      </c>
      <c r="S151" s="409">
        <v>0</v>
      </c>
      <c r="T151" s="409">
        <v>0</v>
      </c>
      <c r="U151" s="409">
        <v>0</v>
      </c>
      <c r="V151" s="409">
        <v>0</v>
      </c>
      <c r="W151" s="409">
        <v>0</v>
      </c>
      <c r="X151" s="409">
        <v>0</v>
      </c>
      <c r="Y151" s="409">
        <v>0</v>
      </c>
      <c r="Z151" s="409">
        <v>0</v>
      </c>
      <c r="AA151" s="356">
        <v>52</v>
      </c>
      <c r="AB151" s="352">
        <v>1.67</v>
      </c>
      <c r="AC151" s="417">
        <f t="shared" si="6"/>
        <v>18.645344042454013</v>
      </c>
      <c r="AD151" s="435">
        <v>44180</v>
      </c>
      <c r="AE151" s="354">
        <v>0</v>
      </c>
      <c r="AF151" s="354">
        <v>0</v>
      </c>
      <c r="AG151" s="354">
        <v>0</v>
      </c>
      <c r="AH151" s="409">
        <v>1</v>
      </c>
      <c r="AI151" s="409">
        <v>1</v>
      </c>
      <c r="AJ151" s="408">
        <v>44196</v>
      </c>
      <c r="AK151" s="354">
        <f t="shared" si="2"/>
        <v>16</v>
      </c>
      <c r="AL151" s="423">
        <v>1</v>
      </c>
      <c r="AM151" s="409"/>
      <c r="AN151" s="410" t="s">
        <v>1477</v>
      </c>
      <c r="AO151" s="352">
        <v>1</v>
      </c>
      <c r="AP151" s="354">
        <v>1</v>
      </c>
      <c r="AQ151" s="352">
        <v>1</v>
      </c>
      <c r="AR151" s="352">
        <v>0</v>
      </c>
      <c r="AS151" s="352">
        <v>0</v>
      </c>
      <c r="AT151" s="352">
        <v>0</v>
      </c>
      <c r="AU151" s="352">
        <v>0</v>
      </c>
      <c r="AV151" s="354">
        <v>1</v>
      </c>
      <c r="AW151" s="435">
        <v>44180</v>
      </c>
      <c r="AX151" s="419">
        <v>1.32</v>
      </c>
      <c r="AY151" s="419"/>
      <c r="AZ151" s="419">
        <v>239.8</v>
      </c>
      <c r="BA151" s="426"/>
      <c r="BB151" s="409">
        <v>8.9</v>
      </c>
      <c r="BC151" s="409">
        <v>13.32</v>
      </c>
      <c r="BD151" s="409">
        <v>89.9</v>
      </c>
      <c r="BE151" s="409">
        <v>4.8</v>
      </c>
      <c r="BF151" s="409">
        <v>319</v>
      </c>
      <c r="BG151" s="418"/>
      <c r="BH151" s="354">
        <v>1</v>
      </c>
      <c r="BI151" s="354">
        <v>0</v>
      </c>
      <c r="BJ151" s="354">
        <v>0</v>
      </c>
      <c r="BK151" s="354">
        <v>0</v>
      </c>
      <c r="BL151" s="356">
        <v>0</v>
      </c>
      <c r="BM151" s="354">
        <v>1</v>
      </c>
      <c r="BN151" s="413" t="s">
        <v>131</v>
      </c>
      <c r="BO151" s="419">
        <v>4.9068653846153829</v>
      </c>
      <c r="BP151" s="359">
        <v>5.3419999999999996</v>
      </c>
      <c r="BQ151" s="359">
        <v>0.43513461538461673</v>
      </c>
      <c r="BR151" s="359">
        <v>8.8678735053320406</v>
      </c>
      <c r="BS151" s="359">
        <v>102</v>
      </c>
      <c r="BT151" s="359">
        <v>50174</v>
      </c>
      <c r="BU151" s="359">
        <v>32823</v>
      </c>
      <c r="BV151" s="359">
        <v>519.19271863870199</v>
      </c>
      <c r="BW151" s="359">
        <v>2.7017254685226947E-4</v>
      </c>
      <c r="BX151" s="359">
        <v>15.854999999999999</v>
      </c>
      <c r="BY151" s="359">
        <v>15.855666666666666</v>
      </c>
      <c r="BZ151" s="359">
        <v>-6.6666666666666664E-4</v>
      </c>
      <c r="CA151" s="359">
        <v>178.1359044820399</v>
      </c>
      <c r="CB151" s="359">
        <v>178.14288470312204</v>
      </c>
      <c r="CC151" s="359">
        <v>-6.9802210821468917E-3</v>
      </c>
      <c r="CD151" s="359">
        <v>260.15451083207375</v>
      </c>
      <c r="CE151" s="359">
        <v>260.16611320897789</v>
      </c>
      <c r="CF151" s="359">
        <v>-1.1602376904145405E-2</v>
      </c>
      <c r="CG151" s="359">
        <v>4.4594045566195226E-5</v>
      </c>
      <c r="CH151" s="354"/>
      <c r="CI151" s="359">
        <v>7.43</v>
      </c>
      <c r="CJ151" s="359">
        <v>7.5</v>
      </c>
      <c r="CK151" s="359">
        <v>7.29</v>
      </c>
      <c r="CL151" s="359">
        <f t="shared" si="11"/>
        <v>7.4066666666666663</v>
      </c>
      <c r="CM151" s="354">
        <v>0.72599999999999998</v>
      </c>
      <c r="CN151" s="359">
        <v>0.73099999999999998</v>
      </c>
      <c r="CO151" s="359">
        <v>0.63800000000000001</v>
      </c>
      <c r="CP151" s="359">
        <f t="shared" si="12"/>
        <v>0.69833333333333325</v>
      </c>
      <c r="CQ151" s="359">
        <v>0.89800000000000002</v>
      </c>
      <c r="CR151" s="359">
        <v>0.88200000000000001</v>
      </c>
      <c r="CS151" s="359">
        <v>0.85299999999999998</v>
      </c>
      <c r="CT151" s="359">
        <f t="shared" si="13"/>
        <v>0.87766666666666671</v>
      </c>
      <c r="CU151" s="414">
        <v>6.9444444444444447E-4</v>
      </c>
      <c r="CV151" s="415">
        <v>2.7777777777777779E-3</v>
      </c>
      <c r="CW151" s="415">
        <v>4.1666666666666666E-3</v>
      </c>
      <c r="CX151" s="416" t="s">
        <v>1478</v>
      </c>
      <c r="CY151" s="416" t="s">
        <v>1479</v>
      </c>
      <c r="CZ151" s="416" t="s">
        <v>1480</v>
      </c>
      <c r="DA151" s="416" t="s">
        <v>1481</v>
      </c>
      <c r="DB151" s="416" t="s">
        <v>1482</v>
      </c>
      <c r="DC151" s="416" t="s">
        <v>1481</v>
      </c>
      <c r="DD151" s="361"/>
      <c r="DE151" s="359">
        <v>8.8678735053320406</v>
      </c>
      <c r="DF151" s="359">
        <v>0.69833333333333325</v>
      </c>
      <c r="DG151" s="359">
        <v>0.87766666666666671</v>
      </c>
    </row>
    <row r="152" spans="1:111" ht="15.75" customHeight="1">
      <c r="A152" s="363">
        <v>197</v>
      </c>
      <c r="B152" s="353" t="s">
        <v>1483</v>
      </c>
      <c r="C152" s="354">
        <v>2</v>
      </c>
      <c r="D152" s="355">
        <v>21386</v>
      </c>
      <c r="E152" s="403">
        <f t="shared" si="14"/>
        <v>62</v>
      </c>
      <c r="F152" s="354">
        <v>35.799999999999997</v>
      </c>
      <c r="G152" s="356">
        <v>90</v>
      </c>
      <c r="H152" s="409">
        <v>0</v>
      </c>
      <c r="I152" s="409">
        <v>1</v>
      </c>
      <c r="J152" s="409">
        <v>1</v>
      </c>
      <c r="K152" s="409">
        <v>0</v>
      </c>
      <c r="L152" s="409">
        <v>0</v>
      </c>
      <c r="M152" s="409">
        <v>0</v>
      </c>
      <c r="N152" s="409">
        <v>0</v>
      </c>
      <c r="O152" s="409">
        <v>0</v>
      </c>
      <c r="P152" s="409">
        <v>0</v>
      </c>
      <c r="Q152" s="409">
        <v>0</v>
      </c>
      <c r="R152" s="409">
        <v>0</v>
      </c>
      <c r="S152" s="409">
        <v>1</v>
      </c>
      <c r="T152" s="409">
        <v>0</v>
      </c>
      <c r="U152" s="409">
        <v>0</v>
      </c>
      <c r="V152" s="409">
        <v>1</v>
      </c>
      <c r="W152" s="409">
        <v>1</v>
      </c>
      <c r="X152" s="409">
        <v>1</v>
      </c>
      <c r="Y152" s="409">
        <v>0</v>
      </c>
      <c r="Z152" s="409">
        <v>0</v>
      </c>
      <c r="AA152" s="356">
        <v>77</v>
      </c>
      <c r="AB152" s="352">
        <v>1.46</v>
      </c>
      <c r="AC152" s="417">
        <f t="shared" si="6"/>
        <v>36.12310001876525</v>
      </c>
      <c r="AD152" s="435">
        <v>44180</v>
      </c>
      <c r="AE152" s="354">
        <v>1</v>
      </c>
      <c r="AF152" s="354">
        <v>1</v>
      </c>
      <c r="AG152" s="354">
        <v>11</v>
      </c>
      <c r="AH152" s="409">
        <v>0</v>
      </c>
      <c r="AI152" s="409">
        <v>1</v>
      </c>
      <c r="AJ152" s="408">
        <v>44201</v>
      </c>
      <c r="AK152" s="354">
        <f t="shared" si="2"/>
        <v>21</v>
      </c>
      <c r="AL152" s="423">
        <v>1</v>
      </c>
      <c r="AM152" s="409"/>
      <c r="AN152" s="410"/>
      <c r="AO152" s="352">
        <v>1</v>
      </c>
      <c r="AP152" s="354">
        <v>1</v>
      </c>
      <c r="AQ152" s="352">
        <v>1</v>
      </c>
      <c r="AR152" s="352">
        <v>0</v>
      </c>
      <c r="AS152" s="352">
        <v>0</v>
      </c>
      <c r="AT152" s="352">
        <v>1</v>
      </c>
      <c r="AU152" s="352">
        <v>0</v>
      </c>
      <c r="AV152" s="354">
        <v>1</v>
      </c>
      <c r="AW152" s="435">
        <v>44180</v>
      </c>
      <c r="AX152" s="419">
        <v>1.7</v>
      </c>
      <c r="AY152" s="419">
        <v>1357</v>
      </c>
      <c r="AZ152" s="419">
        <v>287</v>
      </c>
      <c r="BA152" s="426">
        <v>2.4E-2</v>
      </c>
      <c r="BB152" s="409">
        <v>11</v>
      </c>
      <c r="BC152" s="409">
        <v>6.6</v>
      </c>
      <c r="BD152" s="409">
        <v>77.099999999999994</v>
      </c>
      <c r="BE152" s="409">
        <v>18.2</v>
      </c>
      <c r="BF152" s="409">
        <v>204</v>
      </c>
      <c r="BG152" s="418"/>
      <c r="BH152" s="354">
        <v>0</v>
      </c>
      <c r="BI152" s="354">
        <v>0</v>
      </c>
      <c r="BJ152" s="354">
        <v>0</v>
      </c>
      <c r="BK152" s="354">
        <v>0</v>
      </c>
      <c r="BL152" s="356">
        <v>0</v>
      </c>
      <c r="BM152" s="354">
        <v>0</v>
      </c>
      <c r="BN152" s="413"/>
      <c r="BO152" s="419">
        <v>4.6252962962962956</v>
      </c>
      <c r="BP152" s="359">
        <v>5.0529999999999999</v>
      </c>
      <c r="BQ152" s="359">
        <v>0.42770370370370436</v>
      </c>
      <c r="BR152" s="359">
        <v>9.247055243708127</v>
      </c>
      <c r="BS152" s="359">
        <v>45</v>
      </c>
      <c r="BT152" s="359">
        <v>72755</v>
      </c>
      <c r="BU152" s="359">
        <v>31090</v>
      </c>
      <c r="BV152" s="359">
        <v>1195.4684095860569</v>
      </c>
      <c r="BW152" s="359">
        <v>2.9742860224213981E-4</v>
      </c>
      <c r="BX152" s="359">
        <v>14.286999999999995</v>
      </c>
      <c r="BY152" s="359">
        <v>17.309500000000003</v>
      </c>
      <c r="BZ152" s="359">
        <v>-3.0224999999999991</v>
      </c>
      <c r="CA152" s="359">
        <v>144.73500235355169</v>
      </c>
      <c r="CB152" s="359">
        <v>175.13098038612864</v>
      </c>
      <c r="CC152" s="359">
        <v>-30.395978032577002</v>
      </c>
      <c r="CD152" s="359">
        <v>246.69241667269893</v>
      </c>
      <c r="CE152" s="359">
        <v>299.06359594064719</v>
      </c>
      <c r="CF152" s="359">
        <v>-52.371179267948214</v>
      </c>
      <c r="CG152" s="359">
        <v>0.14902105017030004</v>
      </c>
      <c r="CH152" s="354"/>
      <c r="CI152" s="359">
        <v>9.8000000000000007</v>
      </c>
      <c r="CJ152" s="359">
        <v>9.75</v>
      </c>
      <c r="CK152" s="359">
        <v>9.59</v>
      </c>
      <c r="CL152" s="359">
        <f t="shared" si="11"/>
        <v>9.7133333333333329</v>
      </c>
      <c r="CM152" s="354">
        <v>0.82599999999999996</v>
      </c>
      <c r="CN152" s="359">
        <v>0.82799999999999996</v>
      </c>
      <c r="CO152" s="359">
        <v>0.871</v>
      </c>
      <c r="CP152" s="359">
        <f t="shared" si="12"/>
        <v>0.84166666666666667</v>
      </c>
      <c r="CQ152" s="359">
        <v>1.018</v>
      </c>
      <c r="CR152" s="359">
        <v>1.0840000000000001</v>
      </c>
      <c r="CS152" s="359">
        <v>1.1439999999999999</v>
      </c>
      <c r="CT152" s="359">
        <f t="shared" si="13"/>
        <v>1.0820000000000001</v>
      </c>
      <c r="CU152" s="414">
        <v>6.9444444444444447E-4</v>
      </c>
      <c r="CV152" s="415">
        <v>4.1666666666666666E-3</v>
      </c>
      <c r="CW152" s="415">
        <v>9.0277777777777787E-3</v>
      </c>
      <c r="CX152" s="416" t="s">
        <v>1484</v>
      </c>
      <c r="CY152" s="416" t="s">
        <v>1485</v>
      </c>
      <c r="CZ152" s="416" t="s">
        <v>1486</v>
      </c>
      <c r="DA152" s="416" t="s">
        <v>1487</v>
      </c>
      <c r="DB152" s="416" t="s">
        <v>1488</v>
      </c>
      <c r="DC152" s="416" t="s">
        <v>1489</v>
      </c>
      <c r="DD152" s="361"/>
      <c r="DE152" s="359">
        <v>9.247055243708127</v>
      </c>
      <c r="DF152" s="359">
        <v>0.84166666666666667</v>
      </c>
      <c r="DG152" s="359">
        <v>1.0820000000000001</v>
      </c>
    </row>
    <row r="153" spans="1:111" ht="15.75" customHeight="1">
      <c r="A153" s="363">
        <v>198</v>
      </c>
      <c r="B153" s="353" t="s">
        <v>1490</v>
      </c>
      <c r="C153" s="354">
        <v>2</v>
      </c>
      <c r="D153" s="355">
        <v>30607</v>
      </c>
      <c r="E153" s="403">
        <f t="shared" si="14"/>
        <v>37</v>
      </c>
      <c r="F153" s="354">
        <v>3.4</v>
      </c>
      <c r="G153" s="356">
        <v>95</v>
      </c>
      <c r="H153" s="409">
        <v>0</v>
      </c>
      <c r="I153" s="409">
        <v>0</v>
      </c>
      <c r="J153" s="409">
        <v>0</v>
      </c>
      <c r="K153" s="409">
        <v>0</v>
      </c>
      <c r="L153" s="409">
        <v>0</v>
      </c>
      <c r="M153" s="409">
        <v>0</v>
      </c>
      <c r="N153" s="409">
        <v>0</v>
      </c>
      <c r="O153" s="409">
        <v>0</v>
      </c>
      <c r="P153" s="409">
        <v>0</v>
      </c>
      <c r="Q153" s="409">
        <v>0</v>
      </c>
      <c r="R153" s="409">
        <v>0</v>
      </c>
      <c r="S153" s="409">
        <v>0</v>
      </c>
      <c r="T153" s="409">
        <v>0</v>
      </c>
      <c r="U153" s="409">
        <v>0</v>
      </c>
      <c r="V153" s="409">
        <v>0</v>
      </c>
      <c r="W153" s="409">
        <v>1</v>
      </c>
      <c r="X153" s="409">
        <v>0</v>
      </c>
      <c r="Y153" s="409">
        <v>0</v>
      </c>
      <c r="Z153" s="409">
        <v>0</v>
      </c>
      <c r="AA153" s="356"/>
      <c r="AB153" s="352"/>
      <c r="AC153" s="417"/>
      <c r="AD153" s="435">
        <v>44181</v>
      </c>
      <c r="AE153" s="354">
        <v>0</v>
      </c>
      <c r="AF153" s="354">
        <v>0</v>
      </c>
      <c r="AG153" s="354">
        <v>0</v>
      </c>
      <c r="AH153" s="409">
        <v>0</v>
      </c>
      <c r="AI153" s="409">
        <v>0</v>
      </c>
      <c r="AJ153" s="408">
        <v>44187</v>
      </c>
      <c r="AK153" s="354">
        <f t="shared" si="2"/>
        <v>6</v>
      </c>
      <c r="AL153" s="423">
        <v>1</v>
      </c>
      <c r="AM153" s="409"/>
      <c r="AN153" s="410"/>
      <c r="AO153" s="352">
        <v>1</v>
      </c>
      <c r="AP153" s="354">
        <v>1</v>
      </c>
      <c r="AQ153" s="352">
        <v>1</v>
      </c>
      <c r="AR153" s="352">
        <v>0</v>
      </c>
      <c r="AS153" s="352">
        <v>0</v>
      </c>
      <c r="AT153" s="352">
        <v>1</v>
      </c>
      <c r="AU153" s="352">
        <v>0</v>
      </c>
      <c r="AV153" s="354">
        <v>1</v>
      </c>
      <c r="AW153" s="435">
        <v>44181</v>
      </c>
      <c r="AX153" s="419">
        <v>0.61</v>
      </c>
      <c r="AY153" s="419">
        <v>329</v>
      </c>
      <c r="AZ153" s="419">
        <v>127</v>
      </c>
      <c r="BA153" s="426"/>
      <c r="BB153" s="409">
        <v>11.5</v>
      </c>
      <c r="BC153" s="409">
        <v>3.42</v>
      </c>
      <c r="BD153" s="409">
        <v>66.400000000000006</v>
      </c>
      <c r="BE153" s="409">
        <v>28.8</v>
      </c>
      <c r="BF153" s="409">
        <v>252</v>
      </c>
      <c r="BG153" s="418"/>
      <c r="BH153" s="354">
        <v>0</v>
      </c>
      <c r="BI153" s="354">
        <v>0</v>
      </c>
      <c r="BJ153" s="354">
        <v>0</v>
      </c>
      <c r="BK153" s="354">
        <v>0</v>
      </c>
      <c r="BL153" s="356">
        <v>0</v>
      </c>
      <c r="BM153" s="354">
        <v>0</v>
      </c>
      <c r="BN153" s="413"/>
      <c r="BO153" s="419">
        <v>3.9347551020408167</v>
      </c>
      <c r="BP153" s="359">
        <v>4.2779999999999996</v>
      </c>
      <c r="BQ153" s="359">
        <v>0.34324489795918289</v>
      </c>
      <c r="BR153" s="359">
        <v>8.7234119801040233</v>
      </c>
      <c r="BS153" s="359">
        <v>66</v>
      </c>
      <c r="BT153" s="359">
        <v>148344</v>
      </c>
      <c r="BU153" s="359">
        <v>77499</v>
      </c>
      <c r="BV153" s="359">
        <v>1880.0104248110501</v>
      </c>
      <c r="BW153" s="359">
        <v>1.1256160698981953E-4</v>
      </c>
      <c r="BX153" s="359">
        <v>26.245333333333338</v>
      </c>
      <c r="BY153" s="359">
        <v>26.993333333333329</v>
      </c>
      <c r="BZ153" s="359">
        <v>-0.74799999999999967</v>
      </c>
      <c r="CA153" s="359">
        <v>191.89609320891205</v>
      </c>
      <c r="CB153" s="359">
        <v>197.28818767661849</v>
      </c>
      <c r="CC153" s="359">
        <v>-5.3920944677063876</v>
      </c>
      <c r="CD153" s="359">
        <v>533.05105643375543</v>
      </c>
      <c r="CE153" s="359">
        <v>548.34948116237308</v>
      </c>
      <c r="CF153" s="359">
        <v>-15.298424728617704</v>
      </c>
      <c r="CG153" s="359">
        <v>2.7141810638743703E-2</v>
      </c>
      <c r="CH153" s="354"/>
      <c r="CI153" s="359">
        <v>5.96</v>
      </c>
      <c r="CJ153" s="359">
        <v>5.99</v>
      </c>
      <c r="CK153" s="359">
        <v>5.76</v>
      </c>
      <c r="CL153" s="359">
        <f t="shared" si="11"/>
        <v>5.9033333333333333</v>
      </c>
      <c r="CM153" s="354">
        <v>0.47899999999999998</v>
      </c>
      <c r="CN153" s="359">
        <v>0.47199999999999998</v>
      </c>
      <c r="CO153" s="359">
        <v>0.46</v>
      </c>
      <c r="CP153" s="359">
        <f t="shared" si="12"/>
        <v>0.47033333333333333</v>
      </c>
      <c r="CQ153" s="359">
        <v>0.56799999999999995</v>
      </c>
      <c r="CR153" s="359">
        <v>0.621</v>
      </c>
      <c r="CS153" s="359">
        <v>0.62</v>
      </c>
      <c r="CT153" s="359">
        <f t="shared" si="13"/>
        <v>0.60300000000000009</v>
      </c>
      <c r="CU153" s="414">
        <v>2.7777777777777779E-3</v>
      </c>
      <c r="CV153" s="415">
        <v>6.9444444444444441E-3</v>
      </c>
      <c r="CW153" s="415">
        <v>9.0277777777777787E-3</v>
      </c>
      <c r="CX153" s="416" t="s">
        <v>1491</v>
      </c>
      <c r="CY153" s="416" t="s">
        <v>1492</v>
      </c>
      <c r="CZ153" s="416" t="s">
        <v>1493</v>
      </c>
      <c r="DA153" s="416" t="s">
        <v>1494</v>
      </c>
      <c r="DB153" s="416" t="s">
        <v>1495</v>
      </c>
      <c r="DC153" s="416" t="s">
        <v>1496</v>
      </c>
      <c r="DD153" s="361"/>
      <c r="DE153" s="359">
        <v>8.7234119801040233</v>
      </c>
      <c r="DF153" s="359">
        <v>0.47033333333333333</v>
      </c>
      <c r="DG153" s="359">
        <v>0.60300000000000009</v>
      </c>
    </row>
    <row r="154" spans="1:111" ht="15.75" customHeight="1">
      <c r="A154" s="363">
        <v>200</v>
      </c>
      <c r="B154" s="353" t="s">
        <v>1504</v>
      </c>
      <c r="C154" s="354">
        <v>2</v>
      </c>
      <c r="D154" s="355">
        <v>14951</v>
      </c>
      <c r="E154" s="403">
        <f t="shared" si="14"/>
        <v>80</v>
      </c>
      <c r="F154" s="354">
        <v>35</v>
      </c>
      <c r="G154" s="356">
        <v>100</v>
      </c>
      <c r="H154" s="409">
        <v>1</v>
      </c>
      <c r="I154" s="409">
        <v>1</v>
      </c>
      <c r="J154" s="409">
        <v>0</v>
      </c>
      <c r="K154" s="409">
        <v>0</v>
      </c>
      <c r="L154" s="409">
        <v>0</v>
      </c>
      <c r="M154" s="409">
        <v>0</v>
      </c>
      <c r="N154" s="409">
        <v>0</v>
      </c>
      <c r="O154" s="409">
        <v>0</v>
      </c>
      <c r="P154" s="409">
        <v>0</v>
      </c>
      <c r="Q154" s="409">
        <v>0</v>
      </c>
      <c r="R154" s="409">
        <v>0</v>
      </c>
      <c r="S154" s="409">
        <v>0</v>
      </c>
      <c r="T154" s="409">
        <v>0</v>
      </c>
      <c r="U154" s="409">
        <v>0</v>
      </c>
      <c r="V154" s="409">
        <v>1</v>
      </c>
      <c r="W154" s="409">
        <v>0</v>
      </c>
      <c r="X154" s="409">
        <v>1</v>
      </c>
      <c r="Y154" s="409">
        <v>0</v>
      </c>
      <c r="Z154" s="409">
        <v>0</v>
      </c>
      <c r="AA154" s="356">
        <v>54</v>
      </c>
      <c r="AB154" s="352">
        <v>1.58</v>
      </c>
      <c r="AC154" s="417">
        <f t="shared" si="6"/>
        <v>21.631148854350261</v>
      </c>
      <c r="AD154" s="435">
        <v>44186</v>
      </c>
      <c r="AE154" s="354">
        <v>0</v>
      </c>
      <c r="AF154" s="354">
        <v>0</v>
      </c>
      <c r="AG154" s="354">
        <v>0</v>
      </c>
      <c r="AH154" s="409">
        <v>0</v>
      </c>
      <c r="AI154" s="409">
        <v>0</v>
      </c>
      <c r="AJ154" s="408">
        <v>44208</v>
      </c>
      <c r="AK154" s="354">
        <f t="shared" si="2"/>
        <v>22</v>
      </c>
      <c r="AL154" s="423">
        <v>1</v>
      </c>
      <c r="AM154" s="409"/>
      <c r="AN154" s="410"/>
      <c r="AO154" s="352">
        <v>1</v>
      </c>
      <c r="AP154" s="354">
        <v>1</v>
      </c>
      <c r="AQ154" s="352">
        <v>1</v>
      </c>
      <c r="AR154" s="352">
        <v>0</v>
      </c>
      <c r="AS154" s="352">
        <v>0</v>
      </c>
      <c r="AT154" s="352">
        <v>1</v>
      </c>
      <c r="AU154" s="352">
        <v>0</v>
      </c>
      <c r="AV154" s="354">
        <v>1</v>
      </c>
      <c r="AW154" s="435">
        <v>44186</v>
      </c>
      <c r="AX154" s="419">
        <v>0.68</v>
      </c>
      <c r="AY154" s="419">
        <v>5805</v>
      </c>
      <c r="AZ154" s="419">
        <v>127.8</v>
      </c>
      <c r="BA154" s="426"/>
      <c r="BB154" s="409">
        <v>6.4</v>
      </c>
      <c r="BC154" s="409">
        <v>3.38</v>
      </c>
      <c r="BD154" s="409">
        <v>76.400000000000006</v>
      </c>
      <c r="BE154" s="409">
        <v>19.5</v>
      </c>
      <c r="BF154" s="409">
        <v>124</v>
      </c>
      <c r="BG154" s="418"/>
      <c r="BH154" s="354">
        <v>0</v>
      </c>
      <c r="BI154" s="354">
        <v>0</v>
      </c>
      <c r="BJ154" s="354">
        <v>0</v>
      </c>
      <c r="BK154" s="354">
        <v>0</v>
      </c>
      <c r="BL154" s="356">
        <v>0</v>
      </c>
      <c r="BM154" s="354">
        <v>0</v>
      </c>
      <c r="BN154" s="413"/>
      <c r="BO154" s="419"/>
      <c r="BP154" s="359"/>
      <c r="BQ154" s="359"/>
      <c r="BR154" s="359"/>
      <c r="BS154" s="359"/>
      <c r="BT154" s="359"/>
      <c r="BU154" s="359"/>
      <c r="BV154" s="359"/>
      <c r="BW154" s="359"/>
      <c r="BX154" s="359"/>
      <c r="BY154" s="359"/>
      <c r="BZ154" s="359"/>
      <c r="CA154" s="359"/>
      <c r="CB154" s="359"/>
      <c r="CC154" s="359"/>
      <c r="CD154" s="359"/>
      <c r="CE154" s="359"/>
      <c r="CF154" s="359"/>
      <c r="CG154" s="359"/>
      <c r="CH154" s="354"/>
      <c r="CI154" s="359">
        <v>7.03</v>
      </c>
      <c r="CJ154" s="359">
        <v>7.08</v>
      </c>
      <c r="CK154" s="359">
        <v>7.17</v>
      </c>
      <c r="CL154" s="359">
        <f t="shared" si="11"/>
        <v>7.0933333333333337</v>
      </c>
      <c r="CM154" s="354">
        <v>0.67</v>
      </c>
      <c r="CN154" s="359">
        <v>0.67100000000000004</v>
      </c>
      <c r="CO154" s="359">
        <v>0.66100000000000003</v>
      </c>
      <c r="CP154" s="359">
        <f t="shared" si="12"/>
        <v>0.66733333333333344</v>
      </c>
      <c r="CQ154" s="359">
        <v>0.85</v>
      </c>
      <c r="CR154" s="359">
        <v>0.90700000000000003</v>
      </c>
      <c r="CS154" s="359">
        <v>0.90600000000000003</v>
      </c>
      <c r="CT154" s="359">
        <f t="shared" si="13"/>
        <v>0.88766666666666671</v>
      </c>
      <c r="CU154" s="414">
        <v>1.3888888888888889E-3</v>
      </c>
      <c r="CV154" s="415">
        <v>6.2499999999999995E-3</v>
      </c>
      <c r="CW154" s="415">
        <v>9.0277777777777787E-3</v>
      </c>
      <c r="CX154" s="416" t="s">
        <v>1505</v>
      </c>
      <c r="CY154" s="416" t="s">
        <v>1506</v>
      </c>
      <c r="CZ154" s="416" t="s">
        <v>1507</v>
      </c>
      <c r="DA154" s="416" t="s">
        <v>1508</v>
      </c>
      <c r="DB154" s="416" t="s">
        <v>1509</v>
      </c>
      <c r="DC154" s="416" t="s">
        <v>1510</v>
      </c>
      <c r="DD154" s="361"/>
      <c r="DE154" s="359"/>
      <c r="DF154" s="359">
        <v>0.66733333333333344</v>
      </c>
      <c r="DG154" s="359">
        <v>0.88766666666666671</v>
      </c>
    </row>
    <row r="155" spans="1:111" ht="15.75" customHeight="1">
      <c r="A155" s="363">
        <v>201</v>
      </c>
      <c r="B155" s="353" t="s">
        <v>1511</v>
      </c>
      <c r="C155" s="354">
        <v>2</v>
      </c>
      <c r="D155" s="355">
        <v>10162</v>
      </c>
      <c r="E155" s="403">
        <f t="shared" si="14"/>
        <v>93</v>
      </c>
      <c r="F155" s="354">
        <v>35.6</v>
      </c>
      <c r="G155" s="356">
        <v>93</v>
      </c>
      <c r="H155" s="409">
        <v>0</v>
      </c>
      <c r="I155" s="409">
        <v>0</v>
      </c>
      <c r="J155" s="409">
        <v>0</v>
      </c>
      <c r="K155" s="409">
        <v>0</v>
      </c>
      <c r="L155" s="409">
        <v>0</v>
      </c>
      <c r="M155" s="409">
        <v>0</v>
      </c>
      <c r="N155" s="409">
        <v>0</v>
      </c>
      <c r="O155" s="409">
        <v>0</v>
      </c>
      <c r="P155" s="409">
        <v>0</v>
      </c>
      <c r="Q155" s="409">
        <v>0</v>
      </c>
      <c r="R155" s="409">
        <v>0</v>
      </c>
      <c r="S155" s="409">
        <v>0</v>
      </c>
      <c r="T155" s="409">
        <v>0</v>
      </c>
      <c r="U155" s="409">
        <v>0</v>
      </c>
      <c r="V155" s="409">
        <v>0</v>
      </c>
      <c r="W155" s="409">
        <v>0</v>
      </c>
      <c r="X155" s="409">
        <v>0</v>
      </c>
      <c r="Y155" s="409">
        <v>0</v>
      </c>
      <c r="Z155" s="409">
        <v>0</v>
      </c>
      <c r="AA155" s="356">
        <v>59.8</v>
      </c>
      <c r="AB155" s="352">
        <v>1.49</v>
      </c>
      <c r="AC155" s="417">
        <f t="shared" si="6"/>
        <v>26.93572361605333</v>
      </c>
      <c r="AD155" s="435">
        <v>44183</v>
      </c>
      <c r="AE155" s="354">
        <v>0</v>
      </c>
      <c r="AF155" s="354">
        <v>0</v>
      </c>
      <c r="AG155" s="354">
        <v>0</v>
      </c>
      <c r="AH155" s="409">
        <v>0</v>
      </c>
      <c r="AI155" s="409">
        <v>0</v>
      </c>
      <c r="AJ155" s="408">
        <v>44188</v>
      </c>
      <c r="AK155" s="354">
        <f t="shared" si="2"/>
        <v>5</v>
      </c>
      <c r="AL155" s="423">
        <v>1</v>
      </c>
      <c r="AM155" s="409"/>
      <c r="AN155" s="410"/>
      <c r="AO155" s="352">
        <v>1</v>
      </c>
      <c r="AP155" s="354">
        <v>1</v>
      </c>
      <c r="AQ155" s="352">
        <v>1</v>
      </c>
      <c r="AR155" s="352">
        <v>0</v>
      </c>
      <c r="AS155" s="352">
        <v>0</v>
      </c>
      <c r="AT155" s="352">
        <v>1</v>
      </c>
      <c r="AU155" s="352">
        <v>0</v>
      </c>
      <c r="AV155" s="354">
        <v>0</v>
      </c>
      <c r="AW155" s="435">
        <v>44183</v>
      </c>
      <c r="AX155" s="419">
        <v>0.83</v>
      </c>
      <c r="AY155" s="419"/>
      <c r="AZ155" s="419">
        <v>9.1999999999999993</v>
      </c>
      <c r="BA155" s="426"/>
      <c r="BB155" s="409">
        <v>14.1</v>
      </c>
      <c r="BC155" s="409">
        <v>9.0399999999999991</v>
      </c>
      <c r="BD155" s="409">
        <v>78.2</v>
      </c>
      <c r="BE155" s="409">
        <v>13.4</v>
      </c>
      <c r="BF155" s="409">
        <v>146</v>
      </c>
      <c r="BG155" s="418"/>
      <c r="BH155" s="354">
        <v>1</v>
      </c>
      <c r="BI155" s="354">
        <v>0</v>
      </c>
      <c r="BJ155" s="354">
        <v>0</v>
      </c>
      <c r="BK155" s="354">
        <v>0</v>
      </c>
      <c r="BL155" s="356">
        <v>1</v>
      </c>
      <c r="BM155" s="354">
        <v>0</v>
      </c>
      <c r="BN155" s="413"/>
      <c r="BO155" s="419"/>
      <c r="BP155" s="359"/>
      <c r="BQ155" s="359"/>
      <c r="BR155" s="359"/>
      <c r="BS155" s="359"/>
      <c r="BT155" s="359"/>
      <c r="BU155" s="359"/>
      <c r="BV155" s="359"/>
      <c r="BW155" s="359"/>
      <c r="BX155" s="359"/>
      <c r="BY155" s="359"/>
      <c r="BZ155" s="359"/>
      <c r="CA155" s="359"/>
      <c r="CB155" s="359"/>
      <c r="CC155" s="359"/>
      <c r="CD155" s="359"/>
      <c r="CE155" s="359"/>
      <c r="CF155" s="359"/>
      <c r="CG155" s="359"/>
      <c r="CH155" s="354"/>
      <c r="CI155" s="359">
        <v>7.68</v>
      </c>
      <c r="CJ155" s="359">
        <v>7.78</v>
      </c>
      <c r="CK155" s="359">
        <v>7.67</v>
      </c>
      <c r="CL155" s="359">
        <f t="shared" si="11"/>
        <v>7.7100000000000009</v>
      </c>
      <c r="CM155" s="354">
        <v>1.53</v>
      </c>
      <c r="CN155" s="359">
        <v>1.42</v>
      </c>
      <c r="CO155" s="359">
        <v>1.4119999999999999</v>
      </c>
      <c r="CP155" s="359">
        <f t="shared" si="12"/>
        <v>1.454</v>
      </c>
      <c r="CQ155" s="359">
        <v>1.8049999999999999</v>
      </c>
      <c r="CR155" s="359">
        <v>1.744</v>
      </c>
      <c r="CS155" s="359">
        <v>1.7470000000000001</v>
      </c>
      <c r="CT155" s="359">
        <f t="shared" si="13"/>
        <v>1.7653333333333334</v>
      </c>
      <c r="CU155" s="414">
        <v>6.9444444444444447E-4</v>
      </c>
      <c r="CV155" s="415">
        <v>2.7777777777777779E-3</v>
      </c>
      <c r="CW155" s="415">
        <v>5.5555555555555558E-3</v>
      </c>
      <c r="CX155" s="416" t="s">
        <v>1512</v>
      </c>
      <c r="CY155" s="416" t="s">
        <v>1513</v>
      </c>
      <c r="CZ155" s="416" t="s">
        <v>1514</v>
      </c>
      <c r="DA155" s="416" t="s">
        <v>1515</v>
      </c>
      <c r="DB155" s="416" t="s">
        <v>1516</v>
      </c>
      <c r="DC155" s="416" t="s">
        <v>1517</v>
      </c>
      <c r="DD155" s="361"/>
      <c r="DE155" s="359"/>
      <c r="DF155" s="359">
        <v>1.454</v>
      </c>
      <c r="DG155" s="359">
        <v>1.7653333333333334</v>
      </c>
    </row>
    <row r="156" spans="1:111" ht="15.75" customHeight="1">
      <c r="A156" s="363">
        <v>202</v>
      </c>
      <c r="B156" s="353" t="s">
        <v>1518</v>
      </c>
      <c r="C156" s="354">
        <v>1</v>
      </c>
      <c r="D156" s="355">
        <v>23181</v>
      </c>
      <c r="E156" s="403">
        <f t="shared" si="14"/>
        <v>57</v>
      </c>
      <c r="F156" s="354">
        <v>36.6</v>
      </c>
      <c r="G156" s="356">
        <v>91</v>
      </c>
      <c r="H156" s="409">
        <v>0</v>
      </c>
      <c r="I156" s="409">
        <v>0</v>
      </c>
      <c r="J156" s="409">
        <v>0</v>
      </c>
      <c r="K156" s="409">
        <v>0</v>
      </c>
      <c r="L156" s="409">
        <v>0</v>
      </c>
      <c r="M156" s="409">
        <v>0</v>
      </c>
      <c r="N156" s="409">
        <v>0</v>
      </c>
      <c r="O156" s="409">
        <v>0</v>
      </c>
      <c r="P156" s="409">
        <v>0</v>
      </c>
      <c r="Q156" s="409">
        <v>0</v>
      </c>
      <c r="R156" s="409">
        <v>0</v>
      </c>
      <c r="S156" s="409">
        <v>1</v>
      </c>
      <c r="T156" s="409">
        <v>0</v>
      </c>
      <c r="U156" s="409">
        <v>0</v>
      </c>
      <c r="V156" s="409">
        <v>1</v>
      </c>
      <c r="W156" s="409">
        <v>1</v>
      </c>
      <c r="X156" s="409">
        <v>1</v>
      </c>
      <c r="Y156" s="409">
        <v>0</v>
      </c>
      <c r="Z156" s="409">
        <v>0</v>
      </c>
      <c r="AA156" s="356"/>
      <c r="AB156" s="352"/>
      <c r="AC156" s="417"/>
      <c r="AD156" s="435">
        <v>44185</v>
      </c>
      <c r="AE156" s="354">
        <v>0</v>
      </c>
      <c r="AF156" s="354">
        <v>0</v>
      </c>
      <c r="AG156" s="354">
        <v>0</v>
      </c>
      <c r="AH156" s="409">
        <v>0</v>
      </c>
      <c r="AI156" s="409">
        <v>0</v>
      </c>
      <c r="AJ156" s="408">
        <v>44187</v>
      </c>
      <c r="AK156" s="354">
        <f t="shared" si="2"/>
        <v>2</v>
      </c>
      <c r="AL156" s="423">
        <v>1</v>
      </c>
      <c r="AM156" s="409"/>
      <c r="AN156" s="410"/>
      <c r="AO156" s="352">
        <v>1</v>
      </c>
      <c r="AP156" s="354">
        <v>1</v>
      </c>
      <c r="AQ156" s="352">
        <v>1</v>
      </c>
      <c r="AR156" s="352">
        <v>1</v>
      </c>
      <c r="AS156" s="352">
        <v>1</v>
      </c>
      <c r="AT156" s="352">
        <v>1</v>
      </c>
      <c r="AU156" s="352">
        <v>1</v>
      </c>
      <c r="AV156" s="354">
        <v>1</v>
      </c>
      <c r="AW156" s="435">
        <v>44185</v>
      </c>
      <c r="AX156" s="419">
        <v>1.1499999999999999</v>
      </c>
      <c r="AY156" s="419">
        <v>1128</v>
      </c>
      <c r="AZ156" s="419"/>
      <c r="BA156" s="426">
        <v>8.9999999999999998E-4</v>
      </c>
      <c r="BB156" s="409">
        <v>14.2</v>
      </c>
      <c r="BC156" s="409">
        <v>19.100000000000001</v>
      </c>
      <c r="BD156" s="409">
        <v>91.8</v>
      </c>
      <c r="BE156" s="409">
        <v>3.3</v>
      </c>
      <c r="BF156" s="409">
        <v>304</v>
      </c>
      <c r="BG156" s="418"/>
      <c r="BH156" s="354">
        <v>0</v>
      </c>
      <c r="BI156" s="354">
        <v>0</v>
      </c>
      <c r="BJ156" s="354">
        <v>0</v>
      </c>
      <c r="BK156" s="354">
        <v>0</v>
      </c>
      <c r="BL156" s="356">
        <v>0</v>
      </c>
      <c r="BM156" s="354">
        <v>0</v>
      </c>
      <c r="BN156" s="413"/>
      <c r="BO156" s="419">
        <v>5.7739454545454567</v>
      </c>
      <c r="BP156" s="359">
        <v>5.8570000000000002</v>
      </c>
      <c r="BQ156" s="359">
        <v>8.3054545454543494E-2</v>
      </c>
      <c r="BR156" s="359">
        <v>1.4384366133760405</v>
      </c>
      <c r="BS156" s="359">
        <v>42</v>
      </c>
      <c r="BT156" s="359">
        <v>14615</v>
      </c>
      <c r="BU156" s="359">
        <v>6670</v>
      </c>
      <c r="BV156" s="359">
        <v>364.61916461916468</v>
      </c>
      <c r="BW156" s="359">
        <v>2.1565766317481865E-4</v>
      </c>
      <c r="BX156" s="359">
        <v>1.727833333333334</v>
      </c>
      <c r="BY156" s="359">
        <v>21.612500000000004</v>
      </c>
      <c r="BZ156" s="359">
        <v>-19.884666666666664</v>
      </c>
      <c r="CA156" s="359">
        <v>27.491380157039789</v>
      </c>
      <c r="CB156" s="359">
        <v>339.00697357822355</v>
      </c>
      <c r="CC156" s="359">
        <v>-311.51559342118367</v>
      </c>
      <c r="CD156" s="359">
        <v>23.780365569722587</v>
      </c>
      <c r="CE156" s="359">
        <v>299.63950552479065</v>
      </c>
      <c r="CF156" s="359">
        <v>-275.85913995506803</v>
      </c>
      <c r="CG156" s="359">
        <v>0.4793393383663882</v>
      </c>
      <c r="CH156" s="354"/>
      <c r="CI156" s="359">
        <v>7.64</v>
      </c>
      <c r="CJ156" s="359">
        <v>7.61</v>
      </c>
      <c r="CK156" s="359">
        <v>7.5</v>
      </c>
      <c r="CL156" s="359">
        <f t="shared" si="11"/>
        <v>7.583333333333333</v>
      </c>
      <c r="CM156" s="354">
        <v>0.54300000000000004</v>
      </c>
      <c r="CN156" s="359">
        <v>0.55400000000000005</v>
      </c>
      <c r="CO156" s="359">
        <v>0.54500000000000004</v>
      </c>
      <c r="CP156" s="359">
        <f t="shared" si="12"/>
        <v>0.54733333333333334</v>
      </c>
      <c r="CQ156" s="359">
        <v>0.624</v>
      </c>
      <c r="CR156" s="359">
        <v>0.68100000000000005</v>
      </c>
      <c r="CS156" s="359">
        <v>0.73699999999999999</v>
      </c>
      <c r="CT156" s="359">
        <f t="shared" si="13"/>
        <v>0.68066666666666675</v>
      </c>
      <c r="CU156" s="414">
        <v>2.0833333333333333E-3</v>
      </c>
      <c r="CV156" s="415">
        <v>9.7222222222222224E-3</v>
      </c>
      <c r="CW156" s="415">
        <v>1.1111111111111112E-2</v>
      </c>
      <c r="CX156" s="416" t="s">
        <v>1519</v>
      </c>
      <c r="CY156" s="416" t="s">
        <v>1520</v>
      </c>
      <c r="CZ156" s="416" t="s">
        <v>1521</v>
      </c>
      <c r="DA156" s="416" t="s">
        <v>1522</v>
      </c>
      <c r="DB156" s="416" t="s">
        <v>1523</v>
      </c>
      <c r="DC156" s="416" t="s">
        <v>1524</v>
      </c>
      <c r="DD156" s="361"/>
      <c r="DE156" s="359">
        <v>1.4384366133760405</v>
      </c>
      <c r="DF156" s="359">
        <v>0.54733333333333334</v>
      </c>
      <c r="DG156" s="359">
        <v>0.68066666666666675</v>
      </c>
    </row>
    <row r="157" spans="1:111" ht="15.75" customHeight="1">
      <c r="A157" s="363">
        <v>204</v>
      </c>
      <c r="B157" s="353" t="s">
        <v>1532</v>
      </c>
      <c r="C157" s="354">
        <v>2</v>
      </c>
      <c r="D157" s="355">
        <v>18908</v>
      </c>
      <c r="E157" s="403">
        <f t="shared" si="14"/>
        <v>69</v>
      </c>
      <c r="F157" s="354">
        <v>36.5</v>
      </c>
      <c r="G157" s="356">
        <v>99</v>
      </c>
      <c r="H157" s="409">
        <v>0</v>
      </c>
      <c r="I157" s="409">
        <v>1</v>
      </c>
      <c r="J157" s="409">
        <v>0</v>
      </c>
      <c r="K157" s="409">
        <v>0</v>
      </c>
      <c r="L157" s="409">
        <v>0</v>
      </c>
      <c r="M157" s="409">
        <v>0</v>
      </c>
      <c r="N157" s="409">
        <v>0</v>
      </c>
      <c r="O157" s="409">
        <v>0</v>
      </c>
      <c r="P157" s="409">
        <v>0</v>
      </c>
      <c r="Q157" s="409">
        <v>0</v>
      </c>
      <c r="R157" s="409">
        <v>0</v>
      </c>
      <c r="S157" s="409">
        <v>0</v>
      </c>
      <c r="T157" s="409">
        <v>0</v>
      </c>
      <c r="U157" s="409">
        <v>0</v>
      </c>
      <c r="V157" s="409">
        <v>1</v>
      </c>
      <c r="W157" s="409">
        <v>0</v>
      </c>
      <c r="X157" s="409">
        <v>1</v>
      </c>
      <c r="Y157" s="409">
        <v>0</v>
      </c>
      <c r="Z157" s="409">
        <v>0</v>
      </c>
      <c r="AA157" s="356">
        <v>66</v>
      </c>
      <c r="AB157" s="352">
        <v>1.48</v>
      </c>
      <c r="AC157" s="417">
        <f t="shared" si="6"/>
        <v>30.131482834185537</v>
      </c>
      <c r="AD157" s="435">
        <v>44186</v>
      </c>
      <c r="AE157" s="354">
        <v>0</v>
      </c>
      <c r="AF157" s="354">
        <v>0</v>
      </c>
      <c r="AG157" s="354">
        <v>0</v>
      </c>
      <c r="AH157" s="409">
        <v>0</v>
      </c>
      <c r="AI157" s="409">
        <v>0</v>
      </c>
      <c r="AJ157" s="408">
        <v>44191</v>
      </c>
      <c r="AK157" s="354">
        <f t="shared" si="2"/>
        <v>5</v>
      </c>
      <c r="AL157" s="423">
        <v>1</v>
      </c>
      <c r="AM157" s="409"/>
      <c r="AN157" s="410"/>
      <c r="AO157" s="352">
        <v>1</v>
      </c>
      <c r="AP157" s="354">
        <v>0</v>
      </c>
      <c r="AQ157" s="352">
        <v>0</v>
      </c>
      <c r="AR157" s="352">
        <v>0</v>
      </c>
      <c r="AS157" s="352">
        <v>0</v>
      </c>
      <c r="AT157" s="352">
        <v>1</v>
      </c>
      <c r="AU157" s="352">
        <v>0</v>
      </c>
      <c r="AV157" s="354">
        <v>1</v>
      </c>
      <c r="AW157" s="435">
        <v>44186</v>
      </c>
      <c r="AX157" s="419">
        <v>0.72</v>
      </c>
      <c r="AY157" s="419">
        <v>900</v>
      </c>
      <c r="AZ157" s="419">
        <v>20.5</v>
      </c>
      <c r="BA157" s="426"/>
      <c r="BB157" s="409">
        <v>12.8</v>
      </c>
      <c r="BC157" s="409">
        <v>9.33</v>
      </c>
      <c r="BD157" s="409">
        <v>80.400000000000006</v>
      </c>
      <c r="BE157" s="409">
        <v>14.5</v>
      </c>
      <c r="BF157" s="409">
        <v>274</v>
      </c>
      <c r="BG157" s="418"/>
      <c r="BH157" s="354">
        <v>0</v>
      </c>
      <c r="BI157" s="354">
        <v>0</v>
      </c>
      <c r="BJ157" s="354">
        <v>0</v>
      </c>
      <c r="BK157" s="354">
        <v>0</v>
      </c>
      <c r="BL157" s="356">
        <v>0</v>
      </c>
      <c r="BM157" s="354">
        <v>0</v>
      </c>
      <c r="BN157" s="413"/>
      <c r="BO157" s="419">
        <v>4.3122142857142851</v>
      </c>
      <c r="BP157" s="359">
        <v>4.5010000000000003</v>
      </c>
      <c r="BQ157" s="359">
        <v>0.18878571428571522</v>
      </c>
      <c r="BR157" s="359">
        <v>4.3779298007321614</v>
      </c>
      <c r="BS157" s="359">
        <v>27</v>
      </c>
      <c r="BT157" s="359">
        <v>36800</v>
      </c>
      <c r="BU157" s="359">
        <v>9592</v>
      </c>
      <c r="BV157" s="359">
        <v>521.12806287563569</v>
      </c>
      <c r="BW157" s="359">
        <v>4.564146998261219E-4</v>
      </c>
      <c r="BX157" s="359">
        <v>12.229500000000003</v>
      </c>
      <c r="BY157" s="359">
        <v>29.308833333333329</v>
      </c>
      <c r="BZ157" s="359">
        <v>-17.079333333333331</v>
      </c>
      <c r="CA157" s="359">
        <v>107.01816741863864</v>
      </c>
      <c r="CB157" s="359">
        <v>256.47642679617707</v>
      </c>
      <c r="CC157" s="359">
        <v>-149.45825937753844</v>
      </c>
      <c r="CD157" s="359">
        <v>226.98906667073692</v>
      </c>
      <c r="CE157" s="359">
        <v>543.99481883290036</v>
      </c>
      <c r="CF157" s="359">
        <v>-317.00575216216316</v>
      </c>
      <c r="CG157" s="359">
        <v>0.36818297553019935</v>
      </c>
      <c r="CH157" s="354"/>
      <c r="CI157" s="359">
        <v>7.21</v>
      </c>
      <c r="CJ157" s="359">
        <v>7.19</v>
      </c>
      <c r="CK157" s="359">
        <v>7.07</v>
      </c>
      <c r="CL157" s="359">
        <f t="shared" si="11"/>
        <v>7.1566666666666663</v>
      </c>
      <c r="CM157" s="354">
        <v>0.77900000000000003</v>
      </c>
      <c r="CN157" s="359">
        <v>0.77600000000000002</v>
      </c>
      <c r="CO157" s="359">
        <v>0.77700000000000002</v>
      </c>
      <c r="CP157" s="359">
        <f t="shared" si="12"/>
        <v>0.77733333333333343</v>
      </c>
      <c r="CQ157" s="359">
        <v>0.89700000000000002</v>
      </c>
      <c r="CR157" s="359">
        <v>0.89700000000000002</v>
      </c>
      <c r="CS157" s="359">
        <v>0.89400000000000002</v>
      </c>
      <c r="CT157" s="359">
        <f t="shared" si="13"/>
        <v>0.89600000000000002</v>
      </c>
      <c r="CU157" s="414">
        <v>2.0833333333333333E-3</v>
      </c>
      <c r="CV157" s="415">
        <v>4.1666666666666666E-3</v>
      </c>
      <c r="CW157" s="415">
        <v>1.0416666666666666E-2</v>
      </c>
      <c r="CX157" s="416" t="s">
        <v>1533</v>
      </c>
      <c r="CY157" s="416" t="s">
        <v>1534</v>
      </c>
      <c r="CZ157" s="416" t="s">
        <v>1535</v>
      </c>
      <c r="DA157" s="416" t="s">
        <v>1536</v>
      </c>
      <c r="DB157" s="416" t="s">
        <v>1537</v>
      </c>
      <c r="DC157" s="416" t="s">
        <v>1538</v>
      </c>
      <c r="DD157" s="361"/>
      <c r="DE157" s="359">
        <v>4.3779298007321614</v>
      </c>
      <c r="DF157" s="359">
        <v>0.77733333333333343</v>
      </c>
      <c r="DG157" s="359">
        <v>0.89600000000000002</v>
      </c>
    </row>
    <row r="158" spans="1:111" ht="15.75" customHeight="1">
      <c r="A158" s="363">
        <v>206</v>
      </c>
      <c r="B158" s="353" t="s">
        <v>1548</v>
      </c>
      <c r="C158" s="354">
        <v>2</v>
      </c>
      <c r="D158" s="355">
        <v>34907</v>
      </c>
      <c r="E158" s="403">
        <f t="shared" si="14"/>
        <v>25</v>
      </c>
      <c r="F158" s="354">
        <v>35.200000000000003</v>
      </c>
      <c r="G158" s="356">
        <v>90</v>
      </c>
      <c r="H158" s="409">
        <v>0</v>
      </c>
      <c r="I158" s="409">
        <v>0</v>
      </c>
      <c r="J158" s="409">
        <v>0</v>
      </c>
      <c r="K158" s="409">
        <v>0</v>
      </c>
      <c r="L158" s="409">
        <v>0</v>
      </c>
      <c r="M158" s="409">
        <v>0</v>
      </c>
      <c r="N158" s="409">
        <v>0</v>
      </c>
      <c r="O158" s="409">
        <v>0</v>
      </c>
      <c r="P158" s="409">
        <v>0</v>
      </c>
      <c r="Q158" s="409">
        <v>0</v>
      </c>
      <c r="R158" s="409">
        <v>0</v>
      </c>
      <c r="S158" s="409">
        <v>0</v>
      </c>
      <c r="T158" s="409">
        <v>0</v>
      </c>
      <c r="U158" s="409">
        <v>0</v>
      </c>
      <c r="V158" s="409">
        <v>0</v>
      </c>
      <c r="W158" s="409">
        <v>1</v>
      </c>
      <c r="X158" s="409">
        <v>0</v>
      </c>
      <c r="Y158" s="409">
        <v>0</v>
      </c>
      <c r="Z158" s="409">
        <v>0</v>
      </c>
      <c r="AA158" s="356"/>
      <c r="AB158" s="352"/>
      <c r="AC158" s="417"/>
      <c r="AD158" s="435">
        <v>44190</v>
      </c>
      <c r="AE158" s="354">
        <v>1</v>
      </c>
      <c r="AF158" s="354">
        <v>0</v>
      </c>
      <c r="AG158" s="354">
        <v>6</v>
      </c>
      <c r="AH158" s="409">
        <v>0</v>
      </c>
      <c r="AI158" s="409">
        <v>1</v>
      </c>
      <c r="AJ158" s="408">
        <v>44200</v>
      </c>
      <c r="AK158" s="354">
        <f t="shared" si="2"/>
        <v>10</v>
      </c>
      <c r="AL158" s="423">
        <v>1</v>
      </c>
      <c r="AM158" s="409"/>
      <c r="AN158" s="410"/>
      <c r="AO158" s="352">
        <v>1</v>
      </c>
      <c r="AP158" s="354">
        <v>1</v>
      </c>
      <c r="AQ158" s="352">
        <v>1</v>
      </c>
      <c r="AR158" s="352">
        <v>0</v>
      </c>
      <c r="AS158" s="352">
        <v>0</v>
      </c>
      <c r="AT158" s="352">
        <v>1</v>
      </c>
      <c r="AU158" s="352">
        <v>0</v>
      </c>
      <c r="AV158" s="354">
        <v>1</v>
      </c>
      <c r="AW158" s="435">
        <v>44190</v>
      </c>
      <c r="AX158" s="419">
        <v>0.68</v>
      </c>
      <c r="AY158" s="419">
        <v>271</v>
      </c>
      <c r="AZ158" s="419">
        <v>246</v>
      </c>
      <c r="BA158" s="426"/>
      <c r="BB158" s="409">
        <v>14.6</v>
      </c>
      <c r="BC158" s="409">
        <v>10.58</v>
      </c>
      <c r="BD158" s="409">
        <v>89.8</v>
      </c>
      <c r="BE158" s="409">
        <v>7.8</v>
      </c>
      <c r="BF158" s="409">
        <v>368</v>
      </c>
      <c r="BG158" s="418"/>
      <c r="BH158" s="354">
        <v>0</v>
      </c>
      <c r="BI158" s="354">
        <v>0</v>
      </c>
      <c r="BJ158" s="354">
        <v>0</v>
      </c>
      <c r="BK158" s="354">
        <v>0</v>
      </c>
      <c r="BL158" s="356">
        <v>0</v>
      </c>
      <c r="BM158" s="354">
        <v>0</v>
      </c>
      <c r="BN158" s="413"/>
      <c r="BO158" s="419">
        <v>4.1167333333333334</v>
      </c>
      <c r="BP158" s="359">
        <v>4.4180000000000001</v>
      </c>
      <c r="BQ158" s="359">
        <v>0.30126666666666679</v>
      </c>
      <c r="BR158" s="359">
        <v>7.318100111739084</v>
      </c>
      <c r="BS158" s="359">
        <v>62</v>
      </c>
      <c r="BT158" s="359">
        <v>48004</v>
      </c>
      <c r="BU158" s="359">
        <v>31893</v>
      </c>
      <c r="BV158" s="359">
        <v>1090.9654104284975</v>
      </c>
      <c r="BW158" s="359">
        <v>2.2945787827231945E-4</v>
      </c>
      <c r="BX158" s="359">
        <v>11.7315</v>
      </c>
      <c r="BY158" s="359">
        <v>27.642666666666663</v>
      </c>
      <c r="BZ158" s="359">
        <v>-15.911166666666656</v>
      </c>
      <c r="CA158" s="359">
        <v>93.64650284798104</v>
      </c>
      <c r="CB158" s="359">
        <v>220.66066409157298</v>
      </c>
      <c r="CC158" s="359">
        <v>-127.014161243592</v>
      </c>
      <c r="CD158" s="359">
        <v>227.99270522928938</v>
      </c>
      <c r="CE158" s="359">
        <v>537.20994824319473</v>
      </c>
      <c r="CF158" s="359">
        <v>-309.21724301390543</v>
      </c>
      <c r="CG158" s="359">
        <v>0.36532054523751878</v>
      </c>
      <c r="CH158" s="354"/>
      <c r="CI158" s="359">
        <v>6.55</v>
      </c>
      <c r="CJ158" s="359">
        <v>6.48</v>
      </c>
      <c r="CK158" s="359">
        <v>6.64</v>
      </c>
      <c r="CL158" s="359">
        <f t="shared" si="11"/>
        <v>6.5566666666666675</v>
      </c>
      <c r="CM158" s="354">
        <v>0.58299999999999996</v>
      </c>
      <c r="CN158" s="359">
        <v>0.55500000000000005</v>
      </c>
      <c r="CO158" s="359">
        <v>0.57399999999999995</v>
      </c>
      <c r="CP158" s="359">
        <f t="shared" si="12"/>
        <v>0.57066666666666654</v>
      </c>
      <c r="CQ158" s="359">
        <v>0.74</v>
      </c>
      <c r="CR158" s="359">
        <v>0.73599999999999999</v>
      </c>
      <c r="CS158" s="359">
        <v>0.72799999999999998</v>
      </c>
      <c r="CT158" s="359">
        <f t="shared" si="13"/>
        <v>0.73466666666666658</v>
      </c>
      <c r="CU158" s="414">
        <v>2.0833333333333333E-3</v>
      </c>
      <c r="CV158" s="415">
        <v>5.5555555555555558E-3</v>
      </c>
      <c r="CW158" s="415">
        <v>7.6388888888888886E-3</v>
      </c>
      <c r="CX158" s="416" t="s">
        <v>1549</v>
      </c>
      <c r="CY158" s="416" t="s">
        <v>1550</v>
      </c>
      <c r="CZ158" s="416" t="s">
        <v>1551</v>
      </c>
      <c r="DA158" s="416" t="s">
        <v>1552</v>
      </c>
      <c r="DB158" s="416" t="s">
        <v>1553</v>
      </c>
      <c r="DC158" s="416" t="s">
        <v>1554</v>
      </c>
      <c r="DD158" s="361"/>
      <c r="DE158" s="359">
        <v>7.318100111739084</v>
      </c>
      <c r="DF158" s="359">
        <v>0.57066666666666654</v>
      </c>
      <c r="DG158" s="359">
        <v>0.73466666666666658</v>
      </c>
    </row>
    <row r="159" spans="1:111" ht="15.75" customHeight="1">
      <c r="A159" s="363">
        <v>207</v>
      </c>
      <c r="B159" s="353" t="s">
        <v>1555</v>
      </c>
      <c r="C159" s="354">
        <v>2</v>
      </c>
      <c r="D159" s="355">
        <v>26287</v>
      </c>
      <c r="E159" s="403">
        <f t="shared" si="14"/>
        <v>49</v>
      </c>
      <c r="F159" s="354">
        <v>36.799999999999997</v>
      </c>
      <c r="G159" s="356">
        <v>96</v>
      </c>
      <c r="H159" s="409">
        <v>0</v>
      </c>
      <c r="I159" s="409">
        <v>0</v>
      </c>
      <c r="J159" s="409">
        <v>0</v>
      </c>
      <c r="K159" s="409">
        <v>0</v>
      </c>
      <c r="L159" s="409">
        <v>0</v>
      </c>
      <c r="M159" s="409">
        <v>0</v>
      </c>
      <c r="N159" s="409">
        <v>0</v>
      </c>
      <c r="O159" s="409">
        <v>0</v>
      </c>
      <c r="P159" s="409">
        <v>0</v>
      </c>
      <c r="Q159" s="409">
        <v>0</v>
      </c>
      <c r="R159" s="409">
        <v>0</v>
      </c>
      <c r="S159" s="409">
        <v>0</v>
      </c>
      <c r="T159" s="409">
        <v>0</v>
      </c>
      <c r="U159" s="409">
        <v>0</v>
      </c>
      <c r="V159" s="409">
        <v>1</v>
      </c>
      <c r="W159" s="409">
        <v>0</v>
      </c>
      <c r="X159" s="409">
        <v>1</v>
      </c>
      <c r="Y159" s="409">
        <v>0</v>
      </c>
      <c r="Z159" s="409">
        <v>0</v>
      </c>
      <c r="AA159" s="356"/>
      <c r="AB159" s="352"/>
      <c r="AC159" s="417"/>
      <c r="AD159" s="435">
        <v>44192</v>
      </c>
      <c r="AE159" s="354">
        <v>0</v>
      </c>
      <c r="AF159" s="354">
        <v>0</v>
      </c>
      <c r="AG159" s="354">
        <v>0</v>
      </c>
      <c r="AH159" s="409">
        <v>0</v>
      </c>
      <c r="AI159" s="409">
        <v>0</v>
      </c>
      <c r="AJ159" s="408">
        <v>44202</v>
      </c>
      <c r="AK159" s="354">
        <f t="shared" si="2"/>
        <v>10</v>
      </c>
      <c r="AL159" s="423">
        <v>1</v>
      </c>
      <c r="AM159" s="409"/>
      <c r="AN159" s="410"/>
      <c r="AO159" s="352">
        <v>1</v>
      </c>
      <c r="AP159" s="354">
        <v>1</v>
      </c>
      <c r="AQ159" s="352">
        <v>1</v>
      </c>
      <c r="AR159" s="352">
        <v>1</v>
      </c>
      <c r="AS159" s="352">
        <v>1</v>
      </c>
      <c r="AT159" s="352">
        <v>1</v>
      </c>
      <c r="AU159" s="352">
        <v>0</v>
      </c>
      <c r="AV159" s="354">
        <v>0</v>
      </c>
      <c r="AW159" s="435">
        <v>44192</v>
      </c>
      <c r="AX159" s="419">
        <v>0.6</v>
      </c>
      <c r="AY159" s="419">
        <v>1100</v>
      </c>
      <c r="AZ159" s="419">
        <v>67.400000000000006</v>
      </c>
      <c r="BA159" s="426"/>
      <c r="BB159" s="409">
        <v>13.4</v>
      </c>
      <c r="BC159" s="409">
        <v>13.34</v>
      </c>
      <c r="BD159" s="409">
        <v>78.5</v>
      </c>
      <c r="BE159" s="409">
        <v>11.2</v>
      </c>
      <c r="BF159" s="409">
        <v>176</v>
      </c>
      <c r="BG159" s="418"/>
      <c r="BH159" s="354">
        <v>0</v>
      </c>
      <c r="BI159" s="354">
        <v>0</v>
      </c>
      <c r="BJ159" s="354">
        <v>0</v>
      </c>
      <c r="BK159" s="354">
        <v>0</v>
      </c>
      <c r="BL159" s="356">
        <v>0</v>
      </c>
      <c r="BM159" s="354">
        <v>0</v>
      </c>
      <c r="BN159" s="413"/>
      <c r="BO159" s="419"/>
      <c r="BP159" s="359"/>
      <c r="BQ159" s="359"/>
      <c r="BR159" s="359"/>
      <c r="BS159" s="359"/>
      <c r="BT159" s="359"/>
      <c r="BU159" s="359"/>
      <c r="BV159" s="359"/>
      <c r="BW159" s="359"/>
      <c r="BX159" s="359"/>
      <c r="BY159" s="359"/>
      <c r="BZ159" s="359"/>
      <c r="CA159" s="359"/>
      <c r="CB159" s="359"/>
      <c r="CC159" s="359"/>
      <c r="CD159" s="359"/>
      <c r="CE159" s="359"/>
      <c r="CF159" s="359"/>
      <c r="CG159" s="359"/>
      <c r="CH159" s="354"/>
      <c r="CI159" s="359">
        <v>6.5</v>
      </c>
      <c r="CJ159" s="359">
        <v>6.88</v>
      </c>
      <c r="CK159" s="359">
        <v>6.76</v>
      </c>
      <c r="CL159" s="359">
        <f t="shared" si="11"/>
        <v>6.7133333333333338</v>
      </c>
      <c r="CM159" s="354">
        <v>0.57999999999999996</v>
      </c>
      <c r="CN159" s="359">
        <v>0.59599999999999997</v>
      </c>
      <c r="CO159" s="359">
        <v>0.57899999999999996</v>
      </c>
      <c r="CP159" s="359">
        <f t="shared" si="12"/>
        <v>0.58499999999999996</v>
      </c>
      <c r="CQ159" s="359">
        <v>0.76500000000000001</v>
      </c>
      <c r="CR159" s="359">
        <v>0.77900000000000003</v>
      </c>
      <c r="CS159" s="359">
        <v>0.72299999999999998</v>
      </c>
      <c r="CT159" s="359">
        <f t="shared" si="13"/>
        <v>0.7556666666666666</v>
      </c>
      <c r="CU159" s="414">
        <v>1.3888888888888889E-3</v>
      </c>
      <c r="CV159" s="415">
        <v>4.1666666666666666E-3</v>
      </c>
      <c r="CW159" s="415">
        <v>1.0416666666666666E-2</v>
      </c>
      <c r="CX159" s="416" t="s">
        <v>1556</v>
      </c>
      <c r="CY159" s="416" t="s">
        <v>1557</v>
      </c>
      <c r="CZ159" s="416" t="s">
        <v>1558</v>
      </c>
      <c r="DA159" s="416" t="s">
        <v>1559</v>
      </c>
      <c r="DB159" s="416" t="s">
        <v>1560</v>
      </c>
      <c r="DC159" s="416" t="s">
        <v>1561</v>
      </c>
      <c r="DD159" s="361"/>
      <c r="DE159" s="359"/>
      <c r="DF159" s="359">
        <v>0.58499999999999996</v>
      </c>
      <c r="DG159" s="359">
        <v>0.7556666666666666</v>
      </c>
    </row>
    <row r="160" spans="1:111" ht="15.75" customHeight="1">
      <c r="A160" s="363">
        <v>208</v>
      </c>
      <c r="B160" s="353" t="s">
        <v>1562</v>
      </c>
      <c r="C160" s="354">
        <v>1</v>
      </c>
      <c r="D160" s="355">
        <v>30997</v>
      </c>
      <c r="E160" s="403">
        <f t="shared" si="14"/>
        <v>36</v>
      </c>
      <c r="F160" s="354">
        <v>36.299999999999997</v>
      </c>
      <c r="G160" s="356">
        <v>92</v>
      </c>
      <c r="H160" s="409">
        <v>0</v>
      </c>
      <c r="I160" s="409">
        <v>1</v>
      </c>
      <c r="J160" s="409">
        <v>0</v>
      </c>
      <c r="K160" s="409">
        <v>0</v>
      </c>
      <c r="L160" s="409">
        <v>0</v>
      </c>
      <c r="M160" s="409">
        <v>0</v>
      </c>
      <c r="N160" s="409">
        <v>0</v>
      </c>
      <c r="O160" s="409">
        <v>0</v>
      </c>
      <c r="P160" s="409">
        <v>0</v>
      </c>
      <c r="Q160" s="409">
        <v>0</v>
      </c>
      <c r="R160" s="409">
        <v>0</v>
      </c>
      <c r="S160" s="409">
        <v>0</v>
      </c>
      <c r="T160" s="409">
        <v>0</v>
      </c>
      <c r="U160" s="409">
        <v>0</v>
      </c>
      <c r="V160" s="409">
        <v>1</v>
      </c>
      <c r="W160" s="409">
        <v>1</v>
      </c>
      <c r="X160" s="409">
        <v>1</v>
      </c>
      <c r="Y160" s="409">
        <v>0</v>
      </c>
      <c r="Z160" s="409">
        <v>0</v>
      </c>
      <c r="AA160" s="356">
        <v>115</v>
      </c>
      <c r="AB160" s="352">
        <v>1.75</v>
      </c>
      <c r="AC160" s="417">
        <f t="shared" si="6"/>
        <v>37.551020408163268</v>
      </c>
      <c r="AD160" s="435">
        <v>44193</v>
      </c>
      <c r="AE160" s="354">
        <v>1</v>
      </c>
      <c r="AF160" s="354">
        <v>1</v>
      </c>
      <c r="AG160" s="354">
        <v>3</v>
      </c>
      <c r="AH160" s="409">
        <v>1</v>
      </c>
      <c r="AI160" s="409">
        <v>1</v>
      </c>
      <c r="AJ160" s="408">
        <v>44200</v>
      </c>
      <c r="AK160" s="354">
        <f t="shared" si="2"/>
        <v>7</v>
      </c>
      <c r="AL160" s="423">
        <v>1</v>
      </c>
      <c r="AM160" s="409"/>
      <c r="AN160" s="410"/>
      <c r="AO160" s="352">
        <v>1</v>
      </c>
      <c r="AP160" s="354">
        <v>1</v>
      </c>
      <c r="AQ160" s="352">
        <v>1</v>
      </c>
      <c r="AR160" s="352">
        <v>0</v>
      </c>
      <c r="AS160" s="352">
        <v>0</v>
      </c>
      <c r="AT160" s="352">
        <v>1</v>
      </c>
      <c r="AU160" s="352">
        <v>0</v>
      </c>
      <c r="AV160" s="354">
        <v>1</v>
      </c>
      <c r="AW160" s="435">
        <v>44193</v>
      </c>
      <c r="AX160" s="419">
        <v>1.1200000000000001</v>
      </c>
      <c r="AY160" s="419">
        <v>239</v>
      </c>
      <c r="AZ160" s="419"/>
      <c r="BA160" s="426"/>
      <c r="BB160" s="409">
        <v>14.2</v>
      </c>
      <c r="BC160" s="409">
        <v>7.52</v>
      </c>
      <c r="BD160" s="409">
        <v>66.3</v>
      </c>
      <c r="BE160" s="409">
        <v>24.7</v>
      </c>
      <c r="BF160" s="409">
        <v>192</v>
      </c>
      <c r="BG160" s="418"/>
      <c r="BH160" s="354">
        <v>1</v>
      </c>
      <c r="BI160" s="354">
        <v>0</v>
      </c>
      <c r="BJ160" s="354">
        <v>0</v>
      </c>
      <c r="BK160" s="354">
        <v>0</v>
      </c>
      <c r="BL160" s="356">
        <v>1</v>
      </c>
      <c r="BM160" s="354">
        <v>0</v>
      </c>
      <c r="BN160" s="413"/>
      <c r="BO160" s="419">
        <v>4.9433500000000006</v>
      </c>
      <c r="BP160" s="359">
        <v>5.165</v>
      </c>
      <c r="BQ160" s="359">
        <v>0.22164999999999946</v>
      </c>
      <c r="BR160" s="359">
        <v>4.4838014706625966</v>
      </c>
      <c r="BS160" s="359">
        <v>40</v>
      </c>
      <c r="BT160" s="359">
        <v>73179</v>
      </c>
      <c r="BU160" s="359">
        <v>32043</v>
      </c>
      <c r="BV160" s="359">
        <v>1342.6016260162603</v>
      </c>
      <c r="BW160" s="359">
        <v>1.399307639940891E-4</v>
      </c>
      <c r="BX160" s="359">
        <v>14.371833333333331</v>
      </c>
      <c r="BY160" s="359">
        <v>27.060000000000006</v>
      </c>
      <c r="BZ160" s="359">
        <v>-12.688166666666667</v>
      </c>
      <c r="CA160" s="359">
        <v>164.76495918382849</v>
      </c>
      <c r="CB160" s="359">
        <v>310.90047890760889</v>
      </c>
      <c r="CC160" s="359">
        <v>-146.13551972378053</v>
      </c>
      <c r="CD160" s="359">
        <v>233.17281756508908</v>
      </c>
      <c r="CE160" s="359">
        <v>438.53609262680919</v>
      </c>
      <c r="CF160" s="359">
        <v>-205.36327506172009</v>
      </c>
      <c r="CG160" s="359">
        <v>0.31893691059044427</v>
      </c>
      <c r="CH160" s="354"/>
      <c r="CI160" s="359">
        <v>6.22</v>
      </c>
      <c r="CJ160" s="359">
        <v>6.07</v>
      </c>
      <c r="CK160" s="359">
        <v>6.8</v>
      </c>
      <c r="CL160" s="359">
        <f t="shared" si="11"/>
        <v>6.3633333333333333</v>
      </c>
      <c r="CM160" s="354">
        <v>1.1180000000000001</v>
      </c>
      <c r="CN160" s="359">
        <v>1.036</v>
      </c>
      <c r="CO160" s="359">
        <v>1.0049999999999999</v>
      </c>
      <c r="CP160" s="359">
        <f t="shared" si="12"/>
        <v>1.0529999999999999</v>
      </c>
      <c r="CQ160" s="359">
        <v>1.4350000000000001</v>
      </c>
      <c r="CR160" s="359">
        <v>1.1919999999999999</v>
      </c>
      <c r="CS160" s="359">
        <v>1.169</v>
      </c>
      <c r="CT160" s="359">
        <f t="shared" si="13"/>
        <v>1.2653333333333332</v>
      </c>
      <c r="CU160" s="414">
        <v>1.3888888888888889E-3</v>
      </c>
      <c r="CV160" s="415">
        <v>4.8611111111111112E-3</v>
      </c>
      <c r="CW160" s="415">
        <v>6.9444444444444441E-3</v>
      </c>
      <c r="CX160" s="416" t="s">
        <v>1563</v>
      </c>
      <c r="CY160" s="416" t="s">
        <v>1564</v>
      </c>
      <c r="CZ160" s="416" t="s">
        <v>1565</v>
      </c>
      <c r="DA160" s="416" t="s">
        <v>1566</v>
      </c>
      <c r="DB160" s="416" t="s">
        <v>1567</v>
      </c>
      <c r="DC160" s="416" t="s">
        <v>1568</v>
      </c>
      <c r="DD160" s="361"/>
      <c r="DE160" s="359">
        <v>4.4838014706625966</v>
      </c>
      <c r="DF160" s="359">
        <v>1.0529999999999999</v>
      </c>
      <c r="DG160" s="359">
        <v>1.2653333333333332</v>
      </c>
    </row>
    <row r="161" spans="1:111" ht="15.75" customHeight="1">
      <c r="A161" s="363">
        <v>209</v>
      </c>
      <c r="B161" s="353" t="s">
        <v>1569</v>
      </c>
      <c r="C161" s="354">
        <v>1</v>
      </c>
      <c r="D161" s="355">
        <v>13377</v>
      </c>
      <c r="E161" s="403">
        <f t="shared" si="14"/>
        <v>84</v>
      </c>
      <c r="F161" s="354">
        <v>37.799999999999997</v>
      </c>
      <c r="G161" s="356">
        <v>99</v>
      </c>
      <c r="H161" s="409">
        <v>0</v>
      </c>
      <c r="I161" s="409">
        <v>1</v>
      </c>
      <c r="J161" s="409">
        <v>0</v>
      </c>
      <c r="K161" s="409">
        <v>0</v>
      </c>
      <c r="L161" s="409">
        <v>0</v>
      </c>
      <c r="M161" s="409">
        <v>0</v>
      </c>
      <c r="N161" s="409">
        <v>0</v>
      </c>
      <c r="O161" s="409">
        <v>0</v>
      </c>
      <c r="P161" s="409">
        <v>0</v>
      </c>
      <c r="Q161" s="409">
        <v>0</v>
      </c>
      <c r="R161" s="409">
        <v>0</v>
      </c>
      <c r="S161" s="409">
        <v>0</v>
      </c>
      <c r="T161" s="409">
        <v>0</v>
      </c>
      <c r="U161" s="409">
        <v>0</v>
      </c>
      <c r="V161" s="409">
        <v>0</v>
      </c>
      <c r="W161" s="409">
        <v>0</v>
      </c>
      <c r="X161" s="409">
        <v>1</v>
      </c>
      <c r="Y161" s="409">
        <v>0</v>
      </c>
      <c r="Z161" s="409">
        <v>0</v>
      </c>
      <c r="AA161" s="356"/>
      <c r="AB161" s="352"/>
      <c r="AC161" s="417"/>
      <c r="AD161" s="435">
        <v>44192</v>
      </c>
      <c r="AE161" s="354">
        <v>1</v>
      </c>
      <c r="AF161" s="354">
        <v>0</v>
      </c>
      <c r="AG161" s="354">
        <v>18</v>
      </c>
      <c r="AH161" s="409">
        <v>0</v>
      </c>
      <c r="AI161" s="409">
        <v>1</v>
      </c>
      <c r="AJ161" s="408">
        <v>44211</v>
      </c>
      <c r="AK161" s="354">
        <f t="shared" si="2"/>
        <v>19</v>
      </c>
      <c r="AL161" s="423">
        <v>1</v>
      </c>
      <c r="AM161" s="409"/>
      <c r="AN161" s="410"/>
      <c r="AO161" s="352">
        <v>1</v>
      </c>
      <c r="AP161" s="354">
        <v>1</v>
      </c>
      <c r="AQ161" s="352">
        <v>1</v>
      </c>
      <c r="AR161" s="352">
        <v>0</v>
      </c>
      <c r="AS161" s="352">
        <v>0</v>
      </c>
      <c r="AT161" s="352">
        <v>1</v>
      </c>
      <c r="AU161" s="352">
        <v>0</v>
      </c>
      <c r="AV161" s="354">
        <v>1</v>
      </c>
      <c r="AW161" s="435">
        <v>44192</v>
      </c>
      <c r="AX161" s="419">
        <v>1.18</v>
      </c>
      <c r="AY161" s="419">
        <v>793</v>
      </c>
      <c r="AZ161" s="419">
        <v>471.2</v>
      </c>
      <c r="BA161" s="426">
        <v>3.2000000000000001E-2</v>
      </c>
      <c r="BB161" s="409">
        <v>13.6</v>
      </c>
      <c r="BC161" s="409">
        <v>14.49</v>
      </c>
      <c r="BD161" s="409">
        <v>94.9</v>
      </c>
      <c r="BE161" s="409">
        <v>2.5</v>
      </c>
      <c r="BF161" s="409">
        <v>150</v>
      </c>
      <c r="BG161" s="418"/>
      <c r="BH161" s="354">
        <v>0</v>
      </c>
      <c r="BI161" s="354">
        <v>0</v>
      </c>
      <c r="BJ161" s="354">
        <v>0</v>
      </c>
      <c r="BK161" s="354">
        <v>0</v>
      </c>
      <c r="BL161" s="356">
        <v>0</v>
      </c>
      <c r="BM161" s="354">
        <v>0</v>
      </c>
      <c r="BN161" s="413"/>
      <c r="BO161" s="419">
        <v>5.3956101694915235</v>
      </c>
      <c r="BP161" s="359">
        <v>5.8079999999999998</v>
      </c>
      <c r="BQ161" s="359">
        <v>0.41238983050847633</v>
      </c>
      <c r="BR161" s="359">
        <v>7.6430619995539724</v>
      </c>
      <c r="BS161" s="359">
        <v>47</v>
      </c>
      <c r="BT161" s="359">
        <v>12439</v>
      </c>
      <c r="BU161" s="359">
        <v>4513</v>
      </c>
      <c r="BV161" s="359">
        <v>249.40668824163964</v>
      </c>
      <c r="BW161" s="359">
        <v>1.6935656989926816E-3</v>
      </c>
      <c r="BX161" s="359">
        <v>5.6081666666666665</v>
      </c>
      <c r="BY161" s="359">
        <v>7.7688333333333341</v>
      </c>
      <c r="BZ161" s="359">
        <v>-2.1606666666666663</v>
      </c>
      <c r="CA161" s="359">
        <v>77.893095489940677</v>
      </c>
      <c r="CB161" s="359">
        <v>107.28660033096152</v>
      </c>
      <c r="CC161" s="359">
        <v>-29.393504841020849</v>
      </c>
      <c r="CD161" s="359">
        <v>84.188556752551662</v>
      </c>
      <c r="CE161" s="359">
        <v>115.97846890231837</v>
      </c>
      <c r="CF161" s="359">
        <v>-31.789912149766732</v>
      </c>
      <c r="CG161" s="359">
        <v>0.21513338593431222</v>
      </c>
      <c r="CH161" s="354"/>
      <c r="CI161" s="359">
        <v>8.08</v>
      </c>
      <c r="CJ161" s="359">
        <v>8.19</v>
      </c>
      <c r="CK161" s="359">
        <v>8.11</v>
      </c>
      <c r="CL161" s="359">
        <f t="shared" si="11"/>
        <v>8.1266666666666669</v>
      </c>
      <c r="CM161" s="354">
        <v>0.69399999999999995</v>
      </c>
      <c r="CN161" s="359">
        <v>0.77800000000000002</v>
      </c>
      <c r="CO161" s="359">
        <v>0.878</v>
      </c>
      <c r="CP161" s="359">
        <f t="shared" si="12"/>
        <v>0.78333333333333333</v>
      </c>
      <c r="CQ161" s="359">
        <v>0.77500000000000002</v>
      </c>
      <c r="CR161" s="359">
        <v>0.998</v>
      </c>
      <c r="CS161" s="359">
        <v>1.2070000000000001</v>
      </c>
      <c r="CT161" s="359">
        <f t="shared" si="13"/>
        <v>0.99333333333333351</v>
      </c>
      <c r="CU161" s="414">
        <v>1.3888888888888889E-3</v>
      </c>
      <c r="CV161" s="415">
        <v>4.1666666666666666E-3</v>
      </c>
      <c r="CW161" s="415">
        <v>8.3333333333333332E-3</v>
      </c>
      <c r="CX161" s="416" t="s">
        <v>1570</v>
      </c>
      <c r="CY161" s="416" t="s">
        <v>1571</v>
      </c>
      <c r="CZ161" s="416" t="s">
        <v>1572</v>
      </c>
      <c r="DA161" s="416" t="s">
        <v>1573</v>
      </c>
      <c r="DB161" s="416" t="s">
        <v>1574</v>
      </c>
      <c r="DC161" s="416" t="s">
        <v>1575</v>
      </c>
      <c r="DD161" s="361"/>
      <c r="DE161" s="359">
        <v>7.6430619995539724</v>
      </c>
      <c r="DF161" s="359">
        <v>0.78333333333333333</v>
      </c>
      <c r="DG161" s="359">
        <v>0.99333333333333351</v>
      </c>
    </row>
    <row r="162" spans="1:111" ht="15.75" customHeight="1">
      <c r="A162" s="363">
        <v>210</v>
      </c>
      <c r="B162" s="353" t="s">
        <v>1576</v>
      </c>
      <c r="C162" s="354">
        <v>2</v>
      </c>
      <c r="D162" s="355">
        <v>21527</v>
      </c>
      <c r="E162" s="403">
        <f t="shared" si="14"/>
        <v>62</v>
      </c>
      <c r="F162" s="354">
        <v>37.200000000000003</v>
      </c>
      <c r="G162" s="356">
        <v>83</v>
      </c>
      <c r="H162" s="409">
        <v>0</v>
      </c>
      <c r="I162" s="409">
        <v>0</v>
      </c>
      <c r="J162" s="409">
        <v>0</v>
      </c>
      <c r="K162" s="409">
        <v>0</v>
      </c>
      <c r="L162" s="409">
        <v>0</v>
      </c>
      <c r="M162" s="409">
        <v>0</v>
      </c>
      <c r="N162" s="409">
        <v>0</v>
      </c>
      <c r="O162" s="409">
        <v>0</v>
      </c>
      <c r="P162" s="409">
        <v>0</v>
      </c>
      <c r="Q162" s="409">
        <v>0</v>
      </c>
      <c r="R162" s="409">
        <v>0</v>
      </c>
      <c r="S162" s="409">
        <v>0</v>
      </c>
      <c r="T162" s="409">
        <v>0</v>
      </c>
      <c r="U162" s="409">
        <v>0</v>
      </c>
      <c r="V162" s="409">
        <v>1</v>
      </c>
      <c r="W162" s="409">
        <v>0</v>
      </c>
      <c r="X162" s="409">
        <v>1</v>
      </c>
      <c r="Y162" s="409">
        <v>0</v>
      </c>
      <c r="Z162" s="409">
        <v>0</v>
      </c>
      <c r="AA162" s="356">
        <v>79</v>
      </c>
      <c r="AB162" s="352">
        <v>1.64</v>
      </c>
      <c r="AC162" s="417">
        <f t="shared" si="6"/>
        <v>29.372397382510414</v>
      </c>
      <c r="AD162" s="435">
        <v>44193</v>
      </c>
      <c r="AE162" s="354">
        <v>1</v>
      </c>
      <c r="AF162" s="354">
        <v>1</v>
      </c>
      <c r="AG162" s="354">
        <v>23</v>
      </c>
      <c r="AH162" s="409">
        <v>0</v>
      </c>
      <c r="AI162" s="409">
        <v>1</v>
      </c>
      <c r="AJ162" s="408">
        <v>44218</v>
      </c>
      <c r="AK162" s="354">
        <f t="shared" si="2"/>
        <v>25</v>
      </c>
      <c r="AL162" s="423">
        <v>1</v>
      </c>
      <c r="AM162" s="409"/>
      <c r="AN162" s="410"/>
      <c r="AO162" s="352">
        <v>1</v>
      </c>
      <c r="AP162" s="354">
        <v>1</v>
      </c>
      <c r="AQ162" s="352">
        <v>1</v>
      </c>
      <c r="AR162" s="352">
        <v>0</v>
      </c>
      <c r="AS162" s="352">
        <v>0</v>
      </c>
      <c r="AT162" s="352">
        <v>1</v>
      </c>
      <c r="AU162" s="352">
        <v>0</v>
      </c>
      <c r="AV162" s="354">
        <v>1</v>
      </c>
      <c r="AW162" s="435">
        <v>44193</v>
      </c>
      <c r="AX162" s="419">
        <v>1.03</v>
      </c>
      <c r="AY162" s="419">
        <v>2559</v>
      </c>
      <c r="AZ162" s="419">
        <v>92.1</v>
      </c>
      <c r="BA162" s="426">
        <v>0.01</v>
      </c>
      <c r="BB162" s="409">
        <v>11.9</v>
      </c>
      <c r="BC162" s="409">
        <v>11.42</v>
      </c>
      <c r="BD162" s="409">
        <v>90.8</v>
      </c>
      <c r="BE162" s="409">
        <v>4.4000000000000004</v>
      </c>
      <c r="BF162" s="409">
        <v>179</v>
      </c>
      <c r="BG162" s="418"/>
      <c r="BH162" s="354">
        <v>0</v>
      </c>
      <c r="BI162" s="354">
        <v>0</v>
      </c>
      <c r="BJ162" s="354">
        <v>0</v>
      </c>
      <c r="BK162" s="354">
        <v>0</v>
      </c>
      <c r="BL162" s="356">
        <v>0</v>
      </c>
      <c r="BM162" s="354">
        <v>0</v>
      </c>
      <c r="BN162" s="413"/>
      <c r="BO162" s="419">
        <v>4.5807543859649114</v>
      </c>
      <c r="BP162" s="359">
        <v>4.7910000000000004</v>
      </c>
      <c r="BQ162" s="359">
        <v>0.21024561403508901</v>
      </c>
      <c r="BR162" s="359">
        <v>4.5897595967875038</v>
      </c>
      <c r="BS162" s="359">
        <v>54</v>
      </c>
      <c r="BT162" s="359">
        <v>44949</v>
      </c>
      <c r="BU162" s="359">
        <v>23631</v>
      </c>
      <c r="BV162" s="359">
        <v>952.26004158914293</v>
      </c>
      <c r="BW162" s="359">
        <v>1.9422621119662747E-4</v>
      </c>
      <c r="BX162" s="359">
        <v>9.4649999999999999</v>
      </c>
      <c r="BY162" s="359">
        <v>15.132833333333332</v>
      </c>
      <c r="BZ162" s="359">
        <v>-5.6678333333333324</v>
      </c>
      <c r="CA162" s="359">
        <v>94.929392983746709</v>
      </c>
      <c r="CB162" s="359">
        <v>151.37415855431081</v>
      </c>
      <c r="CC162" s="359">
        <v>-56.444765570564066</v>
      </c>
      <c r="CD162" s="359">
        <v>164.22143306976616</v>
      </c>
      <c r="CE162" s="359">
        <v>262.94201327720128</v>
      </c>
      <c r="CF162" s="359">
        <v>-98.72058020743512</v>
      </c>
      <c r="CG162" s="359">
        <v>0.27296320378687106</v>
      </c>
      <c r="CH162" s="354"/>
      <c r="CI162" s="359">
        <v>7.53</v>
      </c>
      <c r="CJ162" s="359">
        <v>7.69</v>
      </c>
      <c r="CK162" s="359">
        <v>8.2799999999999994</v>
      </c>
      <c r="CL162" s="359">
        <f t="shared" si="11"/>
        <v>7.833333333333333</v>
      </c>
      <c r="CM162" s="354">
        <v>0.61199999999999999</v>
      </c>
      <c r="CN162" s="359">
        <v>0.55200000000000005</v>
      </c>
      <c r="CO162" s="359">
        <v>0.87</v>
      </c>
      <c r="CP162" s="359">
        <f t="shared" si="12"/>
        <v>0.67800000000000005</v>
      </c>
      <c r="CQ162" s="359">
        <v>0.78300000000000003</v>
      </c>
      <c r="CR162" s="359">
        <v>0.79200000000000004</v>
      </c>
      <c r="CS162" s="359">
        <v>1.008</v>
      </c>
      <c r="CT162" s="359">
        <f t="shared" si="13"/>
        <v>0.8610000000000001</v>
      </c>
      <c r="CU162" s="414">
        <v>2.7777777777777779E-3</v>
      </c>
      <c r="CV162" s="415">
        <v>5.5555555555555558E-3</v>
      </c>
      <c r="CW162" s="415">
        <v>6.2499999999999995E-3</v>
      </c>
      <c r="CX162" s="416" t="s">
        <v>1577</v>
      </c>
      <c r="CY162" s="416" t="s">
        <v>1578</v>
      </c>
      <c r="CZ162" s="416" t="s">
        <v>1579</v>
      </c>
      <c r="DA162" s="416" t="s">
        <v>1580</v>
      </c>
      <c r="DB162" s="416" t="s">
        <v>1581</v>
      </c>
      <c r="DC162" s="416" t="s">
        <v>1582</v>
      </c>
      <c r="DD162" s="361"/>
      <c r="DE162" s="359">
        <v>4.5897595967875038</v>
      </c>
      <c r="DF162" s="359">
        <v>0.67800000000000005</v>
      </c>
      <c r="DG162" s="359">
        <v>0.8610000000000001</v>
      </c>
    </row>
    <row r="163" spans="1:111" ht="15.75" customHeight="1">
      <c r="A163" s="363">
        <v>211</v>
      </c>
      <c r="B163" s="353" t="s">
        <v>1583</v>
      </c>
      <c r="C163" s="354">
        <v>1</v>
      </c>
      <c r="D163" s="355">
        <v>18222</v>
      </c>
      <c r="E163" s="403">
        <f t="shared" si="14"/>
        <v>71</v>
      </c>
      <c r="F163" s="354">
        <v>36.5</v>
      </c>
      <c r="G163" s="356">
        <v>94</v>
      </c>
      <c r="H163" s="409">
        <v>0</v>
      </c>
      <c r="I163" s="409">
        <v>0</v>
      </c>
      <c r="J163" s="409">
        <v>0</v>
      </c>
      <c r="K163" s="409">
        <v>0</v>
      </c>
      <c r="L163" s="409">
        <v>0</v>
      </c>
      <c r="M163" s="409">
        <v>0</v>
      </c>
      <c r="N163" s="409">
        <v>0</v>
      </c>
      <c r="O163" s="409">
        <v>0</v>
      </c>
      <c r="P163" s="409">
        <v>0</v>
      </c>
      <c r="Q163" s="409">
        <v>0</v>
      </c>
      <c r="R163" s="409">
        <v>0</v>
      </c>
      <c r="S163" s="409">
        <v>0</v>
      </c>
      <c r="T163" s="409">
        <v>0</v>
      </c>
      <c r="U163" s="409">
        <v>0</v>
      </c>
      <c r="V163" s="409">
        <v>0</v>
      </c>
      <c r="W163" s="409">
        <v>0</v>
      </c>
      <c r="X163" s="409">
        <v>0</v>
      </c>
      <c r="Y163" s="409">
        <v>0</v>
      </c>
      <c r="Z163" s="409">
        <v>0</v>
      </c>
      <c r="AA163" s="356">
        <v>78</v>
      </c>
      <c r="AB163" s="352">
        <v>1.79</v>
      </c>
      <c r="AC163" s="417">
        <f t="shared" si="6"/>
        <v>24.343809494085704</v>
      </c>
      <c r="AD163" s="435">
        <v>44195</v>
      </c>
      <c r="AE163" s="354">
        <v>0</v>
      </c>
      <c r="AF163" s="354">
        <v>0</v>
      </c>
      <c r="AG163" s="354">
        <v>0</v>
      </c>
      <c r="AH163" s="409">
        <v>0</v>
      </c>
      <c r="AI163" s="409">
        <v>0</v>
      </c>
      <c r="AJ163" s="408">
        <v>44209</v>
      </c>
      <c r="AK163" s="354">
        <f t="shared" si="2"/>
        <v>14</v>
      </c>
      <c r="AL163" s="423">
        <v>1</v>
      </c>
      <c r="AM163" s="409"/>
      <c r="AN163" s="410"/>
      <c r="AO163" s="352">
        <v>1</v>
      </c>
      <c r="AP163" s="354">
        <v>1</v>
      </c>
      <c r="AQ163" s="352">
        <v>1</v>
      </c>
      <c r="AR163" s="352">
        <v>1</v>
      </c>
      <c r="AS163" s="352">
        <v>1</v>
      </c>
      <c r="AT163" s="352">
        <v>1</v>
      </c>
      <c r="AU163" s="352">
        <v>0</v>
      </c>
      <c r="AV163" s="354">
        <v>1</v>
      </c>
      <c r="AW163" s="435">
        <v>44195</v>
      </c>
      <c r="AX163" s="419">
        <v>0.93</v>
      </c>
      <c r="AY163" s="419">
        <v>410</v>
      </c>
      <c r="AZ163" s="419">
        <v>72.599999999999994</v>
      </c>
      <c r="BA163" s="426"/>
      <c r="BB163" s="409">
        <v>19.100000000000001</v>
      </c>
      <c r="BC163" s="409">
        <v>14.09</v>
      </c>
      <c r="BD163" s="409">
        <v>87</v>
      </c>
      <c r="BE163" s="409">
        <v>1</v>
      </c>
      <c r="BF163" s="409">
        <v>223</v>
      </c>
      <c r="BG163" s="418"/>
      <c r="BH163" s="354">
        <v>0</v>
      </c>
      <c r="BI163" s="354">
        <v>0</v>
      </c>
      <c r="BJ163" s="354">
        <v>0</v>
      </c>
      <c r="BK163" s="354">
        <v>0</v>
      </c>
      <c r="BL163" s="356">
        <v>0</v>
      </c>
      <c r="BM163" s="354">
        <v>0</v>
      </c>
      <c r="BN163" s="413"/>
      <c r="BO163" s="419">
        <v>5.1242666666666672</v>
      </c>
      <c r="BP163" s="359">
        <v>5.0380000000000003</v>
      </c>
      <c r="BQ163" s="359">
        <v>-8.6266666666666936E-2</v>
      </c>
      <c r="BR163" s="359">
        <v>-1.6834929225645345</v>
      </c>
      <c r="BS163" s="359">
        <v>38</v>
      </c>
      <c r="BT163" s="359">
        <v>31217</v>
      </c>
      <c r="BU163" s="359">
        <v>6683</v>
      </c>
      <c r="BV163" s="359">
        <v>268.16608996539793</v>
      </c>
      <c r="BW163" s="359">
        <v>-2.5190676680600545E-4</v>
      </c>
      <c r="BX163" s="359">
        <v>14.115500000000001</v>
      </c>
      <c r="BY163" s="359">
        <v>16.028666666666666</v>
      </c>
      <c r="BZ163" s="359">
        <v>-1.9131666666666669</v>
      </c>
      <c r="CA163" s="359">
        <v>174.63516947296998</v>
      </c>
      <c r="CB163" s="359">
        <v>198.30219337795697</v>
      </c>
      <c r="CC163" s="359">
        <v>-23.667023904987005</v>
      </c>
      <c r="CD163" s="359">
        <v>220.4786565979289</v>
      </c>
      <c r="CE163" s="359">
        <v>250.36310700568148</v>
      </c>
      <c r="CF163" s="359">
        <v>-29.884450407752578</v>
      </c>
      <c r="CG163" s="359">
        <v>0.10663589964377697</v>
      </c>
      <c r="CH163" s="354"/>
      <c r="CI163" s="359">
        <v>9.1199999999999992</v>
      </c>
      <c r="CJ163" s="359">
        <v>8.93</v>
      </c>
      <c r="CK163" s="359">
        <v>9.2200000000000006</v>
      </c>
      <c r="CL163" s="359">
        <f t="shared" si="11"/>
        <v>9.0899999999999981</v>
      </c>
      <c r="CM163" s="354">
        <v>1.02</v>
      </c>
      <c r="CN163" s="359">
        <v>1.048</v>
      </c>
      <c r="CO163" s="359">
        <v>1.014</v>
      </c>
      <c r="CP163" s="359">
        <f t="shared" si="12"/>
        <v>1.0273333333333332</v>
      </c>
      <c r="CQ163" s="359">
        <v>1.278</v>
      </c>
      <c r="CR163" s="359">
        <v>1.2290000000000001</v>
      </c>
      <c r="CS163" s="359">
        <v>1.1919999999999999</v>
      </c>
      <c r="CT163" s="359">
        <f t="shared" si="13"/>
        <v>1.2329999999999999</v>
      </c>
      <c r="CU163" s="414">
        <v>6.9444444444444447E-4</v>
      </c>
      <c r="CV163" s="415">
        <v>5.5555555555555558E-3</v>
      </c>
      <c r="CW163" s="415">
        <v>9.0277777777777787E-3</v>
      </c>
      <c r="CX163" s="416" t="s">
        <v>1584</v>
      </c>
      <c r="CY163" s="416" t="s">
        <v>1585</v>
      </c>
      <c r="CZ163" s="416" t="s">
        <v>1586</v>
      </c>
      <c r="DA163" s="416" t="s">
        <v>1587</v>
      </c>
      <c r="DB163" s="416" t="s">
        <v>1588</v>
      </c>
      <c r="DC163" s="416" t="s">
        <v>1589</v>
      </c>
      <c r="DD163" s="361"/>
      <c r="DE163" s="359">
        <v>-1.6834929225645345</v>
      </c>
      <c r="DF163" s="359">
        <v>1.0273333333333332</v>
      </c>
      <c r="DG163" s="359">
        <v>1.2329999999999999</v>
      </c>
    </row>
    <row r="164" spans="1:111" ht="15.75" customHeight="1">
      <c r="A164" s="363">
        <v>212</v>
      </c>
      <c r="B164" s="353" t="s">
        <v>1590</v>
      </c>
      <c r="C164" s="354">
        <v>1</v>
      </c>
      <c r="D164" s="355">
        <v>33057</v>
      </c>
      <c r="E164" s="403">
        <f t="shared" si="14"/>
        <v>30</v>
      </c>
      <c r="F164" s="354">
        <v>36.799999999999997</v>
      </c>
      <c r="G164" s="356">
        <v>94</v>
      </c>
      <c r="H164" s="409">
        <v>0</v>
      </c>
      <c r="I164" s="409">
        <v>0</v>
      </c>
      <c r="J164" s="409">
        <v>0</v>
      </c>
      <c r="K164" s="409">
        <v>1</v>
      </c>
      <c r="L164" s="409">
        <v>0</v>
      </c>
      <c r="M164" s="409">
        <v>0</v>
      </c>
      <c r="N164" s="409">
        <v>1</v>
      </c>
      <c r="O164" s="409">
        <v>0</v>
      </c>
      <c r="P164" s="409">
        <v>0</v>
      </c>
      <c r="Q164" s="409">
        <v>0</v>
      </c>
      <c r="R164" s="409">
        <v>0</v>
      </c>
      <c r="S164" s="409">
        <v>0</v>
      </c>
      <c r="T164" s="409">
        <v>0</v>
      </c>
      <c r="U164" s="409">
        <v>0</v>
      </c>
      <c r="V164" s="409">
        <v>1</v>
      </c>
      <c r="W164" s="409">
        <v>0</v>
      </c>
      <c r="X164" s="409">
        <v>1</v>
      </c>
      <c r="Y164" s="409">
        <v>0</v>
      </c>
      <c r="Z164" s="409">
        <v>0</v>
      </c>
      <c r="AA164" s="356">
        <v>82.9</v>
      </c>
      <c r="AB164" s="352">
        <v>1.8</v>
      </c>
      <c r="AC164" s="417">
        <f t="shared" si="6"/>
        <v>25.586419753086421</v>
      </c>
      <c r="AD164" s="435">
        <v>44194</v>
      </c>
      <c r="AE164" s="354">
        <v>0</v>
      </c>
      <c r="AF164" s="354">
        <v>0</v>
      </c>
      <c r="AG164" s="354">
        <v>0</v>
      </c>
      <c r="AH164" s="409">
        <v>0</v>
      </c>
      <c r="AI164" s="409">
        <v>0</v>
      </c>
      <c r="AJ164" s="408">
        <v>44202</v>
      </c>
      <c r="AK164" s="354">
        <f t="shared" si="2"/>
        <v>8</v>
      </c>
      <c r="AL164" s="423">
        <v>1</v>
      </c>
      <c r="AM164" s="409"/>
      <c r="AN164" s="410"/>
      <c r="AO164" s="352">
        <v>1</v>
      </c>
      <c r="AP164" s="354">
        <v>1</v>
      </c>
      <c r="AQ164" s="352">
        <v>1</v>
      </c>
      <c r="AR164" s="352">
        <v>0</v>
      </c>
      <c r="AS164" s="352">
        <v>1</v>
      </c>
      <c r="AT164" s="352">
        <v>1</v>
      </c>
      <c r="AU164" s="352">
        <v>0</v>
      </c>
      <c r="AV164" s="354">
        <v>1</v>
      </c>
      <c r="AW164" s="435">
        <v>44194</v>
      </c>
      <c r="AX164" s="419">
        <v>3.57</v>
      </c>
      <c r="AY164" s="419">
        <v>1178</v>
      </c>
      <c r="AZ164" s="419">
        <v>15.1</v>
      </c>
      <c r="BA164" s="426">
        <v>1.2999999999999999E-2</v>
      </c>
      <c r="BB164" s="409">
        <v>12.4</v>
      </c>
      <c r="BC164" s="409">
        <v>2.81</v>
      </c>
      <c r="BD164" s="409">
        <v>52.2</v>
      </c>
      <c r="BE164" s="409">
        <v>22.1</v>
      </c>
      <c r="BF164" s="409">
        <v>159</v>
      </c>
      <c r="BG164" s="418"/>
      <c r="BH164" s="354">
        <v>0</v>
      </c>
      <c r="BI164" s="354">
        <v>0</v>
      </c>
      <c r="BJ164" s="354">
        <v>0</v>
      </c>
      <c r="BK164" s="354">
        <v>0</v>
      </c>
      <c r="BL164" s="356">
        <v>0</v>
      </c>
      <c r="BM164" s="354">
        <v>0</v>
      </c>
      <c r="BN164" s="413"/>
      <c r="BO164" s="419">
        <v>4.0777407407407393</v>
      </c>
      <c r="BP164" s="359">
        <v>4.4569999999999999</v>
      </c>
      <c r="BQ164" s="359">
        <v>0.37925925925926052</v>
      </c>
      <c r="BR164" s="359">
        <v>9.3007202608561723</v>
      </c>
      <c r="BS164" s="359">
        <v>84</v>
      </c>
      <c r="BT164" s="359">
        <v>23970</v>
      </c>
      <c r="BU164" s="359">
        <v>11752</v>
      </c>
      <c r="BV164" s="359">
        <v>463.07729121799468</v>
      </c>
      <c r="BW164" s="359">
        <v>7.9141595140028696E-4</v>
      </c>
      <c r="BX164" s="359">
        <v>-4.9876666666666676</v>
      </c>
      <c r="BY164" s="359">
        <v>10.370999999999999</v>
      </c>
      <c r="BZ164" s="359">
        <v>-15.358666666666689</v>
      </c>
      <c r="CA164" s="359">
        <v>-39.03441121577378</v>
      </c>
      <c r="CB164" s="359">
        <v>81.17821692080912</v>
      </c>
      <c r="CC164" s="359">
        <v>-120.21262813658291</v>
      </c>
      <c r="CD164" s="359">
        <v>-97.907030256957412</v>
      </c>
      <c r="CE164" s="359">
        <v>203.56457675411002</v>
      </c>
      <c r="CF164" s="359">
        <v>-301.47160701106753</v>
      </c>
      <c r="CG164" s="359">
        <v>0.59693070853560914</v>
      </c>
      <c r="CH164" s="354"/>
      <c r="CI164" s="359">
        <v>6.38</v>
      </c>
      <c r="CJ164" s="359">
        <v>6.06</v>
      </c>
      <c r="CK164" s="359">
        <v>6.37</v>
      </c>
      <c r="CL164" s="359">
        <f t="shared" si="11"/>
        <v>6.27</v>
      </c>
      <c r="CM164" s="354">
        <v>0.52400000000000002</v>
      </c>
      <c r="CN164" s="359">
        <v>0.51800000000000002</v>
      </c>
      <c r="CO164" s="359">
        <v>0.58399999999999996</v>
      </c>
      <c r="CP164" s="359">
        <f t="shared" si="12"/>
        <v>0.54199999999999993</v>
      </c>
      <c r="CQ164" s="359">
        <v>0.63200000000000001</v>
      </c>
      <c r="CR164" s="359">
        <v>0.626</v>
      </c>
      <c r="CS164" s="359">
        <v>0.624</v>
      </c>
      <c r="CT164" s="359">
        <f t="shared" si="13"/>
        <v>0.62733333333333341</v>
      </c>
      <c r="CU164" s="414">
        <v>6.9444444444444447E-4</v>
      </c>
      <c r="CV164" s="415">
        <v>3.472222222222222E-3</v>
      </c>
      <c r="CW164" s="415">
        <v>4.1666666666666666E-3</v>
      </c>
      <c r="CX164" s="416" t="s">
        <v>1591</v>
      </c>
      <c r="CY164" s="416" t="s">
        <v>1592</v>
      </c>
      <c r="CZ164" s="416" t="s">
        <v>1593</v>
      </c>
      <c r="DA164" s="416" t="s">
        <v>1594</v>
      </c>
      <c r="DB164" s="416" t="s">
        <v>1595</v>
      </c>
      <c r="DC164" s="416" t="s">
        <v>1596</v>
      </c>
      <c r="DD164" s="361"/>
      <c r="DE164" s="359">
        <v>9.3007202608561723</v>
      </c>
      <c r="DF164" s="359">
        <v>0.54199999999999993</v>
      </c>
      <c r="DG164" s="359">
        <v>0.62733333333333341</v>
      </c>
    </row>
    <row r="165" spans="1:111" ht="15.75" customHeight="1">
      <c r="A165" s="363">
        <v>213</v>
      </c>
      <c r="B165" s="353" t="s">
        <v>1597</v>
      </c>
      <c r="C165" s="354">
        <v>2</v>
      </c>
      <c r="D165" s="355">
        <v>22495</v>
      </c>
      <c r="E165" s="403">
        <f t="shared" si="14"/>
        <v>59</v>
      </c>
      <c r="F165" s="354">
        <v>36.200000000000003</v>
      </c>
      <c r="G165" s="356">
        <v>90</v>
      </c>
      <c r="H165" s="409">
        <v>0</v>
      </c>
      <c r="I165" s="409">
        <v>0</v>
      </c>
      <c r="J165" s="409">
        <v>0</v>
      </c>
      <c r="K165" s="409">
        <v>1</v>
      </c>
      <c r="L165" s="409">
        <v>0</v>
      </c>
      <c r="M165" s="409">
        <v>0</v>
      </c>
      <c r="N165" s="409">
        <v>0</v>
      </c>
      <c r="O165" s="409">
        <v>0</v>
      </c>
      <c r="P165" s="409">
        <v>0</v>
      </c>
      <c r="Q165" s="409">
        <v>1</v>
      </c>
      <c r="R165" s="409">
        <v>0</v>
      </c>
      <c r="S165" s="409">
        <v>0</v>
      </c>
      <c r="T165" s="409">
        <v>0</v>
      </c>
      <c r="U165" s="409">
        <v>0</v>
      </c>
      <c r="V165" s="409">
        <v>1</v>
      </c>
      <c r="W165" s="409">
        <v>0</v>
      </c>
      <c r="X165" s="409">
        <v>0</v>
      </c>
      <c r="Y165" s="409">
        <v>0</v>
      </c>
      <c r="Z165" s="409">
        <v>1</v>
      </c>
      <c r="AA165" s="356">
        <v>70</v>
      </c>
      <c r="AB165" s="352">
        <v>1.72</v>
      </c>
      <c r="AC165" s="417">
        <f t="shared" si="6"/>
        <v>23.661438615467823</v>
      </c>
      <c r="AD165" s="435">
        <v>44193</v>
      </c>
      <c r="AE165" s="354">
        <v>0</v>
      </c>
      <c r="AF165" s="354">
        <v>0</v>
      </c>
      <c r="AG165" s="354">
        <v>0</v>
      </c>
      <c r="AH165" s="409">
        <v>0</v>
      </c>
      <c r="AI165" s="409">
        <v>0</v>
      </c>
      <c r="AJ165" s="408">
        <v>44195</v>
      </c>
      <c r="AK165" s="354">
        <f t="shared" si="2"/>
        <v>2</v>
      </c>
      <c r="AL165" s="423">
        <v>1</v>
      </c>
      <c r="AM165" s="409"/>
      <c r="AN165" s="410"/>
      <c r="AO165" s="352">
        <v>1</v>
      </c>
      <c r="AP165" s="354">
        <v>1</v>
      </c>
      <c r="AQ165" s="352">
        <v>1</v>
      </c>
      <c r="AR165" s="352">
        <v>0</v>
      </c>
      <c r="AS165" s="352">
        <v>0</v>
      </c>
      <c r="AT165" s="352">
        <v>1</v>
      </c>
      <c r="AU165" s="352">
        <v>0</v>
      </c>
      <c r="AV165" s="354">
        <v>1</v>
      </c>
      <c r="AW165" s="435">
        <v>44193</v>
      </c>
      <c r="AX165" s="419">
        <v>7.9</v>
      </c>
      <c r="AY165" s="419">
        <v>1072</v>
      </c>
      <c r="AZ165" s="419">
        <v>4.3</v>
      </c>
      <c r="BA165" s="426">
        <v>0.216</v>
      </c>
      <c r="BB165" s="409">
        <v>10.3</v>
      </c>
      <c r="BC165" s="409">
        <v>4.8499999999999996</v>
      </c>
      <c r="BD165" s="409">
        <v>86</v>
      </c>
      <c r="BE165" s="409">
        <v>9.1</v>
      </c>
      <c r="BF165" s="409">
        <v>162</v>
      </c>
      <c r="BG165" s="418"/>
      <c r="BH165" s="354">
        <v>0</v>
      </c>
      <c r="BI165" s="354">
        <v>0</v>
      </c>
      <c r="BJ165" s="354">
        <v>0</v>
      </c>
      <c r="BK165" s="354">
        <v>0</v>
      </c>
      <c r="BL165" s="356">
        <v>0</v>
      </c>
      <c r="BM165" s="354">
        <v>0</v>
      </c>
      <c r="BN165" s="413"/>
      <c r="BO165" s="419"/>
      <c r="BP165" s="359"/>
      <c r="BQ165" s="359"/>
      <c r="BR165" s="359"/>
      <c r="BS165" s="359"/>
      <c r="BT165" s="359"/>
      <c r="BU165" s="359"/>
      <c r="BV165" s="359"/>
      <c r="BW165" s="359"/>
      <c r="BX165" s="359"/>
      <c r="BY165" s="359"/>
      <c r="BZ165" s="359"/>
      <c r="CA165" s="359"/>
      <c r="CB165" s="359"/>
      <c r="CC165" s="359"/>
      <c r="CD165" s="359"/>
      <c r="CE165" s="359"/>
      <c r="CF165" s="359"/>
      <c r="CG165" s="359"/>
      <c r="CH165" s="354"/>
      <c r="CI165" s="359">
        <v>8.19</v>
      </c>
      <c r="CJ165" s="359">
        <v>8.01</v>
      </c>
      <c r="CK165" s="359">
        <v>7.89</v>
      </c>
      <c r="CL165" s="359">
        <f t="shared" si="11"/>
        <v>8.0299999999999994</v>
      </c>
      <c r="CM165" s="354">
        <v>0.89500000000000002</v>
      </c>
      <c r="CN165" s="359">
        <v>0.83799999999999997</v>
      </c>
      <c r="CO165" s="359">
        <v>0.83599999999999997</v>
      </c>
      <c r="CP165" s="359">
        <f t="shared" si="12"/>
        <v>0.85633333333333328</v>
      </c>
      <c r="CQ165" s="359">
        <v>1.0029999999999999</v>
      </c>
      <c r="CR165" s="359">
        <v>1.0589999999999999</v>
      </c>
      <c r="CS165" s="359">
        <v>1.0109999999999999</v>
      </c>
      <c r="CT165" s="359">
        <f t="shared" si="13"/>
        <v>1.0243333333333331</v>
      </c>
      <c r="CU165" s="414">
        <v>2.0833333333333333E-3</v>
      </c>
      <c r="CV165" s="415">
        <v>5.5555555555555558E-3</v>
      </c>
      <c r="CW165" s="415">
        <v>1.2499999999999999E-2</v>
      </c>
      <c r="CX165" s="416" t="s">
        <v>1598</v>
      </c>
      <c r="CY165" s="416" t="s">
        <v>1599</v>
      </c>
      <c r="CZ165" s="416" t="s">
        <v>1600</v>
      </c>
      <c r="DA165" s="416" t="s">
        <v>1601</v>
      </c>
      <c r="DB165" s="416" t="s">
        <v>1602</v>
      </c>
      <c r="DC165" s="416" t="s">
        <v>1603</v>
      </c>
      <c r="DD165" s="361"/>
      <c r="DE165" s="359"/>
      <c r="DF165" s="359">
        <v>0.85633333333333328</v>
      </c>
      <c r="DG165" s="359">
        <v>1.0243333333333331</v>
      </c>
    </row>
    <row r="166" spans="1:111" ht="15.75" customHeight="1">
      <c r="A166" s="363">
        <v>215</v>
      </c>
      <c r="B166" s="353" t="s">
        <v>1612</v>
      </c>
      <c r="C166" s="354">
        <v>1</v>
      </c>
      <c r="D166" s="355">
        <v>25419</v>
      </c>
      <c r="E166" s="403">
        <f t="shared" si="14"/>
        <v>51</v>
      </c>
      <c r="F166" s="354">
        <v>36.4</v>
      </c>
      <c r="G166" s="356">
        <v>96</v>
      </c>
      <c r="H166" s="409">
        <v>0</v>
      </c>
      <c r="I166" s="409">
        <v>0</v>
      </c>
      <c r="J166" s="409">
        <v>0</v>
      </c>
      <c r="K166" s="409">
        <v>0</v>
      </c>
      <c r="L166" s="409">
        <v>0</v>
      </c>
      <c r="M166" s="409">
        <v>0</v>
      </c>
      <c r="N166" s="409">
        <v>0</v>
      </c>
      <c r="O166" s="409">
        <v>0</v>
      </c>
      <c r="P166" s="409">
        <v>0</v>
      </c>
      <c r="Q166" s="409">
        <v>0</v>
      </c>
      <c r="R166" s="409">
        <v>0</v>
      </c>
      <c r="S166" s="409">
        <v>0</v>
      </c>
      <c r="T166" s="409">
        <v>0</v>
      </c>
      <c r="U166" s="409">
        <v>0</v>
      </c>
      <c r="V166" s="409">
        <v>0</v>
      </c>
      <c r="W166" s="409">
        <v>0</v>
      </c>
      <c r="X166" s="409">
        <v>0</v>
      </c>
      <c r="Y166" s="409">
        <v>0</v>
      </c>
      <c r="Z166" s="409">
        <v>0</v>
      </c>
      <c r="AA166" s="356"/>
      <c r="AB166" s="352"/>
      <c r="AC166" s="417"/>
      <c r="AD166" s="435">
        <v>44198</v>
      </c>
      <c r="AE166" s="354">
        <v>0</v>
      </c>
      <c r="AF166" s="354">
        <v>0</v>
      </c>
      <c r="AG166" s="354">
        <v>0</v>
      </c>
      <c r="AH166" s="409">
        <v>0</v>
      </c>
      <c r="AI166" s="409">
        <v>0</v>
      </c>
      <c r="AJ166" s="408">
        <v>44204</v>
      </c>
      <c r="AK166" s="354">
        <f t="shared" si="2"/>
        <v>6</v>
      </c>
      <c r="AL166" s="423">
        <v>1</v>
      </c>
      <c r="AM166" s="409"/>
      <c r="AN166" s="410"/>
      <c r="AO166" s="352">
        <v>1</v>
      </c>
      <c r="AP166" s="354">
        <v>1</v>
      </c>
      <c r="AQ166" s="352">
        <v>1</v>
      </c>
      <c r="AR166" s="352">
        <v>0</v>
      </c>
      <c r="AS166" s="352">
        <v>0</v>
      </c>
      <c r="AT166" s="352">
        <v>1</v>
      </c>
      <c r="AU166" s="352">
        <v>0</v>
      </c>
      <c r="AV166" s="354">
        <v>0</v>
      </c>
      <c r="AW166" s="435">
        <v>44198</v>
      </c>
      <c r="AX166" s="419">
        <v>1.04</v>
      </c>
      <c r="AY166" s="419">
        <v>1828</v>
      </c>
      <c r="AZ166" s="419">
        <v>7.2</v>
      </c>
      <c r="BA166" s="426">
        <v>7.0000000000000001E-3</v>
      </c>
      <c r="BB166" s="409">
        <v>13.7</v>
      </c>
      <c r="BC166" s="409">
        <v>14.07</v>
      </c>
      <c r="BD166" s="409">
        <v>67.3</v>
      </c>
      <c r="BE166" s="409">
        <v>22.2</v>
      </c>
      <c r="BF166" s="409">
        <v>307</v>
      </c>
      <c r="BG166" s="418"/>
      <c r="BH166" s="354">
        <v>1</v>
      </c>
      <c r="BI166" s="354">
        <v>0</v>
      </c>
      <c r="BJ166" s="354">
        <v>0</v>
      </c>
      <c r="BK166" s="354">
        <v>0</v>
      </c>
      <c r="BL166" s="356">
        <v>1</v>
      </c>
      <c r="BM166" s="354">
        <v>0</v>
      </c>
      <c r="BN166" s="413"/>
      <c r="BO166" s="419">
        <v>5.20695</v>
      </c>
      <c r="BP166" s="359">
        <v>5.3630000000000004</v>
      </c>
      <c r="BQ166" s="359">
        <v>0.15605000000000047</v>
      </c>
      <c r="BR166" s="359">
        <v>2.9969559915113542</v>
      </c>
      <c r="BS166" s="359">
        <v>62</v>
      </c>
      <c r="BT166" s="359">
        <v>51786</v>
      </c>
      <c r="BU166" s="359">
        <v>32639</v>
      </c>
      <c r="BV166" s="359">
        <v>980.17458777885531</v>
      </c>
      <c r="BW166" s="359">
        <v>9.1821317795010699E-5</v>
      </c>
      <c r="BX166" s="359">
        <v>10.054</v>
      </c>
      <c r="BY166" s="359">
        <v>11.725833333333338</v>
      </c>
      <c r="BZ166" s="359">
        <v>-1.6718333333333346</v>
      </c>
      <c r="CA166" s="359">
        <v>132.46335139006447</v>
      </c>
      <c r="CB166" s="359">
        <v>154.00063865157546</v>
      </c>
      <c r="CC166" s="359">
        <v>-21.537287261510983</v>
      </c>
      <c r="CD166" s="359">
        <v>159.78100215496443</v>
      </c>
      <c r="CE166" s="359">
        <v>185.9600191808174</v>
      </c>
      <c r="CF166" s="359">
        <v>-26.179017025852989</v>
      </c>
      <c r="CG166" s="359">
        <v>0.12340499652477363</v>
      </c>
      <c r="CH166" s="354"/>
      <c r="CI166" s="359">
        <v>6.8</v>
      </c>
      <c r="CJ166" s="359">
        <v>6.34</v>
      </c>
      <c r="CK166" s="359">
        <v>6.57</v>
      </c>
      <c r="CL166" s="359">
        <f t="shared" si="11"/>
        <v>6.57</v>
      </c>
      <c r="CM166" s="354">
        <v>0.66300000000000003</v>
      </c>
      <c r="CN166" s="359">
        <v>0.61499999999999999</v>
      </c>
      <c r="CO166" s="359">
        <v>0.57999999999999996</v>
      </c>
      <c r="CP166" s="359">
        <f t="shared" si="12"/>
        <v>0.6193333333333334</v>
      </c>
      <c r="CQ166" s="359">
        <v>0.73899999999999999</v>
      </c>
      <c r="CR166" s="359">
        <v>0.73899999999999999</v>
      </c>
      <c r="CS166" s="359">
        <v>0.74</v>
      </c>
      <c r="CT166" s="359">
        <f t="shared" si="13"/>
        <v>0.73933333333333329</v>
      </c>
      <c r="CU166" s="414">
        <v>2.7777777777777779E-3</v>
      </c>
      <c r="CV166" s="415">
        <v>6.2499999999999995E-3</v>
      </c>
      <c r="CW166" s="415">
        <v>9.7222222222222224E-3</v>
      </c>
      <c r="CX166" s="416" t="s">
        <v>1613</v>
      </c>
      <c r="CY166" s="416" t="s">
        <v>1614</v>
      </c>
      <c r="CZ166" s="416" t="s">
        <v>1615</v>
      </c>
      <c r="DA166" s="416" t="s">
        <v>1616</v>
      </c>
      <c r="DB166" s="416" t="s">
        <v>1617</v>
      </c>
      <c r="DC166" s="416" t="s">
        <v>1618</v>
      </c>
      <c r="DD166" s="361"/>
      <c r="DE166" s="359">
        <v>2.9969559915113542</v>
      </c>
      <c r="DF166" s="359">
        <v>0.6193333333333334</v>
      </c>
      <c r="DG166" s="359">
        <v>0.73933333333333329</v>
      </c>
    </row>
    <row r="167" spans="1:111" ht="15.75" customHeight="1">
      <c r="A167" s="363">
        <v>216</v>
      </c>
      <c r="B167" s="353" t="s">
        <v>1619</v>
      </c>
      <c r="C167" s="354">
        <v>1</v>
      </c>
      <c r="D167" s="355">
        <v>21723</v>
      </c>
      <c r="E167" s="403">
        <f t="shared" si="14"/>
        <v>61</v>
      </c>
      <c r="F167" s="354">
        <v>36</v>
      </c>
      <c r="G167" s="356">
        <v>80</v>
      </c>
      <c r="H167" s="409">
        <v>0</v>
      </c>
      <c r="I167" s="409">
        <v>1</v>
      </c>
      <c r="J167" s="409">
        <v>0</v>
      </c>
      <c r="K167" s="409">
        <v>0</v>
      </c>
      <c r="L167" s="409">
        <v>0</v>
      </c>
      <c r="M167" s="409">
        <v>0</v>
      </c>
      <c r="N167" s="409">
        <v>0</v>
      </c>
      <c r="O167" s="409">
        <v>0</v>
      </c>
      <c r="P167" s="409">
        <v>0</v>
      </c>
      <c r="Q167" s="409">
        <v>0</v>
      </c>
      <c r="R167" s="409">
        <v>0</v>
      </c>
      <c r="S167" s="409">
        <v>0</v>
      </c>
      <c r="T167" s="409">
        <v>0</v>
      </c>
      <c r="U167" s="409">
        <v>0</v>
      </c>
      <c r="V167" s="409">
        <v>1</v>
      </c>
      <c r="W167" s="409">
        <v>0</v>
      </c>
      <c r="X167" s="409">
        <v>0</v>
      </c>
      <c r="Y167" s="409">
        <v>1</v>
      </c>
      <c r="Z167" s="409">
        <v>0</v>
      </c>
      <c r="AA167" s="356">
        <v>82</v>
      </c>
      <c r="AB167" s="352">
        <v>1.64</v>
      </c>
      <c r="AC167" s="417">
        <f t="shared" si="6"/>
        <v>30.487804878048784</v>
      </c>
      <c r="AD167" s="435">
        <v>44196</v>
      </c>
      <c r="AE167" s="354">
        <v>0</v>
      </c>
      <c r="AF167" s="354">
        <v>1</v>
      </c>
      <c r="AG167" s="354">
        <v>7</v>
      </c>
      <c r="AH167" s="409">
        <v>0</v>
      </c>
      <c r="AI167" s="409">
        <v>1</v>
      </c>
      <c r="AJ167" s="408">
        <v>44210</v>
      </c>
      <c r="AK167" s="354">
        <f t="shared" si="2"/>
        <v>14</v>
      </c>
      <c r="AL167" s="423">
        <v>1</v>
      </c>
      <c r="AM167" s="409"/>
      <c r="AN167" s="410"/>
      <c r="AO167" s="352">
        <v>1</v>
      </c>
      <c r="AP167" s="354">
        <v>1</v>
      </c>
      <c r="AQ167" s="352">
        <v>1</v>
      </c>
      <c r="AR167" s="352">
        <v>0</v>
      </c>
      <c r="AS167" s="352">
        <v>0</v>
      </c>
      <c r="AT167" s="352">
        <v>1</v>
      </c>
      <c r="AU167" s="352">
        <v>0</v>
      </c>
      <c r="AV167" s="354">
        <v>1</v>
      </c>
      <c r="AW167" s="435">
        <v>44196</v>
      </c>
      <c r="AX167" s="419">
        <v>0.97</v>
      </c>
      <c r="AY167" s="419">
        <v>847</v>
      </c>
      <c r="AZ167" s="419">
        <v>31.9</v>
      </c>
      <c r="BA167" s="426">
        <v>6.0000000000000001E-3</v>
      </c>
      <c r="BB167" s="409">
        <v>13.5</v>
      </c>
      <c r="BC167" s="409">
        <v>11.62</v>
      </c>
      <c r="BD167" s="409">
        <v>91.5</v>
      </c>
      <c r="BE167" s="409">
        <v>5.7</v>
      </c>
      <c r="BF167" s="409">
        <v>172</v>
      </c>
      <c r="BG167" s="418"/>
      <c r="BH167" s="354">
        <v>0</v>
      </c>
      <c r="BI167" s="354">
        <v>0</v>
      </c>
      <c r="BJ167" s="354">
        <v>0</v>
      </c>
      <c r="BK167" s="354">
        <v>0</v>
      </c>
      <c r="BL167" s="356">
        <v>0</v>
      </c>
      <c r="BM167" s="354">
        <v>0</v>
      </c>
      <c r="BN167" s="413"/>
      <c r="BO167" s="419">
        <v>4.6886545454545452</v>
      </c>
      <c r="BP167" s="359">
        <v>5.1390000000000002</v>
      </c>
      <c r="BQ167" s="359">
        <v>0.45034545454545505</v>
      </c>
      <c r="BR167" s="359">
        <v>9.6050039553894226</v>
      </c>
      <c r="BS167" s="359">
        <v>65</v>
      </c>
      <c r="BT167" s="359">
        <v>57349</v>
      </c>
      <c r="BU167" s="359">
        <v>30815</v>
      </c>
      <c r="BV167" s="359">
        <v>739.83870967741939</v>
      </c>
      <c r="BW167" s="359">
        <v>3.1169897632287596E-4</v>
      </c>
      <c r="BX167" s="359">
        <v>17.155666666666665</v>
      </c>
      <c r="BY167" s="359">
        <v>17.205833333333327</v>
      </c>
      <c r="BZ167" s="359">
        <v>-5.0166666666666665E-2</v>
      </c>
      <c r="CA167" s="359">
        <v>177.92746394318141</v>
      </c>
      <c r="CB167" s="359">
        <v>178.43442585718785</v>
      </c>
      <c r="CC167" s="359">
        <v>-0.50696191400644453</v>
      </c>
      <c r="CD167" s="359">
        <v>292.62199838691038</v>
      </c>
      <c r="CE167" s="359">
        <v>293.4885449948394</v>
      </c>
      <c r="CF167" s="359">
        <v>-0.86654660792896221</v>
      </c>
      <c r="CG167" s="359">
        <v>2.9438818374453845E-3</v>
      </c>
      <c r="CH167" s="354"/>
      <c r="CI167" s="359">
        <v>7.27</v>
      </c>
      <c r="CJ167" s="359">
        <v>7.07</v>
      </c>
      <c r="CK167" s="359">
        <v>7.05</v>
      </c>
      <c r="CL167" s="359">
        <f t="shared" si="11"/>
        <v>7.13</v>
      </c>
      <c r="CM167" s="354">
        <v>0.74099999999999999</v>
      </c>
      <c r="CN167" s="359">
        <v>0.78100000000000003</v>
      </c>
      <c r="CO167" s="359">
        <v>0.83599999999999997</v>
      </c>
      <c r="CP167" s="359">
        <f t="shared" si="12"/>
        <v>0.78600000000000003</v>
      </c>
      <c r="CQ167" s="359">
        <v>0.78900000000000003</v>
      </c>
      <c r="CR167" s="359">
        <v>0.90200000000000002</v>
      </c>
      <c r="CS167" s="359">
        <v>0.95199999999999996</v>
      </c>
      <c r="CT167" s="359">
        <f t="shared" si="13"/>
        <v>0.88099999999999989</v>
      </c>
      <c r="CU167" s="414">
        <v>2.0833333333333333E-3</v>
      </c>
      <c r="CV167" s="415">
        <v>2.7777777777777779E-3</v>
      </c>
      <c r="CW167" s="415">
        <v>1.1111111111111112E-2</v>
      </c>
      <c r="CX167" s="416" t="s">
        <v>1620</v>
      </c>
      <c r="CY167" s="416" t="s">
        <v>1621</v>
      </c>
      <c r="CZ167" s="416" t="s">
        <v>1622</v>
      </c>
      <c r="DA167" s="416" t="s">
        <v>1623</v>
      </c>
      <c r="DB167" s="416" t="s">
        <v>1624</v>
      </c>
      <c r="DC167" s="416" t="s">
        <v>1625</v>
      </c>
      <c r="DD167" s="361"/>
      <c r="DE167" s="359">
        <v>9.6050039553894226</v>
      </c>
      <c r="DF167" s="359">
        <v>0.78600000000000003</v>
      </c>
      <c r="DG167" s="359">
        <v>0.88099999999999989</v>
      </c>
    </row>
    <row r="168" spans="1:111" ht="15.75" customHeight="1">
      <c r="A168" s="363">
        <v>217</v>
      </c>
      <c r="B168" s="353" t="s">
        <v>1626</v>
      </c>
      <c r="C168" s="354">
        <v>1</v>
      </c>
      <c r="D168" s="355">
        <v>26541</v>
      </c>
      <c r="E168" s="403">
        <f t="shared" si="14"/>
        <v>48</v>
      </c>
      <c r="F168" s="354">
        <v>37.299999999999997</v>
      </c>
      <c r="G168" s="356">
        <v>97</v>
      </c>
      <c r="H168" s="409">
        <v>0</v>
      </c>
      <c r="I168" s="409">
        <v>0</v>
      </c>
      <c r="J168" s="409">
        <v>0</v>
      </c>
      <c r="K168" s="409">
        <v>0</v>
      </c>
      <c r="L168" s="409">
        <v>0</v>
      </c>
      <c r="M168" s="409">
        <v>0</v>
      </c>
      <c r="N168" s="409">
        <v>0</v>
      </c>
      <c r="O168" s="409">
        <v>0</v>
      </c>
      <c r="P168" s="409">
        <v>0</v>
      </c>
      <c r="Q168" s="409">
        <v>0</v>
      </c>
      <c r="R168" s="409">
        <v>1</v>
      </c>
      <c r="S168" s="409">
        <v>0</v>
      </c>
      <c r="T168" s="409">
        <v>0</v>
      </c>
      <c r="U168" s="409">
        <v>0</v>
      </c>
      <c r="V168" s="409">
        <v>1</v>
      </c>
      <c r="W168" s="409">
        <v>1</v>
      </c>
      <c r="X168" s="409">
        <v>1</v>
      </c>
      <c r="Y168" s="409">
        <v>0</v>
      </c>
      <c r="Z168" s="409">
        <v>0</v>
      </c>
      <c r="AA168" s="356">
        <v>140</v>
      </c>
      <c r="AB168" s="352">
        <v>1.72</v>
      </c>
      <c r="AC168" s="417">
        <f t="shared" si="6"/>
        <v>47.322877230935646</v>
      </c>
      <c r="AD168" s="435">
        <v>44199</v>
      </c>
      <c r="AE168" s="354">
        <v>1</v>
      </c>
      <c r="AF168" s="354">
        <v>1</v>
      </c>
      <c r="AG168" s="354">
        <v>23</v>
      </c>
      <c r="AH168" s="409">
        <v>0</v>
      </c>
      <c r="AI168" s="409">
        <v>1</v>
      </c>
      <c r="AJ168" s="408">
        <v>44238</v>
      </c>
      <c r="AK168" s="354">
        <f t="shared" si="2"/>
        <v>39</v>
      </c>
      <c r="AL168" s="423">
        <v>1</v>
      </c>
      <c r="AM168" s="409"/>
      <c r="AN168" s="410"/>
      <c r="AO168" s="352">
        <v>1</v>
      </c>
      <c r="AP168" s="354">
        <v>1</v>
      </c>
      <c r="AQ168" s="352">
        <v>1</v>
      </c>
      <c r="AR168" s="352">
        <v>0</v>
      </c>
      <c r="AS168" s="352">
        <v>1</v>
      </c>
      <c r="AT168" s="352">
        <v>1</v>
      </c>
      <c r="AU168" s="352">
        <v>0</v>
      </c>
      <c r="AV168" s="354">
        <v>1</v>
      </c>
      <c r="AW168" s="435">
        <v>44199</v>
      </c>
      <c r="AX168" s="419">
        <v>1.25</v>
      </c>
      <c r="AY168" s="419">
        <v>676</v>
      </c>
      <c r="AZ168" s="419">
        <v>145.19999999999999</v>
      </c>
      <c r="BA168" s="426">
        <v>7.0000000000000001E-3</v>
      </c>
      <c r="BB168" s="409">
        <v>14.6</v>
      </c>
      <c r="BC168" s="409">
        <v>10.94</v>
      </c>
      <c r="BD168" s="409">
        <v>90.3</v>
      </c>
      <c r="BE168" s="409">
        <v>5.2</v>
      </c>
      <c r="BF168" s="409">
        <v>305</v>
      </c>
      <c r="BG168" s="418"/>
      <c r="BH168" s="354">
        <v>0</v>
      </c>
      <c r="BI168" s="354">
        <v>0</v>
      </c>
      <c r="BJ168" s="354">
        <v>0</v>
      </c>
      <c r="BK168" s="354">
        <v>0</v>
      </c>
      <c r="BL168" s="356">
        <v>0</v>
      </c>
      <c r="BM168" s="354">
        <v>0</v>
      </c>
      <c r="BN168" s="413"/>
      <c r="BO168" s="419">
        <v>5.2388727272727271</v>
      </c>
      <c r="BP168" s="359">
        <v>5.4029999999999996</v>
      </c>
      <c r="BQ168" s="359">
        <v>0.16412727272727246</v>
      </c>
      <c r="BR168" s="359">
        <v>3.1328738312891686</v>
      </c>
      <c r="BS168" s="359">
        <v>58</v>
      </c>
      <c r="BT168" s="359">
        <v>34642</v>
      </c>
      <c r="BU168" s="359">
        <v>13118</v>
      </c>
      <c r="BV168" s="359">
        <v>666.86907020872866</v>
      </c>
      <c r="BW168" s="359">
        <v>2.3882252106183631E-4</v>
      </c>
      <c r="BX168" s="359">
        <v>6.4419999999999975</v>
      </c>
      <c r="BY168" s="359">
        <v>9.8433333333333373</v>
      </c>
      <c r="BZ168" s="359">
        <v>-3.401333333333334</v>
      </c>
      <c r="CA168" s="359">
        <v>83.290823145618006</v>
      </c>
      <c r="CB168" s="359">
        <v>127.26336143869776</v>
      </c>
      <c r="CC168" s="359">
        <v>-43.972538293079701</v>
      </c>
      <c r="CD168" s="359">
        <v>98.374342288584927</v>
      </c>
      <c r="CE168" s="359">
        <v>150.31783984133622</v>
      </c>
      <c r="CF168" s="359">
        <v>-51.943497552751332</v>
      </c>
      <c r="CG168" s="359">
        <v>0.25681377480236978</v>
      </c>
      <c r="CH168" s="354"/>
      <c r="CI168" s="359">
        <v>8.66</v>
      </c>
      <c r="CJ168" s="359">
        <v>8.64</v>
      </c>
      <c r="CK168" s="359">
        <v>7.69</v>
      </c>
      <c r="CL168" s="359">
        <f t="shared" si="11"/>
        <v>8.33</v>
      </c>
      <c r="CM168" s="354">
        <v>0.68100000000000005</v>
      </c>
      <c r="CN168" s="359">
        <v>0.68899999999999995</v>
      </c>
      <c r="CO168" s="359">
        <v>0.67100000000000004</v>
      </c>
      <c r="CP168" s="359">
        <f t="shared" si="12"/>
        <v>0.68033333333333346</v>
      </c>
      <c r="CQ168" s="359">
        <v>0.81100000000000005</v>
      </c>
      <c r="CR168" s="359">
        <v>0.74099999999999999</v>
      </c>
      <c r="CS168" s="359">
        <v>0.84399999999999997</v>
      </c>
      <c r="CT168" s="359">
        <f t="shared" si="13"/>
        <v>0.79866666666666664</v>
      </c>
      <c r="CU168" s="414">
        <v>2.4999999999999998E-2</v>
      </c>
      <c r="CV168" s="415">
        <v>2.7777777777777776E-2</v>
      </c>
      <c r="CW168" s="415">
        <v>1.3888888888888889E-3</v>
      </c>
      <c r="CX168" s="416" t="s">
        <v>1627</v>
      </c>
      <c r="CY168" s="416" t="s">
        <v>1628</v>
      </c>
      <c r="CZ168" s="416" t="s">
        <v>1629</v>
      </c>
      <c r="DA168" s="416" t="s">
        <v>1630</v>
      </c>
      <c r="DB168" s="416" t="s">
        <v>1631</v>
      </c>
      <c r="DC168" s="416" t="s">
        <v>1632</v>
      </c>
      <c r="DD168" s="361"/>
      <c r="DE168" s="359">
        <v>3.1328738312891686</v>
      </c>
      <c r="DF168" s="359">
        <v>0.68033333333333346</v>
      </c>
      <c r="DG168" s="359">
        <v>0.79866666666666664</v>
      </c>
    </row>
    <row r="169" spans="1:111" ht="15.75" customHeight="1">
      <c r="A169" s="363">
        <v>218</v>
      </c>
      <c r="B169" s="353" t="s">
        <v>1633</v>
      </c>
      <c r="C169" s="354">
        <v>2</v>
      </c>
      <c r="D169" s="355">
        <v>27820</v>
      </c>
      <c r="E169" s="403">
        <f t="shared" si="14"/>
        <v>44</v>
      </c>
      <c r="F169" s="354">
        <v>37.299999999999997</v>
      </c>
      <c r="G169" s="356">
        <v>87</v>
      </c>
      <c r="H169" s="409">
        <v>0</v>
      </c>
      <c r="I169" s="409">
        <v>0</v>
      </c>
      <c r="J169" s="409">
        <v>0</v>
      </c>
      <c r="K169" s="409">
        <v>0</v>
      </c>
      <c r="L169" s="409">
        <v>0</v>
      </c>
      <c r="M169" s="409">
        <v>0</v>
      </c>
      <c r="N169" s="409">
        <v>0</v>
      </c>
      <c r="O169" s="409">
        <v>0</v>
      </c>
      <c r="P169" s="409">
        <v>0</v>
      </c>
      <c r="Q169" s="409">
        <v>0</v>
      </c>
      <c r="R169" s="409">
        <v>0</v>
      </c>
      <c r="S169" s="409">
        <v>0</v>
      </c>
      <c r="T169" s="409">
        <v>0</v>
      </c>
      <c r="U169" s="409">
        <v>0</v>
      </c>
      <c r="V169" s="409">
        <v>0</v>
      </c>
      <c r="W169" s="409">
        <v>0</v>
      </c>
      <c r="X169" s="409">
        <v>0</v>
      </c>
      <c r="Y169" s="409">
        <v>1</v>
      </c>
      <c r="Z169" s="409">
        <v>1</v>
      </c>
      <c r="AA169" s="356">
        <v>65</v>
      </c>
      <c r="AB169" s="352">
        <v>1.61</v>
      </c>
      <c r="AC169" s="417">
        <f t="shared" si="6"/>
        <v>25.076193048107708</v>
      </c>
      <c r="AD169" s="435">
        <v>44199</v>
      </c>
      <c r="AE169" s="354">
        <v>1</v>
      </c>
      <c r="AF169" s="354">
        <v>0</v>
      </c>
      <c r="AG169" s="354">
        <v>2</v>
      </c>
      <c r="AH169" s="409">
        <v>0</v>
      </c>
      <c r="AI169" s="409">
        <v>1</v>
      </c>
      <c r="AJ169" s="408">
        <v>44228</v>
      </c>
      <c r="AK169" s="354">
        <f t="shared" ref="AK169:AK183" si="15">DATEDIF(AD169,AJ169,"MD")</f>
        <v>29</v>
      </c>
      <c r="AL169" s="423">
        <v>1</v>
      </c>
      <c r="AM169" s="409"/>
      <c r="AN169" s="410"/>
      <c r="AO169" s="352">
        <v>1</v>
      </c>
      <c r="AP169" s="354">
        <v>1</v>
      </c>
      <c r="AQ169" s="352">
        <v>1</v>
      </c>
      <c r="AR169" s="352">
        <v>0</v>
      </c>
      <c r="AS169" s="352">
        <v>1</v>
      </c>
      <c r="AT169" s="352">
        <v>1</v>
      </c>
      <c r="AU169" s="352">
        <v>0</v>
      </c>
      <c r="AV169" s="354">
        <v>0</v>
      </c>
      <c r="AW169" s="435">
        <v>44199</v>
      </c>
      <c r="AX169" s="419">
        <v>0.52</v>
      </c>
      <c r="AY169" s="419">
        <v>4297</v>
      </c>
      <c r="AZ169" s="419">
        <v>151.30000000000001</v>
      </c>
      <c r="BA169" s="426"/>
      <c r="BB169" s="409">
        <v>9</v>
      </c>
      <c r="BC169" s="409">
        <v>6.54</v>
      </c>
      <c r="BD169" s="409">
        <v>71.5</v>
      </c>
      <c r="BE169" s="409">
        <v>15.6</v>
      </c>
      <c r="BF169" s="409">
        <v>405</v>
      </c>
      <c r="BG169" s="418"/>
      <c r="BH169" s="354">
        <v>1</v>
      </c>
      <c r="BI169" s="354">
        <v>1</v>
      </c>
      <c r="BJ169" s="354">
        <v>0</v>
      </c>
      <c r="BK169" s="354">
        <v>0</v>
      </c>
      <c r="BL169" s="356">
        <v>0</v>
      </c>
      <c r="BM169" s="354">
        <v>0</v>
      </c>
      <c r="BN169" s="413"/>
      <c r="BO169" s="419">
        <v>3.3210500000000001</v>
      </c>
      <c r="BP169" s="359">
        <v>3.581</v>
      </c>
      <c r="BQ169" s="359">
        <v>0.2599499999999999</v>
      </c>
      <c r="BR169" s="359">
        <v>7.8273437617620898</v>
      </c>
      <c r="BS169" s="359">
        <v>108</v>
      </c>
      <c r="BT169" s="359">
        <v>187266</v>
      </c>
      <c r="BU169" s="359">
        <v>150376</v>
      </c>
      <c r="BV169" s="359">
        <v>2276.1683791846208</v>
      </c>
      <c r="BW169" s="359">
        <v>5.2051815194991819E-5</v>
      </c>
      <c r="BX169" s="359">
        <v>15.894999999999994</v>
      </c>
      <c r="BY169" s="359">
        <v>17.732166666666661</v>
      </c>
      <c r="BZ169" s="359">
        <v>-1.8371666666666673</v>
      </c>
      <c r="CA169" s="359">
        <v>82.611030502855513</v>
      </c>
      <c r="CB169" s="359">
        <v>92.154242708067514</v>
      </c>
      <c r="CC169" s="359">
        <v>-9.5432122052120008</v>
      </c>
      <c r="CD169" s="359">
        <v>382.85192050627938</v>
      </c>
      <c r="CE169" s="359">
        <v>427.11428466983466</v>
      </c>
      <c r="CF169" s="359">
        <v>-44.262364163554999</v>
      </c>
      <c r="CG169" s="359">
        <v>9.3900205436777462E-2</v>
      </c>
      <c r="CH169" s="354"/>
      <c r="CI169" s="359">
        <v>5.87</v>
      </c>
      <c r="CJ169" s="359">
        <v>6.12</v>
      </c>
      <c r="CK169" s="359">
        <v>5.98</v>
      </c>
      <c r="CL169" s="359">
        <f t="shared" si="11"/>
        <v>5.9899999999999993</v>
      </c>
      <c r="CM169" s="354">
        <v>0.56599999999999995</v>
      </c>
      <c r="CN169" s="359">
        <v>0.59099999999999997</v>
      </c>
      <c r="CO169" s="359">
        <v>0.53500000000000003</v>
      </c>
      <c r="CP169" s="359">
        <f t="shared" si="12"/>
        <v>0.56400000000000006</v>
      </c>
      <c r="CQ169" s="359">
        <v>0.72199999999999998</v>
      </c>
      <c r="CR169" s="359">
        <v>0.71699999999999997</v>
      </c>
      <c r="CS169" s="359">
        <v>0.73599999999999999</v>
      </c>
      <c r="CT169" s="359">
        <f t="shared" si="13"/>
        <v>0.72499999999999998</v>
      </c>
      <c r="CU169" s="414">
        <v>2.0833333333333333E-3</v>
      </c>
      <c r="CV169" s="415">
        <v>8.3333333333333332E-3</v>
      </c>
      <c r="CW169" s="415">
        <v>9.7222222222222224E-3</v>
      </c>
      <c r="CX169" s="416" t="s">
        <v>1634</v>
      </c>
      <c r="CY169" s="416" t="s">
        <v>1368</v>
      </c>
      <c r="CZ169" s="416" t="s">
        <v>1635</v>
      </c>
      <c r="DA169" s="416" t="s">
        <v>1636</v>
      </c>
      <c r="DB169" s="416" t="s">
        <v>1637</v>
      </c>
      <c r="DC169" s="416" t="s">
        <v>1638</v>
      </c>
      <c r="DD169" s="361"/>
      <c r="DE169" s="359">
        <v>7.8273437617620898</v>
      </c>
      <c r="DF169" s="359">
        <v>0.56400000000000006</v>
      </c>
      <c r="DG169" s="359">
        <v>0.72499999999999998</v>
      </c>
    </row>
    <row r="170" spans="1:111" ht="15.75" customHeight="1">
      <c r="A170" s="363">
        <v>219</v>
      </c>
      <c r="B170" s="353" t="s">
        <v>1639</v>
      </c>
      <c r="C170" s="354">
        <v>2</v>
      </c>
      <c r="D170" s="355">
        <v>35876</v>
      </c>
      <c r="E170" s="403">
        <f t="shared" si="14"/>
        <v>22</v>
      </c>
      <c r="F170" s="354">
        <v>36.6</v>
      </c>
      <c r="G170" s="356">
        <v>95</v>
      </c>
      <c r="H170" s="409">
        <v>0</v>
      </c>
      <c r="I170" s="409">
        <v>0</v>
      </c>
      <c r="J170" s="409">
        <v>0</v>
      </c>
      <c r="K170" s="409">
        <v>0</v>
      </c>
      <c r="L170" s="409">
        <v>0</v>
      </c>
      <c r="M170" s="409">
        <v>0</v>
      </c>
      <c r="N170" s="409">
        <v>0</v>
      </c>
      <c r="O170" s="409">
        <v>0</v>
      </c>
      <c r="P170" s="409">
        <v>0</v>
      </c>
      <c r="Q170" s="409">
        <v>1</v>
      </c>
      <c r="R170" s="409">
        <v>0</v>
      </c>
      <c r="S170" s="409">
        <v>0</v>
      </c>
      <c r="T170" s="409">
        <v>0</v>
      </c>
      <c r="U170" s="409">
        <v>0</v>
      </c>
      <c r="V170" s="409">
        <v>0</v>
      </c>
      <c r="W170" s="409">
        <v>0</v>
      </c>
      <c r="X170" s="409">
        <v>0</v>
      </c>
      <c r="Y170" s="409">
        <v>0</v>
      </c>
      <c r="Z170" s="409">
        <v>0</v>
      </c>
      <c r="AA170" s="356">
        <v>63</v>
      </c>
      <c r="AB170" s="352">
        <v>1.57</v>
      </c>
      <c r="AC170" s="417">
        <f t="shared" si="6"/>
        <v>25.558846200657225</v>
      </c>
      <c r="AD170" s="435">
        <v>44200</v>
      </c>
      <c r="AE170" s="354">
        <v>0</v>
      </c>
      <c r="AF170" s="354">
        <v>0</v>
      </c>
      <c r="AG170" s="354">
        <v>0</v>
      </c>
      <c r="AH170" s="409">
        <v>0</v>
      </c>
      <c r="AI170" s="409">
        <v>0</v>
      </c>
      <c r="AJ170" s="408">
        <v>44229</v>
      </c>
      <c r="AK170" s="354">
        <f t="shared" si="15"/>
        <v>29</v>
      </c>
      <c r="AL170" s="423">
        <v>1</v>
      </c>
      <c r="AM170" s="409"/>
      <c r="AN170" s="410"/>
      <c r="AO170" s="352">
        <v>1</v>
      </c>
      <c r="AP170" s="354">
        <v>1</v>
      </c>
      <c r="AQ170" s="352">
        <v>1</v>
      </c>
      <c r="AR170" s="352">
        <v>1</v>
      </c>
      <c r="AS170" s="352">
        <v>1</v>
      </c>
      <c r="AT170" s="352">
        <v>1</v>
      </c>
      <c r="AU170" s="352">
        <v>0</v>
      </c>
      <c r="AV170" s="354">
        <v>1</v>
      </c>
      <c r="AW170" s="435">
        <v>44200</v>
      </c>
      <c r="AX170" s="419">
        <v>1.05</v>
      </c>
      <c r="AY170" s="419"/>
      <c r="AZ170" s="419">
        <v>47</v>
      </c>
      <c r="BA170" s="426"/>
      <c r="BB170" s="409">
        <v>7.1</v>
      </c>
      <c r="BC170" s="409">
        <v>7.37</v>
      </c>
      <c r="BD170" s="409">
        <v>92</v>
      </c>
      <c r="BE170" s="409">
        <v>4</v>
      </c>
      <c r="BF170" s="409">
        <v>623</v>
      </c>
      <c r="BG170" s="418"/>
      <c r="BH170" s="354">
        <v>0</v>
      </c>
      <c r="BI170" s="354">
        <v>0</v>
      </c>
      <c r="BJ170" s="354">
        <v>0</v>
      </c>
      <c r="BK170" s="354">
        <v>0</v>
      </c>
      <c r="BL170" s="356">
        <v>0</v>
      </c>
      <c r="BM170" s="354">
        <v>0</v>
      </c>
      <c r="BN170" s="413"/>
      <c r="BO170" s="419">
        <v>3.3756379310344813</v>
      </c>
      <c r="BP170" s="359">
        <v>3.59</v>
      </c>
      <c r="BQ170" s="359">
        <v>0.21436206896551857</v>
      </c>
      <c r="BR170" s="359">
        <v>6.3502684039288022</v>
      </c>
      <c r="BS170" s="359">
        <v>67</v>
      </c>
      <c r="BT170" s="359">
        <v>150824</v>
      </c>
      <c r="BU170" s="359">
        <v>89303</v>
      </c>
      <c r="BV170" s="359">
        <v>2399.9999999999995</v>
      </c>
      <c r="BW170" s="359">
        <v>7.1109239375259536E-5</v>
      </c>
      <c r="BX170" s="359">
        <v>13.471666666666671</v>
      </c>
      <c r="BY170" s="359">
        <v>16.560666666666666</v>
      </c>
      <c r="BZ170" s="359">
        <v>-3.0889999999999995</v>
      </c>
      <c r="CA170" s="359">
        <v>72.469283653249192</v>
      </c>
      <c r="CB170" s="359">
        <v>89.001683988295781</v>
      </c>
      <c r="CC170" s="359">
        <v>-16.532400335046564</v>
      </c>
      <c r="CD170" s="359">
        <v>319.033807359496</v>
      </c>
      <c r="CE170" s="359">
        <v>392.36951991390947</v>
      </c>
      <c r="CF170" s="359">
        <v>-73.335712554413462</v>
      </c>
      <c r="CG170" s="359">
        <v>0.15747238261790783</v>
      </c>
      <c r="CH170" s="354"/>
      <c r="CI170" s="359">
        <v>5.58</v>
      </c>
      <c r="CJ170" s="359">
        <v>5.56</v>
      </c>
      <c r="CK170" s="359">
        <v>6.07</v>
      </c>
      <c r="CL170" s="359">
        <f t="shared" si="11"/>
        <v>5.7366666666666672</v>
      </c>
      <c r="CM170" s="354">
        <v>0.42599999999999999</v>
      </c>
      <c r="CN170" s="359">
        <v>0.41499999999999998</v>
      </c>
      <c r="CO170" s="359">
        <v>0.36199999999999999</v>
      </c>
      <c r="CP170" s="359">
        <f t="shared" si="12"/>
        <v>0.40099999999999997</v>
      </c>
      <c r="CQ170" s="359">
        <v>0.61399999999999999</v>
      </c>
      <c r="CR170" s="359">
        <v>0.64</v>
      </c>
      <c r="CS170" s="359">
        <v>0.625</v>
      </c>
      <c r="CT170" s="359">
        <f t="shared" si="13"/>
        <v>0.6263333333333333</v>
      </c>
      <c r="CU170" s="414">
        <v>2.7777777777777779E-3</v>
      </c>
      <c r="CV170" s="415">
        <v>5.5555555555555558E-3</v>
      </c>
      <c r="CW170" s="415">
        <v>6.2499999999999995E-3</v>
      </c>
      <c r="CX170" s="416" t="s">
        <v>1640</v>
      </c>
      <c r="CY170" s="416" t="s">
        <v>1641</v>
      </c>
      <c r="CZ170" s="416" t="s">
        <v>1642</v>
      </c>
      <c r="DA170" s="416" t="s">
        <v>1643</v>
      </c>
      <c r="DB170" s="416" t="s">
        <v>1644</v>
      </c>
      <c r="DC170" s="416" t="s">
        <v>1645</v>
      </c>
      <c r="DD170" s="361"/>
      <c r="DE170" s="359">
        <v>6.3502684039288022</v>
      </c>
      <c r="DF170" s="359">
        <v>0.40099999999999997</v>
      </c>
      <c r="DG170" s="359">
        <v>0.6263333333333333</v>
      </c>
    </row>
    <row r="171" spans="1:111" ht="15.75" customHeight="1">
      <c r="A171" s="363">
        <v>220</v>
      </c>
      <c r="B171" s="353" t="s">
        <v>1646</v>
      </c>
      <c r="C171" s="354">
        <v>2</v>
      </c>
      <c r="D171" s="355">
        <v>16324</v>
      </c>
      <c r="E171" s="403">
        <f t="shared" si="14"/>
        <v>76</v>
      </c>
      <c r="F171" s="354">
        <v>37.799999999999997</v>
      </c>
      <c r="G171" s="356">
        <v>98</v>
      </c>
      <c r="H171" s="409">
        <v>0</v>
      </c>
      <c r="I171" s="409">
        <v>0</v>
      </c>
      <c r="J171" s="409">
        <v>1</v>
      </c>
      <c r="K171" s="409">
        <v>1</v>
      </c>
      <c r="L171" s="409">
        <v>0</v>
      </c>
      <c r="M171" s="409">
        <v>0</v>
      </c>
      <c r="N171" s="409">
        <v>0</v>
      </c>
      <c r="O171" s="409">
        <v>0</v>
      </c>
      <c r="P171" s="409">
        <v>0</v>
      </c>
      <c r="Q171" s="409">
        <v>0</v>
      </c>
      <c r="R171" s="409">
        <v>0</v>
      </c>
      <c r="S171" s="409">
        <v>0</v>
      </c>
      <c r="T171" s="409">
        <v>0</v>
      </c>
      <c r="U171" s="409">
        <v>0</v>
      </c>
      <c r="V171" s="409">
        <v>1</v>
      </c>
      <c r="W171" s="409">
        <v>0</v>
      </c>
      <c r="X171" s="409">
        <v>0</v>
      </c>
      <c r="Y171" s="409">
        <v>0</v>
      </c>
      <c r="Z171" s="409">
        <v>0</v>
      </c>
      <c r="AA171" s="356">
        <v>48</v>
      </c>
      <c r="AB171" s="352">
        <v>1.46</v>
      </c>
      <c r="AC171" s="417">
        <f t="shared" si="6"/>
        <v>22.518296115593923</v>
      </c>
      <c r="AD171" s="435">
        <v>44201</v>
      </c>
      <c r="AE171" s="354">
        <v>0</v>
      </c>
      <c r="AF171" s="354">
        <v>0</v>
      </c>
      <c r="AG171" s="354">
        <v>0</v>
      </c>
      <c r="AH171" s="409">
        <v>0</v>
      </c>
      <c r="AI171" s="409">
        <v>0</v>
      </c>
      <c r="AJ171" s="408">
        <v>44217</v>
      </c>
      <c r="AK171" s="354">
        <f t="shared" si="15"/>
        <v>16</v>
      </c>
      <c r="AL171" s="423">
        <v>1</v>
      </c>
      <c r="AM171" s="409"/>
      <c r="AN171" s="410"/>
      <c r="AO171" s="352">
        <v>1</v>
      </c>
      <c r="AP171" s="354">
        <v>1</v>
      </c>
      <c r="AQ171" s="352">
        <v>1</v>
      </c>
      <c r="AR171" s="352">
        <v>1</v>
      </c>
      <c r="AS171" s="352">
        <v>1</v>
      </c>
      <c r="AT171" s="352">
        <v>1</v>
      </c>
      <c r="AU171" s="352">
        <v>0</v>
      </c>
      <c r="AV171" s="354">
        <v>1</v>
      </c>
      <c r="AW171" s="435">
        <v>44201</v>
      </c>
      <c r="AX171" s="419">
        <v>4.34</v>
      </c>
      <c r="AY171" s="419">
        <v>7264</v>
      </c>
      <c r="AZ171" s="419">
        <v>93</v>
      </c>
      <c r="BA171" s="426"/>
      <c r="BB171" s="409">
        <v>11.9</v>
      </c>
      <c r="BC171" s="409">
        <v>10.29</v>
      </c>
      <c r="BD171" s="409">
        <v>77.8</v>
      </c>
      <c r="BE171" s="409">
        <v>11.4</v>
      </c>
      <c r="BF171" s="409">
        <v>311</v>
      </c>
      <c r="BG171" s="418"/>
      <c r="BH171" s="354">
        <v>0</v>
      </c>
      <c r="BI171" s="354">
        <v>0</v>
      </c>
      <c r="BJ171" s="354">
        <v>0</v>
      </c>
      <c r="BK171" s="354">
        <v>0</v>
      </c>
      <c r="BL171" s="356">
        <v>0</v>
      </c>
      <c r="BM171" s="354">
        <v>0</v>
      </c>
      <c r="BN171" s="413"/>
      <c r="BO171" s="419">
        <v>3.7202280701754371</v>
      </c>
      <c r="BP171" s="359">
        <v>3.972</v>
      </c>
      <c r="BQ171" s="359">
        <v>0.25177192982456287</v>
      </c>
      <c r="BR171" s="359">
        <v>6.7676477107138728</v>
      </c>
      <c r="BS171" s="359">
        <v>97</v>
      </c>
      <c r="BT171" s="359">
        <v>126015</v>
      </c>
      <c r="BU171" s="359">
        <v>78013</v>
      </c>
      <c r="BV171" s="359">
        <v>1398.809831824062</v>
      </c>
      <c r="BW171" s="359">
        <v>8.6750255863944121E-5</v>
      </c>
      <c r="BX171" s="359">
        <v>25.687833333333341</v>
      </c>
      <c r="BY171" s="359">
        <v>25.691000000000006</v>
      </c>
      <c r="BZ171" s="359">
        <v>-3.1666666666666666E-3</v>
      </c>
      <c r="CA171" s="359">
        <v>167.57180069119502</v>
      </c>
      <c r="CB171" s="359">
        <v>167.59250518300303</v>
      </c>
      <c r="CC171" s="359">
        <v>-2.0704491808000006E-2</v>
      </c>
      <c r="CD171" s="359">
        <v>552.30745748012703</v>
      </c>
      <c r="CE171" s="359">
        <v>552.37545275207071</v>
      </c>
      <c r="CF171" s="359">
        <v>-6.7995271943691607E-2</v>
      </c>
      <c r="CG171" s="359">
        <v>1.2308096364776851E-4</v>
      </c>
      <c r="CH171" s="354"/>
      <c r="CI171" s="359">
        <v>7.64</v>
      </c>
      <c r="CJ171" s="359">
        <v>7.51</v>
      </c>
      <c r="CK171" s="359">
        <v>7.36</v>
      </c>
      <c r="CL171" s="359">
        <f t="shared" si="11"/>
        <v>7.503333333333333</v>
      </c>
      <c r="CM171" s="354">
        <v>0.80100000000000005</v>
      </c>
      <c r="CN171" s="359">
        <v>0.8</v>
      </c>
      <c r="CO171" s="359">
        <v>0.82499999999999996</v>
      </c>
      <c r="CP171" s="359">
        <f t="shared" si="12"/>
        <v>0.80866666666666676</v>
      </c>
      <c r="CQ171" s="359">
        <v>0.96</v>
      </c>
      <c r="CR171" s="359">
        <v>0.95</v>
      </c>
      <c r="CS171" s="359">
        <v>0.96499999999999997</v>
      </c>
      <c r="CT171" s="359">
        <f t="shared" si="13"/>
        <v>0.95833333333333337</v>
      </c>
      <c r="CU171" s="414">
        <v>6.9444444444444447E-4</v>
      </c>
      <c r="CV171" s="415">
        <v>3.472222222222222E-3</v>
      </c>
      <c r="CW171" s="415">
        <v>5.5555555555555558E-3</v>
      </c>
      <c r="CX171" s="416" t="s">
        <v>1647</v>
      </c>
      <c r="CY171" s="416" t="s">
        <v>1648</v>
      </c>
      <c r="CZ171" s="416" t="s">
        <v>1649</v>
      </c>
      <c r="DA171" s="416" t="s">
        <v>1650</v>
      </c>
      <c r="DB171" s="416" t="s">
        <v>1651</v>
      </c>
      <c r="DC171" s="416" t="s">
        <v>1652</v>
      </c>
      <c r="DD171" s="361"/>
      <c r="DE171" s="359">
        <v>6.7676477107138728</v>
      </c>
      <c r="DF171" s="359">
        <v>0.80866666666666676</v>
      </c>
      <c r="DG171" s="359">
        <v>0.95833333333333337</v>
      </c>
    </row>
    <row r="172" spans="1:111" ht="15.75" customHeight="1">
      <c r="A172" s="363">
        <v>221</v>
      </c>
      <c r="B172" s="353" t="s">
        <v>1653</v>
      </c>
      <c r="C172" s="354">
        <v>1</v>
      </c>
      <c r="D172" s="355">
        <v>20537</v>
      </c>
      <c r="E172" s="403">
        <f t="shared" si="14"/>
        <v>64</v>
      </c>
      <c r="F172" s="354">
        <v>35.6</v>
      </c>
      <c r="G172" s="356">
        <v>95</v>
      </c>
      <c r="H172" s="409">
        <v>1</v>
      </c>
      <c r="I172" s="409">
        <v>1</v>
      </c>
      <c r="J172" s="409">
        <v>0</v>
      </c>
      <c r="K172" s="409">
        <v>1</v>
      </c>
      <c r="L172" s="409">
        <v>0</v>
      </c>
      <c r="M172" s="409">
        <v>0</v>
      </c>
      <c r="N172" s="409">
        <v>1</v>
      </c>
      <c r="O172" s="409">
        <v>0</v>
      </c>
      <c r="P172" s="409">
        <v>0</v>
      </c>
      <c r="Q172" s="409">
        <v>0</v>
      </c>
      <c r="R172" s="409">
        <v>0</v>
      </c>
      <c r="S172" s="409">
        <v>0</v>
      </c>
      <c r="T172" s="409">
        <v>0</v>
      </c>
      <c r="U172" s="409">
        <v>0</v>
      </c>
      <c r="V172" s="409">
        <v>1</v>
      </c>
      <c r="W172" s="409">
        <v>1</v>
      </c>
      <c r="X172" s="409">
        <v>1</v>
      </c>
      <c r="Y172" s="409">
        <v>0</v>
      </c>
      <c r="Z172" s="409">
        <v>0</v>
      </c>
      <c r="AA172" s="356">
        <v>110</v>
      </c>
      <c r="AB172" s="352">
        <v>1.76</v>
      </c>
      <c r="AC172" s="417">
        <f t="shared" si="6"/>
        <v>35.51136363636364</v>
      </c>
      <c r="AD172" s="435">
        <v>44201</v>
      </c>
      <c r="AE172" s="354">
        <v>1</v>
      </c>
      <c r="AF172" s="354">
        <v>1</v>
      </c>
      <c r="AG172" s="354">
        <v>9</v>
      </c>
      <c r="AH172" s="409">
        <v>1</v>
      </c>
      <c r="AI172" s="409">
        <v>1</v>
      </c>
      <c r="AJ172" s="408">
        <v>44212</v>
      </c>
      <c r="AK172" s="354">
        <f t="shared" si="15"/>
        <v>11</v>
      </c>
      <c r="AL172" s="423">
        <v>1</v>
      </c>
      <c r="AM172" s="409"/>
      <c r="AN172" s="410"/>
      <c r="AO172" s="352">
        <v>1</v>
      </c>
      <c r="AP172" s="354">
        <v>1</v>
      </c>
      <c r="AQ172" s="352">
        <v>1</v>
      </c>
      <c r="AR172" s="352">
        <v>0</v>
      </c>
      <c r="AS172" s="352">
        <v>1</v>
      </c>
      <c r="AT172" s="352">
        <v>1</v>
      </c>
      <c r="AU172" s="352">
        <v>0</v>
      </c>
      <c r="AV172" s="354">
        <v>0</v>
      </c>
      <c r="AW172" s="435">
        <v>44201</v>
      </c>
      <c r="AX172" s="419">
        <v>1.8</v>
      </c>
      <c r="AY172" s="419">
        <v>12225</v>
      </c>
      <c r="AZ172" s="419"/>
      <c r="BA172" s="426">
        <v>0.05</v>
      </c>
      <c r="BB172" s="409">
        <v>15.2</v>
      </c>
      <c r="BC172" s="409">
        <v>32.880000000000003</v>
      </c>
      <c r="BD172" s="409">
        <v>93.3</v>
      </c>
      <c r="BE172" s="409">
        <v>3.9</v>
      </c>
      <c r="BF172" s="409">
        <v>177</v>
      </c>
      <c r="BG172" s="418"/>
      <c r="BH172" s="354">
        <v>0</v>
      </c>
      <c r="BI172" s="354">
        <v>0</v>
      </c>
      <c r="BJ172" s="354">
        <v>0</v>
      </c>
      <c r="BK172" s="354">
        <v>0</v>
      </c>
      <c r="BL172" s="356">
        <v>0</v>
      </c>
      <c r="BM172" s="354">
        <v>1</v>
      </c>
      <c r="BN172" s="413"/>
      <c r="BO172" s="419">
        <v>5.4154166666666663</v>
      </c>
      <c r="BP172" s="359">
        <v>5.5369999999999999</v>
      </c>
      <c r="BQ172" s="359">
        <v>0.1215833333333336</v>
      </c>
      <c r="BR172" s="359">
        <v>2.245133492344392</v>
      </c>
      <c r="BS172" s="359">
        <v>41</v>
      </c>
      <c r="BT172" s="359">
        <v>75290</v>
      </c>
      <c r="BU172" s="359">
        <v>21792</v>
      </c>
      <c r="BV172" s="359">
        <v>907.35016961929887</v>
      </c>
      <c r="BW172" s="359">
        <v>1.0302558243136895E-4</v>
      </c>
      <c r="BX172" s="359">
        <v>17.563166666666671</v>
      </c>
      <c r="BY172" s="359">
        <v>17.781500000000001</v>
      </c>
      <c r="BZ172" s="359">
        <v>-0.21833333333333327</v>
      </c>
      <c r="CA172" s="359">
        <v>241.34063147410043</v>
      </c>
      <c r="CB172" s="359">
        <v>244.4078600146637</v>
      </c>
      <c r="CC172" s="359">
        <v>-3.0672285405633031</v>
      </c>
      <c r="CD172" s="359">
        <v>261.72892372771724</v>
      </c>
      <c r="CE172" s="359">
        <v>264.99523836977255</v>
      </c>
      <c r="CF172" s="359">
        <v>-3.2663146420552485</v>
      </c>
      <c r="CG172" s="359">
        <v>1.2175858244998809E-2</v>
      </c>
      <c r="CH172" s="354"/>
      <c r="CI172" s="359">
        <v>8.6</v>
      </c>
      <c r="CJ172" s="359">
        <v>9.09</v>
      </c>
      <c r="CK172" s="359">
        <v>8.84</v>
      </c>
      <c r="CL172" s="359">
        <f t="shared" si="11"/>
        <v>8.8433333333333319</v>
      </c>
      <c r="CM172" s="354">
        <v>0.60599999999999998</v>
      </c>
      <c r="CN172" s="359">
        <v>0.51700000000000002</v>
      </c>
      <c r="CO172" s="359">
        <v>0.47099999999999997</v>
      </c>
      <c r="CP172" s="359">
        <f t="shared" si="12"/>
        <v>0.53133333333333332</v>
      </c>
      <c r="CQ172" s="359">
        <v>0.69099999999999995</v>
      </c>
      <c r="CR172" s="359">
        <v>0.61399999999999999</v>
      </c>
      <c r="CS172" s="359">
        <v>0.60299999999999998</v>
      </c>
      <c r="CT172" s="359">
        <f t="shared" si="13"/>
        <v>0.63600000000000001</v>
      </c>
      <c r="CU172" s="414">
        <v>2.0833333333333333E-3</v>
      </c>
      <c r="CV172" s="415">
        <v>3.472222222222222E-3</v>
      </c>
      <c r="CW172" s="415">
        <v>6.2499999999999995E-3</v>
      </c>
      <c r="CX172" s="416" t="s">
        <v>1654</v>
      </c>
      <c r="CY172" s="416" t="s">
        <v>1655</v>
      </c>
      <c r="CZ172" s="416" t="s">
        <v>1656</v>
      </c>
      <c r="DA172" s="416" t="s">
        <v>1657</v>
      </c>
      <c r="DB172" s="416" t="s">
        <v>1658</v>
      </c>
      <c r="DC172" s="416" t="s">
        <v>1659</v>
      </c>
      <c r="DD172" s="361"/>
      <c r="DE172" s="359">
        <v>2.245133492344392</v>
      </c>
      <c r="DF172" s="359">
        <v>0.53133333333333332</v>
      </c>
      <c r="DG172" s="359">
        <v>0.63600000000000001</v>
      </c>
    </row>
    <row r="173" spans="1:111" ht="15.75" customHeight="1">
      <c r="A173" s="363">
        <v>222</v>
      </c>
      <c r="B173" s="353" t="s">
        <v>1660</v>
      </c>
      <c r="C173" s="354">
        <v>1</v>
      </c>
      <c r="D173" s="355">
        <v>18178</v>
      </c>
      <c r="E173" s="403">
        <f t="shared" si="14"/>
        <v>71</v>
      </c>
      <c r="F173" s="354">
        <v>35.6</v>
      </c>
      <c r="G173" s="356">
        <v>91</v>
      </c>
      <c r="H173" s="409">
        <v>1</v>
      </c>
      <c r="I173" s="409">
        <v>1</v>
      </c>
      <c r="J173" s="409">
        <v>0</v>
      </c>
      <c r="K173" s="409">
        <v>1</v>
      </c>
      <c r="L173" s="409">
        <v>0</v>
      </c>
      <c r="M173" s="409">
        <v>0</v>
      </c>
      <c r="N173" s="409">
        <v>0</v>
      </c>
      <c r="O173" s="409">
        <v>0</v>
      </c>
      <c r="P173" s="409">
        <v>0</v>
      </c>
      <c r="Q173" s="409">
        <v>0</v>
      </c>
      <c r="R173" s="409">
        <v>0</v>
      </c>
      <c r="S173" s="409">
        <v>0</v>
      </c>
      <c r="T173" s="409">
        <v>0</v>
      </c>
      <c r="U173" s="409">
        <v>0</v>
      </c>
      <c r="V173" s="409">
        <v>1</v>
      </c>
      <c r="W173" s="409">
        <v>1</v>
      </c>
      <c r="X173" s="409">
        <v>1</v>
      </c>
      <c r="Y173" s="409">
        <v>0</v>
      </c>
      <c r="Z173" s="409">
        <v>0</v>
      </c>
      <c r="AA173" s="356">
        <v>83</v>
      </c>
      <c r="AB173" s="352">
        <v>1.72</v>
      </c>
      <c r="AC173" s="417">
        <f t="shared" si="6"/>
        <v>28.055705786911847</v>
      </c>
      <c r="AD173" s="435">
        <v>44202</v>
      </c>
      <c r="AE173" s="354">
        <v>1</v>
      </c>
      <c r="AF173" s="354">
        <v>1</v>
      </c>
      <c r="AG173" s="354">
        <v>6</v>
      </c>
      <c r="AH173" s="409">
        <v>1</v>
      </c>
      <c r="AI173" s="409">
        <v>1</v>
      </c>
      <c r="AJ173" s="408">
        <v>44209</v>
      </c>
      <c r="AK173" s="354">
        <f t="shared" si="15"/>
        <v>7</v>
      </c>
      <c r="AL173" s="423">
        <v>1</v>
      </c>
      <c r="AM173" s="409"/>
      <c r="AN173" s="410"/>
      <c r="AO173" s="352">
        <v>1</v>
      </c>
      <c r="AP173" s="354">
        <v>1</v>
      </c>
      <c r="AQ173" s="352">
        <v>1</v>
      </c>
      <c r="AR173" s="352">
        <v>0</v>
      </c>
      <c r="AS173" s="352">
        <v>0</v>
      </c>
      <c r="AT173" s="352">
        <v>1</v>
      </c>
      <c r="AU173" s="352">
        <v>0</v>
      </c>
      <c r="AV173" s="354">
        <v>1</v>
      </c>
      <c r="AW173" s="435">
        <v>44202</v>
      </c>
      <c r="AX173" s="419">
        <v>2.94</v>
      </c>
      <c r="AY173" s="419">
        <v>2015</v>
      </c>
      <c r="AZ173" s="419">
        <v>385.2</v>
      </c>
      <c r="BA173" s="426">
        <v>0.11899999999999999</v>
      </c>
      <c r="BB173" s="409">
        <v>9.9</v>
      </c>
      <c r="BC173" s="409">
        <v>8.48</v>
      </c>
      <c r="BD173" s="409">
        <v>91.9</v>
      </c>
      <c r="BE173" s="409">
        <v>5.2</v>
      </c>
      <c r="BF173" s="409">
        <v>217</v>
      </c>
      <c r="BG173" s="418"/>
      <c r="BH173" s="354">
        <v>0</v>
      </c>
      <c r="BI173" s="354">
        <v>0</v>
      </c>
      <c r="BJ173" s="354">
        <v>0</v>
      </c>
      <c r="BK173" s="354">
        <v>0</v>
      </c>
      <c r="BL173" s="356">
        <v>0</v>
      </c>
      <c r="BM173" s="354">
        <v>0</v>
      </c>
      <c r="BN173" s="413"/>
      <c r="BO173" s="419">
        <v>4.678633333333333</v>
      </c>
      <c r="BP173" s="359">
        <v>5.1360000000000001</v>
      </c>
      <c r="BQ173" s="359">
        <v>0.45736666666666714</v>
      </c>
      <c r="BR173" s="359">
        <v>9.7756467344452549</v>
      </c>
      <c r="BS173" s="359">
        <v>73</v>
      </c>
      <c r="BT173" s="359">
        <v>69801</v>
      </c>
      <c r="BU173" s="359">
        <v>32389</v>
      </c>
      <c r="BV173" s="359">
        <v>795.12707414408737</v>
      </c>
      <c r="BW173" s="359">
        <v>3.018199615438962E-4</v>
      </c>
      <c r="BX173" s="359">
        <v>14.343333333333332</v>
      </c>
      <c r="BY173" s="359">
        <v>18.087666666666664</v>
      </c>
      <c r="BZ173" s="359">
        <v>-3.7443333333333326</v>
      </c>
      <c r="CA173" s="359">
        <v>151.41760145485446</v>
      </c>
      <c r="CB173" s="359">
        <v>189.33312390475555</v>
      </c>
      <c r="CC173" s="359">
        <v>-37.915522449900998</v>
      </c>
      <c r="CD173" s="359">
        <v>243.4292334093561</v>
      </c>
      <c r="CE173" s="359">
        <v>308.25955378304297</v>
      </c>
      <c r="CF173" s="359">
        <v>-64.830320373686874</v>
      </c>
      <c r="CG173" s="359">
        <v>0.17376596060190197</v>
      </c>
      <c r="CH173" s="354"/>
      <c r="CI173" s="359">
        <v>8.26</v>
      </c>
      <c r="CJ173" s="359">
        <v>7.95</v>
      </c>
      <c r="CK173" s="359">
        <v>8.08</v>
      </c>
      <c r="CL173" s="359">
        <f t="shared" si="11"/>
        <v>8.0966666666666658</v>
      </c>
      <c r="CM173" s="354">
        <v>0.94799999999999995</v>
      </c>
      <c r="CN173" s="359">
        <v>1.0009999999999999</v>
      </c>
      <c r="CO173" s="359">
        <v>1.0289999999999999</v>
      </c>
      <c r="CP173" s="359">
        <f t="shared" si="12"/>
        <v>0.99266666666666659</v>
      </c>
      <c r="CQ173" s="359">
        <v>1.272</v>
      </c>
      <c r="CR173" s="359">
        <v>1.216</v>
      </c>
      <c r="CS173" s="359">
        <v>1.159</v>
      </c>
      <c r="CT173" s="359">
        <f t="shared" si="13"/>
        <v>1.2156666666666667</v>
      </c>
      <c r="CU173" s="414">
        <v>6.9444444444444447E-4</v>
      </c>
      <c r="CV173" s="415">
        <v>2.0833333333333333E-3</v>
      </c>
      <c r="CW173" s="415">
        <v>1.3888888888888889E-3</v>
      </c>
      <c r="CX173" s="416" t="s">
        <v>1661</v>
      </c>
      <c r="CY173" s="416" t="s">
        <v>1662</v>
      </c>
      <c r="CZ173" s="416" t="s">
        <v>1663</v>
      </c>
      <c r="DA173" s="416" t="s">
        <v>1664</v>
      </c>
      <c r="DB173" s="416" t="s">
        <v>1665</v>
      </c>
      <c r="DC173" s="416" t="s">
        <v>1666</v>
      </c>
      <c r="DD173" s="361"/>
      <c r="DE173" s="359">
        <v>9.7756467344452549</v>
      </c>
      <c r="DF173" s="359">
        <v>0.99266666666666659</v>
      </c>
      <c r="DG173" s="359">
        <v>1.2156666666666667</v>
      </c>
    </row>
    <row r="174" spans="1:111" ht="15.75" customHeight="1">
      <c r="A174" s="363">
        <v>223</v>
      </c>
      <c r="B174" s="353" t="s">
        <v>1667</v>
      </c>
      <c r="C174" s="354">
        <v>2</v>
      </c>
      <c r="D174" s="355">
        <v>16282</v>
      </c>
      <c r="E174" s="403">
        <f t="shared" si="14"/>
        <v>76</v>
      </c>
      <c r="F174" s="354">
        <v>36.5</v>
      </c>
      <c r="G174" s="356">
        <v>96</v>
      </c>
      <c r="H174" s="409">
        <v>1</v>
      </c>
      <c r="I174" s="409">
        <v>1</v>
      </c>
      <c r="J174" s="409">
        <v>0</v>
      </c>
      <c r="K174" s="409">
        <v>0</v>
      </c>
      <c r="L174" s="409">
        <v>0</v>
      </c>
      <c r="M174" s="409">
        <v>0</v>
      </c>
      <c r="N174" s="409">
        <v>0</v>
      </c>
      <c r="O174" s="409">
        <v>0</v>
      </c>
      <c r="P174" s="409">
        <v>0</v>
      </c>
      <c r="Q174" s="409">
        <v>0</v>
      </c>
      <c r="R174" s="409">
        <v>0</v>
      </c>
      <c r="S174" s="409">
        <v>0</v>
      </c>
      <c r="T174" s="409">
        <v>0</v>
      </c>
      <c r="U174" s="409">
        <v>1</v>
      </c>
      <c r="V174" s="409">
        <v>1</v>
      </c>
      <c r="W174" s="409">
        <v>1</v>
      </c>
      <c r="X174" s="409">
        <v>1</v>
      </c>
      <c r="Y174" s="409">
        <v>0</v>
      </c>
      <c r="Z174" s="409">
        <v>0</v>
      </c>
      <c r="AA174" s="356"/>
      <c r="AB174" s="352"/>
      <c r="AC174" s="417"/>
      <c r="AD174" s="435">
        <v>44202</v>
      </c>
      <c r="AE174" s="354">
        <v>1</v>
      </c>
      <c r="AF174" s="354">
        <v>1</v>
      </c>
      <c r="AG174" s="354">
        <v>2</v>
      </c>
      <c r="AH174" s="409">
        <v>1</v>
      </c>
      <c r="AI174" s="409">
        <v>1</v>
      </c>
      <c r="AJ174" s="408">
        <v>44210</v>
      </c>
      <c r="AK174" s="354">
        <f t="shared" si="15"/>
        <v>8</v>
      </c>
      <c r="AL174" s="423">
        <v>1</v>
      </c>
      <c r="AM174" s="409"/>
      <c r="AN174" s="410"/>
      <c r="AO174" s="352">
        <v>1</v>
      </c>
      <c r="AP174" s="354">
        <v>1</v>
      </c>
      <c r="AQ174" s="352">
        <v>1</v>
      </c>
      <c r="AR174" s="352">
        <v>0</v>
      </c>
      <c r="AS174" s="352">
        <v>0</v>
      </c>
      <c r="AT174" s="352">
        <v>1</v>
      </c>
      <c r="AU174" s="352">
        <v>0</v>
      </c>
      <c r="AV174" s="354">
        <v>1</v>
      </c>
      <c r="AW174" s="435">
        <v>44202</v>
      </c>
      <c r="AX174" s="419">
        <v>1.72</v>
      </c>
      <c r="AY174" s="419">
        <v>831</v>
      </c>
      <c r="AZ174" s="419">
        <v>69.099999999999994</v>
      </c>
      <c r="BA174" s="426"/>
      <c r="BB174" s="409">
        <v>12.1</v>
      </c>
      <c r="BC174" s="409">
        <v>4.6900000000000004</v>
      </c>
      <c r="BD174" s="409">
        <v>71.099999999999994</v>
      </c>
      <c r="BE174" s="409">
        <v>23.2</v>
      </c>
      <c r="BF174" s="409">
        <v>197</v>
      </c>
      <c r="BG174" s="418"/>
      <c r="BH174" s="354">
        <v>0</v>
      </c>
      <c r="BI174" s="354">
        <v>0</v>
      </c>
      <c r="BJ174" s="354">
        <v>0</v>
      </c>
      <c r="BK174" s="354">
        <v>0</v>
      </c>
      <c r="BL174" s="356">
        <v>0</v>
      </c>
      <c r="BM174" s="354">
        <v>0</v>
      </c>
      <c r="BN174" s="413"/>
      <c r="BO174" s="419">
        <v>3.6921428571428572</v>
      </c>
      <c r="BP174" s="359">
        <v>4.0389999999999997</v>
      </c>
      <c r="BQ174" s="359">
        <v>0.34685714285714253</v>
      </c>
      <c r="BR174" s="359">
        <v>9.3944670148964882</v>
      </c>
      <c r="BS174" s="359">
        <v>51</v>
      </c>
      <c r="BT174" s="359">
        <v>80547</v>
      </c>
      <c r="BU174" s="359">
        <v>37999</v>
      </c>
      <c r="BV174" s="359">
        <v>1175.3290322580644</v>
      </c>
      <c r="BW174" s="359">
        <v>2.4722932221628172E-4</v>
      </c>
      <c r="BX174" s="359">
        <v>12.54833333333333</v>
      </c>
      <c r="BY174" s="359">
        <v>12.988166666666668</v>
      </c>
      <c r="BZ174" s="359">
        <v>-0.43983333333333341</v>
      </c>
      <c r="CA174" s="359">
        <v>80.848765573439977</v>
      </c>
      <c r="CB174" s="359">
        <v>83.676476545158991</v>
      </c>
      <c r="CC174" s="359">
        <v>-2.8277109717190188</v>
      </c>
      <c r="CD174" s="359">
        <v>271.65764714542297</v>
      </c>
      <c r="CE174" s="359">
        <v>281.19004349677414</v>
      </c>
      <c r="CF174" s="359">
        <v>-9.532396351351057</v>
      </c>
      <c r="CG174" s="359">
        <v>3.2788650082638364E-2</v>
      </c>
      <c r="CH174" s="354"/>
      <c r="CI174" s="359">
        <v>6.95</v>
      </c>
      <c r="CJ174" s="359">
        <v>7.09</v>
      </c>
      <c r="CK174" s="359">
        <v>7.28</v>
      </c>
      <c r="CL174" s="359">
        <f t="shared" si="11"/>
        <v>7.1066666666666665</v>
      </c>
      <c r="CM174" s="354">
        <v>0.96899999999999997</v>
      </c>
      <c r="CN174" s="359">
        <v>0.95399999999999996</v>
      </c>
      <c r="CO174" s="359">
        <v>0.99399999999999999</v>
      </c>
      <c r="CP174" s="359">
        <f t="shared" si="12"/>
        <v>0.97233333333333327</v>
      </c>
      <c r="CQ174" s="359">
        <v>1.071</v>
      </c>
      <c r="CR174" s="359">
        <v>1.1240000000000001</v>
      </c>
      <c r="CS174" s="359">
        <v>1.0760000000000001</v>
      </c>
      <c r="CT174" s="359">
        <f t="shared" si="13"/>
        <v>1.0903333333333334</v>
      </c>
      <c r="CU174" s="414">
        <v>6.9444444444444447E-4</v>
      </c>
      <c r="CV174" s="415">
        <v>2.7777777777777779E-3</v>
      </c>
      <c r="CW174" s="415">
        <v>4.1666666666666666E-3</v>
      </c>
      <c r="CX174" s="416" t="s">
        <v>1668</v>
      </c>
      <c r="CY174" s="416" t="s">
        <v>1669</v>
      </c>
      <c r="CZ174" s="416" t="s">
        <v>1670</v>
      </c>
      <c r="DA174" s="416" t="s">
        <v>1671</v>
      </c>
      <c r="DB174" s="416" t="s">
        <v>1672</v>
      </c>
      <c r="DC174" s="416" t="s">
        <v>1673</v>
      </c>
      <c r="DD174" s="361"/>
      <c r="DE174" s="359">
        <v>9.3944670148964882</v>
      </c>
      <c r="DF174" s="359">
        <v>0.97233333333333327</v>
      </c>
      <c r="DG174" s="359">
        <v>1.0903333333333334</v>
      </c>
    </row>
    <row r="175" spans="1:111" ht="15.75" customHeight="1">
      <c r="A175" s="363">
        <v>224</v>
      </c>
      <c r="B175" s="353" t="s">
        <v>1674</v>
      </c>
      <c r="C175" s="354">
        <v>2</v>
      </c>
      <c r="D175" s="355">
        <v>30320</v>
      </c>
      <c r="E175" s="403">
        <f t="shared" si="14"/>
        <v>38</v>
      </c>
      <c r="F175" s="354">
        <v>37.1</v>
      </c>
      <c r="G175" s="356">
        <v>93</v>
      </c>
      <c r="H175" s="409">
        <v>0</v>
      </c>
      <c r="I175" s="409">
        <v>0</v>
      </c>
      <c r="J175" s="409">
        <v>0</v>
      </c>
      <c r="K175" s="409">
        <v>0</v>
      </c>
      <c r="L175" s="409">
        <v>0</v>
      </c>
      <c r="M175" s="409">
        <v>0</v>
      </c>
      <c r="N175" s="409">
        <v>0</v>
      </c>
      <c r="O175" s="409">
        <v>0</v>
      </c>
      <c r="P175" s="409">
        <v>0</v>
      </c>
      <c r="Q175" s="409">
        <v>0</v>
      </c>
      <c r="R175" s="409">
        <v>0</v>
      </c>
      <c r="S175" s="409">
        <v>0</v>
      </c>
      <c r="T175" s="409">
        <v>0</v>
      </c>
      <c r="U175" s="409">
        <v>0</v>
      </c>
      <c r="V175" s="409">
        <v>0</v>
      </c>
      <c r="W175" s="409">
        <v>1</v>
      </c>
      <c r="X175" s="409">
        <v>0</v>
      </c>
      <c r="Y175" s="409">
        <v>0</v>
      </c>
      <c r="Z175" s="409">
        <v>0</v>
      </c>
      <c r="AA175" s="356"/>
      <c r="AB175" s="352"/>
      <c r="AC175" s="417"/>
      <c r="AD175" s="435">
        <v>44205</v>
      </c>
      <c r="AE175" s="354">
        <v>0</v>
      </c>
      <c r="AF175" s="354">
        <v>0</v>
      </c>
      <c r="AG175" s="354">
        <v>0</v>
      </c>
      <c r="AH175" s="409">
        <v>0</v>
      </c>
      <c r="AI175" s="409">
        <v>0</v>
      </c>
      <c r="AJ175" s="408">
        <v>44217</v>
      </c>
      <c r="AK175" s="354">
        <f t="shared" si="15"/>
        <v>12</v>
      </c>
      <c r="AL175" s="423">
        <v>1</v>
      </c>
      <c r="AM175" s="409"/>
      <c r="AN175" s="410"/>
      <c r="AO175" s="352">
        <v>1</v>
      </c>
      <c r="AP175" s="354">
        <v>1</v>
      </c>
      <c r="AQ175" s="352">
        <v>1</v>
      </c>
      <c r="AR175" s="352">
        <v>0</v>
      </c>
      <c r="AS175" s="352">
        <v>0</v>
      </c>
      <c r="AT175" s="352">
        <v>1</v>
      </c>
      <c r="AU175" s="352">
        <v>0</v>
      </c>
      <c r="AV175" s="354">
        <v>1</v>
      </c>
      <c r="AW175" s="435">
        <v>44205</v>
      </c>
      <c r="AX175" s="419">
        <v>0.66</v>
      </c>
      <c r="AY175" s="419">
        <v>607</v>
      </c>
      <c r="AZ175" s="419">
        <v>74.099999999999994</v>
      </c>
      <c r="BA175" s="426">
        <v>6.0000000000000001E-3</v>
      </c>
      <c r="BB175" s="409">
        <v>14</v>
      </c>
      <c r="BC175" s="409">
        <v>5.78</v>
      </c>
      <c r="BD175" s="409">
        <v>77.5</v>
      </c>
      <c r="BE175" s="409">
        <v>15.9</v>
      </c>
      <c r="BF175" s="409">
        <v>235</v>
      </c>
      <c r="BG175" s="418"/>
      <c r="BH175" s="354">
        <v>0</v>
      </c>
      <c r="BI175" s="354">
        <v>0</v>
      </c>
      <c r="BJ175" s="354">
        <v>0</v>
      </c>
      <c r="BK175" s="354">
        <v>0</v>
      </c>
      <c r="BL175" s="356">
        <v>0</v>
      </c>
      <c r="BM175" s="354">
        <v>0</v>
      </c>
      <c r="BN175" s="413"/>
      <c r="BO175" s="419">
        <v>3.3526499999999997</v>
      </c>
      <c r="BP175" s="359">
        <v>3.65</v>
      </c>
      <c r="BQ175" s="359">
        <v>0.29735000000000023</v>
      </c>
      <c r="BR175" s="359">
        <v>8.8691035449569817</v>
      </c>
      <c r="BS175" s="359">
        <v>56</v>
      </c>
      <c r="BT175" s="359">
        <v>70641</v>
      </c>
      <c r="BU175" s="359">
        <v>35529</v>
      </c>
      <c r="BV175" s="359">
        <v>1292.6048898279507</v>
      </c>
      <c r="BW175" s="359">
        <v>2.4962997959292356E-4</v>
      </c>
      <c r="BX175" s="359">
        <v>9.5438333333333372</v>
      </c>
      <c r="BY175" s="359">
        <v>11.653999999999998</v>
      </c>
      <c r="BZ175" s="359">
        <v>-2.1101666666666667</v>
      </c>
      <c r="CA175" s="359">
        <v>50.511134610123001</v>
      </c>
      <c r="CB175" s="359">
        <v>61.688856483084514</v>
      </c>
      <c r="CC175" s="359">
        <v>-11.1777218729615</v>
      </c>
      <c r="CD175" s="359">
        <v>227.79269572175005</v>
      </c>
      <c r="CE175" s="359">
        <v>278.13723684564667</v>
      </c>
      <c r="CF175" s="359">
        <v>-50.344541123896676</v>
      </c>
      <c r="CG175" s="359">
        <v>0.15326433458529498</v>
      </c>
      <c r="CH175" s="354"/>
      <c r="CI175" s="354">
        <v>6.15</v>
      </c>
      <c r="CJ175" s="354">
        <v>5.9</v>
      </c>
      <c r="CK175" s="354">
        <v>6</v>
      </c>
      <c r="CL175" s="359">
        <f t="shared" si="11"/>
        <v>6.0166666666666666</v>
      </c>
      <c r="CM175" s="354">
        <v>0.47</v>
      </c>
      <c r="CN175" s="354">
        <v>0.47399999999999998</v>
      </c>
      <c r="CO175" s="354">
        <v>0.44600000000000001</v>
      </c>
      <c r="CP175" s="359">
        <f t="shared" si="12"/>
        <v>0.46333333333333332</v>
      </c>
      <c r="CQ175" s="354">
        <v>0.57799999999999996</v>
      </c>
      <c r="CR175" s="354">
        <v>0.58699999999999997</v>
      </c>
      <c r="CS175" s="354">
        <v>0.57499999999999996</v>
      </c>
      <c r="CT175" s="359">
        <f t="shared" si="13"/>
        <v>0.57999999999999996</v>
      </c>
      <c r="CU175" s="414">
        <v>2.7777777777777779E-3</v>
      </c>
      <c r="CV175" s="415">
        <v>4.8611111111111112E-3</v>
      </c>
      <c r="CW175" s="415">
        <v>4.1666666666666666E-3</v>
      </c>
      <c r="CX175" s="416" t="s">
        <v>1675</v>
      </c>
      <c r="CY175" s="416" t="s">
        <v>1676</v>
      </c>
      <c r="CZ175" s="416" t="s">
        <v>1677</v>
      </c>
      <c r="DA175" s="416" t="s">
        <v>1678</v>
      </c>
      <c r="DB175" s="416" t="s">
        <v>1679</v>
      </c>
      <c r="DC175" s="416" t="s">
        <v>1680</v>
      </c>
      <c r="DD175" s="361"/>
      <c r="DE175" s="359">
        <v>8.8691035449569817</v>
      </c>
      <c r="DF175" s="359">
        <v>0.46333333333333332</v>
      </c>
      <c r="DG175" s="359">
        <v>0.57999999999999996</v>
      </c>
    </row>
    <row r="176" spans="1:111" ht="15.75" customHeight="1">
      <c r="A176" s="363">
        <v>225</v>
      </c>
      <c r="B176" s="353" t="s">
        <v>1681</v>
      </c>
      <c r="C176" s="354">
        <v>2</v>
      </c>
      <c r="D176" s="355">
        <v>26140</v>
      </c>
      <c r="E176" s="403">
        <f t="shared" si="14"/>
        <v>49</v>
      </c>
      <c r="F176" s="354">
        <v>36.700000000000003</v>
      </c>
      <c r="G176" s="356">
        <v>96</v>
      </c>
      <c r="H176" s="409">
        <v>0</v>
      </c>
      <c r="I176" s="409">
        <v>0</v>
      </c>
      <c r="J176" s="409">
        <v>0</v>
      </c>
      <c r="K176" s="409">
        <v>0</v>
      </c>
      <c r="L176" s="409">
        <v>0</v>
      </c>
      <c r="M176" s="409">
        <v>0</v>
      </c>
      <c r="N176" s="409">
        <v>0</v>
      </c>
      <c r="O176" s="409">
        <v>0</v>
      </c>
      <c r="P176" s="409">
        <v>0</v>
      </c>
      <c r="Q176" s="409">
        <v>0</v>
      </c>
      <c r="R176" s="409">
        <v>0</v>
      </c>
      <c r="S176" s="409">
        <v>0</v>
      </c>
      <c r="T176" s="409">
        <v>0</v>
      </c>
      <c r="U176" s="409">
        <v>0</v>
      </c>
      <c r="V176" s="409">
        <v>0</v>
      </c>
      <c r="W176" s="409">
        <v>1</v>
      </c>
      <c r="X176" s="409">
        <v>1</v>
      </c>
      <c r="Y176" s="409">
        <v>0</v>
      </c>
      <c r="Z176" s="356">
        <v>0</v>
      </c>
      <c r="AA176" s="356">
        <v>84</v>
      </c>
      <c r="AB176" s="352">
        <v>1.58</v>
      </c>
      <c r="AC176" s="417">
        <f t="shared" si="6"/>
        <v>33.648453773433737</v>
      </c>
      <c r="AD176" s="442">
        <v>44269</v>
      </c>
      <c r="AE176" s="354">
        <v>0</v>
      </c>
      <c r="AF176" s="354">
        <v>0</v>
      </c>
      <c r="AG176" s="354">
        <v>0</v>
      </c>
      <c r="AH176" s="409">
        <v>0</v>
      </c>
      <c r="AI176" s="409">
        <v>0</v>
      </c>
      <c r="AJ176" s="408">
        <v>44277</v>
      </c>
      <c r="AK176" s="354">
        <f t="shared" si="15"/>
        <v>8</v>
      </c>
      <c r="AL176" s="423">
        <v>1</v>
      </c>
      <c r="AM176" s="409"/>
      <c r="AN176" s="410"/>
      <c r="AO176" s="352">
        <v>1</v>
      </c>
      <c r="AP176" s="354">
        <v>1</v>
      </c>
      <c r="AQ176" s="352">
        <v>1</v>
      </c>
      <c r="AR176" s="352">
        <v>0</v>
      </c>
      <c r="AS176" s="352">
        <v>0</v>
      </c>
      <c r="AT176" s="352">
        <v>1</v>
      </c>
      <c r="AU176" s="352">
        <v>0</v>
      </c>
      <c r="AV176" s="354">
        <v>1</v>
      </c>
      <c r="AW176" s="435">
        <v>44269</v>
      </c>
      <c r="AX176" s="419">
        <v>0.66</v>
      </c>
      <c r="AY176" s="419">
        <v>14.52</v>
      </c>
      <c r="AZ176" s="419">
        <v>71.900000000000006</v>
      </c>
      <c r="BA176" s="426"/>
      <c r="BB176" s="409">
        <v>11.9</v>
      </c>
      <c r="BC176" s="409">
        <v>5.07</v>
      </c>
      <c r="BD176" s="409">
        <v>75.099999999999994</v>
      </c>
      <c r="BE176" s="409">
        <v>16.600000000000001</v>
      </c>
      <c r="BF176" s="409">
        <v>512</v>
      </c>
      <c r="BG176" s="418"/>
      <c r="BH176" s="354">
        <v>0</v>
      </c>
      <c r="BI176" s="354">
        <v>0</v>
      </c>
      <c r="BJ176" s="354">
        <v>0</v>
      </c>
      <c r="BK176" s="354">
        <v>0</v>
      </c>
      <c r="BL176" s="356">
        <v>0</v>
      </c>
      <c r="BM176" s="354">
        <v>0</v>
      </c>
      <c r="BN176" s="413"/>
      <c r="BO176" s="419">
        <v>3.8834210526315802</v>
      </c>
      <c r="BP176" s="359">
        <v>4.12</v>
      </c>
      <c r="BQ176" s="359">
        <v>0.23657894736841989</v>
      </c>
      <c r="BR176" s="359">
        <v>6.0920241241444417</v>
      </c>
      <c r="BS176" s="359">
        <v>56</v>
      </c>
      <c r="BT176" s="359">
        <v>176952</v>
      </c>
      <c r="BU176" s="359">
        <v>92603</v>
      </c>
      <c r="BV176" s="359">
        <v>3139.1508205261784</v>
      </c>
      <c r="BW176" s="359">
        <v>6.5786466141965613E-5</v>
      </c>
      <c r="BX176" s="359">
        <v>23.742166666666662</v>
      </c>
      <c r="BY176" s="359">
        <v>23.790499999999994</v>
      </c>
      <c r="BZ176" s="359">
        <v>-4.8333333333333339E-2</v>
      </c>
      <c r="CA176" s="359">
        <v>169.39887713342335</v>
      </c>
      <c r="CB176" s="359">
        <v>169.59057902484264</v>
      </c>
      <c r="CC176" s="359">
        <v>-0.19170189141926558</v>
      </c>
      <c r="CD176" s="359">
        <v>488.83847218290606</v>
      </c>
      <c r="CE176" s="359">
        <v>489.41441630003425</v>
      </c>
      <c r="CF176" s="359">
        <v>-0.57594411712822013</v>
      </c>
      <c r="CG176" s="359">
        <v>1.1754192809790775E-3</v>
      </c>
      <c r="CH176" s="354"/>
      <c r="CI176" s="354">
        <v>7.13</v>
      </c>
      <c r="CJ176" s="354">
        <v>6.78</v>
      </c>
      <c r="CK176" s="354">
        <v>6.47</v>
      </c>
      <c r="CL176" s="359">
        <f t="shared" si="11"/>
        <v>6.793333333333333</v>
      </c>
      <c r="CM176" s="354">
        <v>0.73899999999999999</v>
      </c>
      <c r="CN176" s="354">
        <v>0.73799999999999999</v>
      </c>
      <c r="CO176" s="354">
        <v>0.89300000000000002</v>
      </c>
      <c r="CP176" s="359">
        <f t="shared" si="12"/>
        <v>0.79</v>
      </c>
      <c r="CQ176" s="354">
        <v>0.95099999999999996</v>
      </c>
      <c r="CR176" s="354">
        <v>0.90800000000000003</v>
      </c>
      <c r="CS176" s="354">
        <v>1.0169999999999999</v>
      </c>
      <c r="CT176" s="359">
        <f t="shared" si="13"/>
        <v>0.95866666666666667</v>
      </c>
      <c r="CU176" s="414">
        <v>1.3888888888888889E-3</v>
      </c>
      <c r="CV176" s="415">
        <v>4.1666666666666666E-3</v>
      </c>
      <c r="CW176" s="415">
        <v>3.472222222222222E-3</v>
      </c>
      <c r="CX176" s="416" t="s">
        <v>1682</v>
      </c>
      <c r="CY176" s="416" t="s">
        <v>1683</v>
      </c>
      <c r="CZ176" s="416" t="s">
        <v>1684</v>
      </c>
      <c r="DA176" s="416" t="s">
        <v>1685</v>
      </c>
      <c r="DB176" s="416" t="s">
        <v>1686</v>
      </c>
      <c r="DC176" s="416" t="s">
        <v>1687</v>
      </c>
      <c r="DD176" s="361"/>
      <c r="DE176" s="359">
        <v>6.0920241241444417</v>
      </c>
      <c r="DF176" s="359">
        <v>0.79</v>
      </c>
      <c r="DG176" s="359">
        <v>0.95866666666666667</v>
      </c>
    </row>
    <row r="177" spans="1:111" ht="15.75" customHeight="1">
      <c r="A177" s="363">
        <v>226</v>
      </c>
      <c r="B177" s="353" t="s">
        <v>1688</v>
      </c>
      <c r="C177" s="354">
        <v>2</v>
      </c>
      <c r="D177" s="355">
        <v>29264</v>
      </c>
      <c r="E177" s="403">
        <f t="shared" si="14"/>
        <v>41</v>
      </c>
      <c r="F177" s="354">
        <v>35.9</v>
      </c>
      <c r="G177" s="356">
        <v>99</v>
      </c>
      <c r="H177" s="409">
        <v>0</v>
      </c>
      <c r="I177" s="409">
        <v>0</v>
      </c>
      <c r="J177" s="409">
        <v>0</v>
      </c>
      <c r="K177" s="409">
        <v>0</v>
      </c>
      <c r="L177" s="409">
        <v>0</v>
      </c>
      <c r="M177" s="409">
        <v>0</v>
      </c>
      <c r="N177" s="409">
        <v>0</v>
      </c>
      <c r="O177" s="409">
        <v>0</v>
      </c>
      <c r="P177" s="409">
        <v>0</v>
      </c>
      <c r="Q177" s="409">
        <v>0</v>
      </c>
      <c r="R177" s="409">
        <v>0</v>
      </c>
      <c r="S177" s="409">
        <v>0</v>
      </c>
      <c r="T177" s="409">
        <v>0</v>
      </c>
      <c r="U177" s="409">
        <v>0</v>
      </c>
      <c r="V177" s="409">
        <v>0</v>
      </c>
      <c r="W177" s="409">
        <v>0</v>
      </c>
      <c r="X177" s="409">
        <v>0</v>
      </c>
      <c r="Y177" s="409">
        <v>0</v>
      </c>
      <c r="Z177" s="356">
        <v>0</v>
      </c>
      <c r="AA177" s="356">
        <v>81</v>
      </c>
      <c r="AB177" s="352">
        <v>1.75</v>
      </c>
      <c r="AC177" s="417">
        <f t="shared" si="6"/>
        <v>26.448979591836736</v>
      </c>
      <c r="AD177" s="442">
        <v>44269</v>
      </c>
      <c r="AE177" s="354">
        <v>1</v>
      </c>
      <c r="AF177" s="354">
        <v>0</v>
      </c>
      <c r="AG177" s="354">
        <v>4</v>
      </c>
      <c r="AH177" s="409">
        <v>0</v>
      </c>
      <c r="AI177" s="409">
        <v>1</v>
      </c>
      <c r="AJ177" s="408">
        <v>44280</v>
      </c>
      <c r="AK177" s="354">
        <f t="shared" si="15"/>
        <v>11</v>
      </c>
      <c r="AL177" s="423">
        <v>1</v>
      </c>
      <c r="AM177" s="409"/>
      <c r="AN177" s="410"/>
      <c r="AO177" s="352">
        <v>1</v>
      </c>
      <c r="AP177" s="354">
        <v>1</v>
      </c>
      <c r="AQ177" s="352">
        <v>1</v>
      </c>
      <c r="AR177" s="352">
        <v>0</v>
      </c>
      <c r="AS177" s="352">
        <v>0</v>
      </c>
      <c r="AT177" s="352">
        <v>1</v>
      </c>
      <c r="AU177" s="352">
        <v>0</v>
      </c>
      <c r="AV177" s="354">
        <v>1</v>
      </c>
      <c r="AW177" s="435">
        <v>44270</v>
      </c>
      <c r="AX177" s="419">
        <v>0.57999999999999996</v>
      </c>
      <c r="AY177" s="419">
        <v>1025</v>
      </c>
      <c r="AZ177" s="419">
        <v>159.9</v>
      </c>
      <c r="BA177" s="426"/>
      <c r="BB177" s="409">
        <v>12.9</v>
      </c>
      <c r="BC177" s="409">
        <v>7.8</v>
      </c>
      <c r="BD177" s="409">
        <v>90.5</v>
      </c>
      <c r="BE177" s="409">
        <v>7.6</v>
      </c>
      <c r="BF177" s="409">
        <v>222</v>
      </c>
      <c r="BG177" s="418"/>
      <c r="BH177" s="354">
        <v>0</v>
      </c>
      <c r="BI177" s="354">
        <v>0</v>
      </c>
      <c r="BJ177" s="354">
        <v>0</v>
      </c>
      <c r="BK177" s="354">
        <v>0</v>
      </c>
      <c r="BL177" s="356">
        <v>0</v>
      </c>
      <c r="BM177" s="354">
        <v>0</v>
      </c>
      <c r="BN177" s="413"/>
      <c r="BO177" s="419">
        <v>3.7219122807017557</v>
      </c>
      <c r="BP177" s="359">
        <v>3.8730000000000002</v>
      </c>
      <c r="BQ177" s="359">
        <v>0.15108771929824449</v>
      </c>
      <c r="BR177" s="359">
        <v>4.0594110742920932</v>
      </c>
      <c r="BS177" s="359">
        <v>51</v>
      </c>
      <c r="BT177" s="359">
        <v>160158</v>
      </c>
      <c r="BU177" s="359">
        <v>75425</v>
      </c>
      <c r="BV177" s="359">
        <v>2671.7334112832505</v>
      </c>
      <c r="BW177" s="359">
        <v>5.3820498167611447E-5</v>
      </c>
      <c r="BX177" s="359">
        <v>25.729333333333336</v>
      </c>
      <c r="BY177" s="359">
        <v>25.729333333333336</v>
      </c>
      <c r="BZ177" s="359">
        <v>0</v>
      </c>
      <c r="CA177" s="359">
        <v>167.74869658312306</v>
      </c>
      <c r="CB177" s="359">
        <v>167.74869658312306</v>
      </c>
      <c r="CC177" s="359">
        <v>0</v>
      </c>
      <c r="CD177" s="359">
        <v>553.46301033642283</v>
      </c>
      <c r="CE177" s="359">
        <v>553.46301033642283</v>
      </c>
      <c r="CF177" s="359">
        <v>0</v>
      </c>
      <c r="CG177" s="359">
        <v>0</v>
      </c>
      <c r="CH177" s="354"/>
      <c r="CI177" s="354">
        <v>6.96</v>
      </c>
      <c r="CJ177" s="354">
        <v>6.45</v>
      </c>
      <c r="CK177" s="354">
        <v>6.49</v>
      </c>
      <c r="CL177" s="359">
        <f t="shared" si="11"/>
        <v>6.6333333333333329</v>
      </c>
      <c r="CM177" s="354">
        <v>0.4</v>
      </c>
      <c r="CN177" s="354">
        <v>0.42699999999999999</v>
      </c>
      <c r="CO177" s="354">
        <v>0.41</v>
      </c>
      <c r="CP177" s="359">
        <f t="shared" si="12"/>
        <v>0.41233333333333327</v>
      </c>
      <c r="CQ177" s="354">
        <v>0.51</v>
      </c>
      <c r="CR177" s="354">
        <v>0.56599999999999995</v>
      </c>
      <c r="CS177" s="354">
        <v>0.50800000000000001</v>
      </c>
      <c r="CT177" s="359">
        <f t="shared" si="13"/>
        <v>0.52800000000000002</v>
      </c>
      <c r="CU177" s="414">
        <v>1.3888888888888889E-3</v>
      </c>
      <c r="CV177" s="415">
        <v>3.472222222222222E-3</v>
      </c>
      <c r="CW177" s="415">
        <v>8.3333333333333332E-3</v>
      </c>
      <c r="CX177" s="416" t="s">
        <v>1689</v>
      </c>
      <c r="CY177" s="416" t="s">
        <v>1690</v>
      </c>
      <c r="CZ177" s="416" t="s">
        <v>1691</v>
      </c>
      <c r="DA177" s="416" t="s">
        <v>1692</v>
      </c>
      <c r="DB177" s="416" t="s">
        <v>1693</v>
      </c>
      <c r="DC177" s="416" t="s">
        <v>1694</v>
      </c>
      <c r="DD177" s="361"/>
      <c r="DE177" s="359">
        <v>4.0594110742920932</v>
      </c>
      <c r="DF177" s="359">
        <v>0.41233333333333327</v>
      </c>
      <c r="DG177" s="359">
        <v>0.52800000000000002</v>
      </c>
    </row>
    <row r="178" spans="1:111" ht="15.75" customHeight="1">
      <c r="A178" s="363">
        <v>227</v>
      </c>
      <c r="B178" s="353" t="s">
        <v>1695</v>
      </c>
      <c r="C178" s="354">
        <v>1</v>
      </c>
      <c r="D178" s="355">
        <v>25045</v>
      </c>
      <c r="E178" s="403">
        <f t="shared" si="14"/>
        <v>52</v>
      </c>
      <c r="F178" s="354">
        <v>36</v>
      </c>
      <c r="G178" s="356">
        <v>93</v>
      </c>
      <c r="H178" s="409">
        <v>0</v>
      </c>
      <c r="I178" s="409">
        <v>0</v>
      </c>
      <c r="J178" s="409">
        <v>0</v>
      </c>
      <c r="K178" s="409">
        <v>0</v>
      </c>
      <c r="L178" s="409">
        <v>0</v>
      </c>
      <c r="M178" s="409">
        <v>0</v>
      </c>
      <c r="N178" s="409">
        <v>0</v>
      </c>
      <c r="O178" s="409">
        <v>0</v>
      </c>
      <c r="P178" s="409">
        <v>0</v>
      </c>
      <c r="Q178" s="409">
        <v>0</v>
      </c>
      <c r="R178" s="409">
        <v>0</v>
      </c>
      <c r="S178" s="409">
        <v>0</v>
      </c>
      <c r="T178" s="409">
        <v>0</v>
      </c>
      <c r="U178" s="409">
        <v>0</v>
      </c>
      <c r="V178" s="409">
        <v>0</v>
      </c>
      <c r="W178" s="409">
        <v>0</v>
      </c>
      <c r="X178" s="409">
        <v>0</v>
      </c>
      <c r="Y178" s="409">
        <v>0</v>
      </c>
      <c r="Z178" s="356">
        <v>0</v>
      </c>
      <c r="AA178" s="356">
        <v>80</v>
      </c>
      <c r="AB178" s="352">
        <v>1.75</v>
      </c>
      <c r="AC178" s="417">
        <f t="shared" si="6"/>
        <v>26.122448979591837</v>
      </c>
      <c r="AD178" s="442">
        <v>44270</v>
      </c>
      <c r="AE178" s="354">
        <v>1</v>
      </c>
      <c r="AF178" s="354">
        <v>0</v>
      </c>
      <c r="AG178" s="354">
        <v>30</v>
      </c>
      <c r="AH178" s="409">
        <v>0</v>
      </c>
      <c r="AI178" s="409">
        <v>1</v>
      </c>
      <c r="AJ178" s="408">
        <v>44306</v>
      </c>
      <c r="AK178" s="354">
        <f t="shared" si="15"/>
        <v>5</v>
      </c>
      <c r="AL178" s="423">
        <v>1</v>
      </c>
      <c r="AM178" s="409"/>
      <c r="AN178" s="410"/>
      <c r="AO178" s="352">
        <v>1</v>
      </c>
      <c r="AP178" s="354">
        <v>1</v>
      </c>
      <c r="AQ178" s="352">
        <v>1</v>
      </c>
      <c r="AR178" s="352">
        <v>0</v>
      </c>
      <c r="AS178" s="352">
        <v>0</v>
      </c>
      <c r="AT178" s="352">
        <v>1</v>
      </c>
      <c r="AU178" s="352">
        <v>0</v>
      </c>
      <c r="AV178" s="354">
        <v>1</v>
      </c>
      <c r="AW178" s="435">
        <v>44270</v>
      </c>
      <c r="AX178" s="419">
        <v>0.77</v>
      </c>
      <c r="AY178" s="419">
        <v>2368</v>
      </c>
      <c r="AZ178" s="419">
        <v>251.7</v>
      </c>
      <c r="BA178" s="426">
        <v>3.0000000000000001E-3</v>
      </c>
      <c r="BB178" s="409">
        <v>15.1</v>
      </c>
      <c r="BC178" s="409">
        <v>12.5</v>
      </c>
      <c r="BD178" s="409">
        <v>87.6</v>
      </c>
      <c r="BE178" s="409">
        <v>7.7</v>
      </c>
      <c r="BF178" s="409">
        <v>145</v>
      </c>
      <c r="BG178" s="418"/>
      <c r="BH178" s="354">
        <v>1</v>
      </c>
      <c r="BI178" s="354">
        <v>1</v>
      </c>
      <c r="BJ178" s="354">
        <v>0</v>
      </c>
      <c r="BK178" s="354">
        <v>0</v>
      </c>
      <c r="BL178" s="356">
        <v>0</v>
      </c>
      <c r="BM178" s="354">
        <v>0</v>
      </c>
      <c r="BN178" s="413"/>
      <c r="BO178" s="419">
        <v>5.7935892857142841</v>
      </c>
      <c r="BP178" s="359">
        <v>5.96</v>
      </c>
      <c r="BQ178" s="359">
        <v>0.16641071428571585</v>
      </c>
      <c r="BR178" s="359">
        <v>2.8723250144094274</v>
      </c>
      <c r="BS178" s="359">
        <v>73</v>
      </c>
      <c r="BT178" s="359">
        <v>26948</v>
      </c>
      <c r="BU178" s="359">
        <v>23984</v>
      </c>
      <c r="BV178" s="359">
        <v>736.91460055096411</v>
      </c>
      <c r="BW178" s="359">
        <v>1.1976004896637039E-4</v>
      </c>
      <c r="BX178" s="359">
        <v>16.08733333333333</v>
      </c>
      <c r="BY178" s="359">
        <v>17.34116666666667</v>
      </c>
      <c r="BZ178" s="359">
        <v>-1.2538333333333338</v>
      </c>
      <c r="CA178" s="359">
        <v>254.3197727513263</v>
      </c>
      <c r="CB178" s="359">
        <v>274.18641034422569</v>
      </c>
      <c r="CC178" s="359">
        <v>-19.866637592899423</v>
      </c>
      <c r="CD178" s="359">
        <v>221.93815443401496</v>
      </c>
      <c r="CE178" s="359">
        <v>239.24348185930577</v>
      </c>
      <c r="CF178" s="359">
        <v>-17.305327425290738</v>
      </c>
      <c r="CG178" s="359">
        <v>6.7454327593832131E-2</v>
      </c>
      <c r="CH178" s="354"/>
      <c r="CI178" s="354">
        <v>6.86</v>
      </c>
      <c r="CJ178" s="354">
        <v>6.29</v>
      </c>
      <c r="CK178" s="354">
        <v>6.14</v>
      </c>
      <c r="CL178" s="359">
        <f t="shared" si="11"/>
        <v>6.43</v>
      </c>
      <c r="CM178" s="354">
        <v>0.439</v>
      </c>
      <c r="CN178" s="354">
        <v>0.45400000000000001</v>
      </c>
      <c r="CO178" s="354">
        <v>0.432</v>
      </c>
      <c r="CP178" s="359">
        <f t="shared" si="12"/>
        <v>0.44166666666666665</v>
      </c>
      <c r="CQ178" s="354">
        <v>0.63600000000000001</v>
      </c>
      <c r="CR178" s="354">
        <v>0.63900000000000001</v>
      </c>
      <c r="CS178" s="354">
        <v>0.57599999999999996</v>
      </c>
      <c r="CT178" s="359">
        <f t="shared" si="13"/>
        <v>0.61699999999999999</v>
      </c>
      <c r="CU178" s="414">
        <v>1.3888888888888889E-3</v>
      </c>
      <c r="CV178" s="415">
        <v>4.1666666666666666E-3</v>
      </c>
      <c r="CW178" s="415">
        <v>5.5555555555555558E-3</v>
      </c>
      <c r="CX178" s="416" t="s">
        <v>1696</v>
      </c>
      <c r="CY178" s="416" t="s">
        <v>1697</v>
      </c>
      <c r="CZ178" s="416" t="s">
        <v>1698</v>
      </c>
      <c r="DA178" s="416" t="s">
        <v>1699</v>
      </c>
      <c r="DB178" s="416" t="s">
        <v>1700</v>
      </c>
      <c r="DC178" s="416" t="s">
        <v>1701</v>
      </c>
      <c r="DD178" s="361"/>
      <c r="DE178" s="359">
        <v>2.8723250144094274</v>
      </c>
      <c r="DF178" s="359">
        <v>0.44166666666666665</v>
      </c>
      <c r="DG178" s="359">
        <v>0.61699999999999999</v>
      </c>
    </row>
    <row r="179" spans="1:111" ht="15.75" customHeight="1">
      <c r="A179" s="363">
        <v>228</v>
      </c>
      <c r="B179" s="353" t="s">
        <v>1702</v>
      </c>
      <c r="C179" s="354">
        <v>1</v>
      </c>
      <c r="D179" s="355">
        <v>31278</v>
      </c>
      <c r="E179" s="403">
        <f t="shared" si="14"/>
        <v>35</v>
      </c>
      <c r="F179" s="354">
        <v>35.799999999999997</v>
      </c>
      <c r="G179" s="356">
        <v>97</v>
      </c>
      <c r="H179" s="409">
        <v>0</v>
      </c>
      <c r="I179" s="409">
        <v>0</v>
      </c>
      <c r="J179" s="409">
        <v>0</v>
      </c>
      <c r="K179" s="409">
        <v>0</v>
      </c>
      <c r="L179" s="409">
        <v>0</v>
      </c>
      <c r="M179" s="409">
        <v>0</v>
      </c>
      <c r="N179" s="409">
        <v>0</v>
      </c>
      <c r="O179" s="409">
        <v>0</v>
      </c>
      <c r="P179" s="409">
        <v>0</v>
      </c>
      <c r="Q179" s="409">
        <v>0</v>
      </c>
      <c r="R179" s="409">
        <v>0</v>
      </c>
      <c r="S179" s="409">
        <v>0</v>
      </c>
      <c r="T179" s="409">
        <v>0</v>
      </c>
      <c r="U179" s="409">
        <v>0</v>
      </c>
      <c r="V179" s="409">
        <v>0</v>
      </c>
      <c r="W179" s="409">
        <v>0</v>
      </c>
      <c r="X179" s="409">
        <v>0</v>
      </c>
      <c r="Y179" s="409">
        <v>0</v>
      </c>
      <c r="Z179" s="356">
        <v>0</v>
      </c>
      <c r="AA179" s="356">
        <v>93</v>
      </c>
      <c r="AB179" s="352">
        <v>1.74</v>
      </c>
      <c r="AC179" s="417">
        <f t="shared" si="6"/>
        <v>30.717399920729289</v>
      </c>
      <c r="AD179" s="442">
        <v>44277</v>
      </c>
      <c r="AE179" s="354">
        <v>1</v>
      </c>
      <c r="AF179" s="354">
        <v>1</v>
      </c>
      <c r="AG179" s="354">
        <v>26</v>
      </c>
      <c r="AH179" s="409">
        <v>1</v>
      </c>
      <c r="AI179" s="409">
        <v>1</v>
      </c>
      <c r="AJ179" s="408">
        <v>44305</v>
      </c>
      <c r="AK179" s="354">
        <f t="shared" si="15"/>
        <v>28</v>
      </c>
      <c r="AL179" s="423">
        <v>1</v>
      </c>
      <c r="AM179" s="409"/>
      <c r="AN179" s="410"/>
      <c r="AO179" s="352">
        <v>1</v>
      </c>
      <c r="AP179" s="354">
        <v>1</v>
      </c>
      <c r="AQ179" s="352">
        <v>1</v>
      </c>
      <c r="AR179" s="352">
        <v>0</v>
      </c>
      <c r="AS179" s="352">
        <v>0</v>
      </c>
      <c r="AT179" s="352">
        <v>1</v>
      </c>
      <c r="AU179" s="352">
        <v>0</v>
      </c>
      <c r="AV179" s="354">
        <v>1</v>
      </c>
      <c r="AW179" s="435">
        <v>44277</v>
      </c>
      <c r="AX179" s="419">
        <v>1.38</v>
      </c>
      <c r="AY179" s="419">
        <v>709</v>
      </c>
      <c r="AZ179" s="419">
        <v>281.39999999999998</v>
      </c>
      <c r="BA179" s="426">
        <v>8.4000000000000005E-2</v>
      </c>
      <c r="BB179" s="409">
        <v>15.9</v>
      </c>
      <c r="BC179" s="409">
        <v>24.61</v>
      </c>
      <c r="BD179" s="409">
        <v>95.4</v>
      </c>
      <c r="BE179" s="409">
        <v>2.7</v>
      </c>
      <c r="BF179" s="409">
        <v>342</v>
      </c>
      <c r="BG179" s="418"/>
      <c r="BH179" s="354">
        <v>0</v>
      </c>
      <c r="BI179" s="354">
        <v>0</v>
      </c>
      <c r="BJ179" s="354">
        <v>0</v>
      </c>
      <c r="BK179" s="354">
        <v>0</v>
      </c>
      <c r="BL179" s="356">
        <v>0</v>
      </c>
      <c r="BM179" s="354">
        <v>0</v>
      </c>
      <c r="BN179" s="413"/>
      <c r="BO179" s="419">
        <v>5.4331636363636386</v>
      </c>
      <c r="BP179" s="359">
        <v>5.5549999999999997</v>
      </c>
      <c r="BQ179" s="359">
        <v>0.12183636363636108</v>
      </c>
      <c r="BR179" s="359">
        <v>2.2424570984927104</v>
      </c>
      <c r="BS179" s="359">
        <v>54</v>
      </c>
      <c r="BT179" s="359">
        <v>134666</v>
      </c>
      <c r="BU179" s="359">
        <v>46827</v>
      </c>
      <c r="BV179" s="359">
        <v>1240.8798909869577</v>
      </c>
      <c r="BW179" s="359">
        <v>4.7888122204982387E-5</v>
      </c>
      <c r="BX179" s="359">
        <v>50.229333333333344</v>
      </c>
      <c r="BY179" s="359">
        <v>50.230500000000006</v>
      </c>
      <c r="BZ179" s="359">
        <v>-1.1666666666666668E-3</v>
      </c>
      <c r="CA179" s="359">
        <v>698.30612458595112</v>
      </c>
      <c r="CB179" s="359">
        <v>698.32198226795902</v>
      </c>
      <c r="CC179" s="359">
        <v>-1.5857682008000005E-2</v>
      </c>
      <c r="CD179" s="359">
        <v>739.77087980363365</v>
      </c>
      <c r="CE179" s="359">
        <v>739.78825384185654</v>
      </c>
      <c r="CF179" s="359">
        <v>-1.7374038222884091E-2</v>
      </c>
      <c r="CG179" s="359">
        <v>2.3484598613651501E-5</v>
      </c>
      <c r="CH179" s="354"/>
      <c r="CI179" s="354">
        <v>7.3</v>
      </c>
      <c r="CJ179" s="354">
        <v>7.88</v>
      </c>
      <c r="CK179" s="354">
        <v>7.85</v>
      </c>
      <c r="CL179" s="359">
        <f t="shared" si="11"/>
        <v>7.6766666666666667</v>
      </c>
      <c r="CM179" s="354">
        <v>0.35</v>
      </c>
      <c r="CN179" s="354">
        <v>0.42499999999999999</v>
      </c>
      <c r="CO179" s="354">
        <v>0.45</v>
      </c>
      <c r="CP179" s="359">
        <f t="shared" si="12"/>
        <v>0.40833333333333327</v>
      </c>
      <c r="CQ179" s="354">
        <v>0.50700000000000001</v>
      </c>
      <c r="CR179" s="354">
        <v>0.57399999999999995</v>
      </c>
      <c r="CS179" s="354">
        <v>0.64300000000000002</v>
      </c>
      <c r="CT179" s="359">
        <f t="shared" si="13"/>
        <v>0.57466666666666666</v>
      </c>
      <c r="CU179" s="414">
        <v>1.3888888888888889E-3</v>
      </c>
      <c r="CV179" s="415">
        <v>3.472222222222222E-3</v>
      </c>
      <c r="CW179" s="415">
        <v>4.8611111111111112E-3</v>
      </c>
      <c r="CX179" s="416" t="s">
        <v>1703</v>
      </c>
      <c r="CY179" s="416" t="s">
        <v>1704</v>
      </c>
      <c r="CZ179" s="416" t="s">
        <v>1705</v>
      </c>
      <c r="DA179" s="416" t="s">
        <v>1704</v>
      </c>
      <c r="DB179" s="416" t="s">
        <v>1706</v>
      </c>
      <c r="DC179" s="416" t="s">
        <v>1707</v>
      </c>
      <c r="DD179" s="361"/>
      <c r="DE179" s="359">
        <v>2.2424570984927104</v>
      </c>
      <c r="DF179" s="359">
        <v>0.40833333333333327</v>
      </c>
      <c r="DG179" s="359">
        <v>0.57466666666666666</v>
      </c>
    </row>
    <row r="180" spans="1:111" ht="15.75" customHeight="1">
      <c r="A180" s="363">
        <v>229</v>
      </c>
      <c r="B180" s="353" t="s">
        <v>1708</v>
      </c>
      <c r="C180" s="354">
        <v>1</v>
      </c>
      <c r="D180" s="355">
        <v>17687</v>
      </c>
      <c r="E180" s="403">
        <f t="shared" si="14"/>
        <v>72</v>
      </c>
      <c r="F180" s="354">
        <v>36.5</v>
      </c>
      <c r="G180" s="356">
        <v>93</v>
      </c>
      <c r="H180" s="409">
        <v>0</v>
      </c>
      <c r="I180" s="409">
        <v>0</v>
      </c>
      <c r="J180" s="409">
        <v>0</v>
      </c>
      <c r="K180" s="409">
        <v>0</v>
      </c>
      <c r="L180" s="409">
        <v>0</v>
      </c>
      <c r="M180" s="409">
        <v>0</v>
      </c>
      <c r="N180" s="409">
        <v>0</v>
      </c>
      <c r="O180" s="409">
        <v>0</v>
      </c>
      <c r="P180" s="409">
        <v>0</v>
      </c>
      <c r="Q180" s="409">
        <v>0</v>
      </c>
      <c r="R180" s="409">
        <v>0</v>
      </c>
      <c r="S180" s="409">
        <v>0</v>
      </c>
      <c r="T180" s="409">
        <v>0</v>
      </c>
      <c r="U180" s="409">
        <v>0</v>
      </c>
      <c r="V180" s="409">
        <v>0</v>
      </c>
      <c r="W180" s="409">
        <v>0</v>
      </c>
      <c r="X180" s="409">
        <v>1</v>
      </c>
      <c r="Y180" s="409">
        <v>0</v>
      </c>
      <c r="Z180" s="409">
        <v>0</v>
      </c>
      <c r="AA180" s="356">
        <v>65</v>
      </c>
      <c r="AB180" s="352">
        <v>1.64</v>
      </c>
      <c r="AC180" s="417">
        <f t="shared" si="6"/>
        <v>24.167162403331353</v>
      </c>
      <c r="AD180" s="442">
        <v>44278</v>
      </c>
      <c r="AE180" s="354">
        <v>0</v>
      </c>
      <c r="AF180" s="354">
        <v>0</v>
      </c>
      <c r="AG180" s="354">
        <v>0</v>
      </c>
      <c r="AH180" s="409">
        <v>0</v>
      </c>
      <c r="AI180" s="409">
        <v>0</v>
      </c>
      <c r="AJ180" s="408">
        <v>44281</v>
      </c>
      <c r="AK180" s="354">
        <f t="shared" si="15"/>
        <v>3</v>
      </c>
      <c r="AL180" s="423">
        <v>1</v>
      </c>
      <c r="AM180" s="409"/>
      <c r="AN180" s="410"/>
      <c r="AO180" s="352">
        <v>1</v>
      </c>
      <c r="AP180" s="354">
        <v>1</v>
      </c>
      <c r="AQ180" s="352">
        <v>1</v>
      </c>
      <c r="AR180" s="352">
        <v>0</v>
      </c>
      <c r="AS180" s="352">
        <v>0</v>
      </c>
      <c r="AT180" s="352">
        <v>1</v>
      </c>
      <c r="AU180" s="352">
        <v>0</v>
      </c>
      <c r="AV180" s="354">
        <v>1</v>
      </c>
      <c r="AW180" s="435">
        <v>44278</v>
      </c>
      <c r="AX180" s="419">
        <v>1.21</v>
      </c>
      <c r="AY180" s="419">
        <v>72149</v>
      </c>
      <c r="AZ180" s="419">
        <v>90.7</v>
      </c>
      <c r="BA180" s="426">
        <v>0.28100000000000003</v>
      </c>
      <c r="BB180" s="409">
        <v>12.4</v>
      </c>
      <c r="BC180" s="409">
        <v>14.83</v>
      </c>
      <c r="BD180" s="409">
        <v>92.4</v>
      </c>
      <c r="BE180" s="409">
        <v>3.7</v>
      </c>
      <c r="BF180" s="409">
        <v>192</v>
      </c>
      <c r="BG180" s="418"/>
      <c r="BH180" s="354">
        <v>0</v>
      </c>
      <c r="BI180" s="354">
        <v>1</v>
      </c>
      <c r="BJ180" s="354">
        <v>0</v>
      </c>
      <c r="BK180" s="354">
        <v>0</v>
      </c>
      <c r="BL180" s="356">
        <v>0</v>
      </c>
      <c r="BM180" s="354">
        <v>0</v>
      </c>
      <c r="BN180" s="413"/>
      <c r="BO180" s="419">
        <v>4.0233220338983049</v>
      </c>
      <c r="BP180" s="359">
        <v>4.0750000000000002</v>
      </c>
      <c r="BQ180" s="359">
        <v>5.1677966101695283E-2</v>
      </c>
      <c r="BR180" s="359">
        <v>1.2844600970612117</v>
      </c>
      <c r="BS180" s="359">
        <v>34</v>
      </c>
      <c r="BT180" s="359"/>
      <c r="BU180" s="359"/>
      <c r="BV180" s="359"/>
      <c r="BW180" s="359"/>
      <c r="BX180" s="359"/>
      <c r="BY180" s="359"/>
      <c r="BZ180" s="359"/>
      <c r="CA180" s="359"/>
      <c r="CB180" s="359"/>
      <c r="CC180" s="359"/>
      <c r="CD180" s="359"/>
      <c r="CE180" s="359"/>
      <c r="CF180" s="359"/>
      <c r="CG180" s="359"/>
      <c r="CH180" s="354"/>
      <c r="CI180" s="354">
        <v>6.44</v>
      </c>
      <c r="CJ180" s="354">
        <v>6.39</v>
      </c>
      <c r="CK180" s="354">
        <v>6.66</v>
      </c>
      <c r="CL180" s="359">
        <f t="shared" si="11"/>
        <v>6.496666666666667</v>
      </c>
      <c r="CM180" s="354">
        <v>0.91600000000000004</v>
      </c>
      <c r="CN180" s="354">
        <v>0.82899999999999996</v>
      </c>
      <c r="CO180" s="354">
        <v>0.93300000000000005</v>
      </c>
      <c r="CP180" s="359">
        <f t="shared" si="12"/>
        <v>0.89266666666666661</v>
      </c>
      <c r="CQ180" s="354">
        <v>0.97299999999999998</v>
      </c>
      <c r="CR180" s="354">
        <v>0.94399999999999995</v>
      </c>
      <c r="CS180" s="354">
        <v>0.95199999999999996</v>
      </c>
      <c r="CT180" s="359">
        <f t="shared" si="13"/>
        <v>0.95633333333333326</v>
      </c>
      <c r="CU180" s="414">
        <v>1.3888888888888889E-3</v>
      </c>
      <c r="CV180" s="415">
        <v>4.8611111111111112E-3</v>
      </c>
      <c r="CW180" s="415">
        <v>6.2499999999999995E-3</v>
      </c>
      <c r="CX180" s="416" t="s">
        <v>1709</v>
      </c>
      <c r="CY180" s="416" t="s">
        <v>1710</v>
      </c>
      <c r="CZ180" s="416" t="s">
        <v>1711</v>
      </c>
      <c r="DA180" s="416" t="s">
        <v>1712</v>
      </c>
      <c r="DB180" s="416" t="s">
        <v>1713</v>
      </c>
      <c r="DC180" s="416" t="s">
        <v>1714</v>
      </c>
      <c r="DD180" s="361"/>
      <c r="DE180" s="359">
        <v>1.2844600970612117</v>
      </c>
      <c r="DF180" s="359">
        <v>0.89266666666666661</v>
      </c>
      <c r="DG180" s="359">
        <v>0.95633333333333326</v>
      </c>
    </row>
    <row r="181" spans="1:111" ht="15.75" customHeight="1">
      <c r="A181" s="363">
        <v>230</v>
      </c>
      <c r="B181" s="353" t="s">
        <v>1715</v>
      </c>
      <c r="C181" s="354">
        <v>1</v>
      </c>
      <c r="D181" s="355">
        <v>22102</v>
      </c>
      <c r="E181" s="403">
        <f t="shared" si="14"/>
        <v>60</v>
      </c>
      <c r="F181" s="354">
        <v>36.1</v>
      </c>
      <c r="G181" s="356">
        <v>96</v>
      </c>
      <c r="H181" s="409">
        <v>0</v>
      </c>
      <c r="I181" s="409">
        <v>0</v>
      </c>
      <c r="J181" s="409">
        <v>0</v>
      </c>
      <c r="K181" s="409">
        <v>0</v>
      </c>
      <c r="L181" s="409">
        <v>1</v>
      </c>
      <c r="M181" s="409">
        <v>0</v>
      </c>
      <c r="N181" s="409">
        <v>0</v>
      </c>
      <c r="O181" s="409">
        <v>0</v>
      </c>
      <c r="P181" s="409">
        <v>0</v>
      </c>
      <c r="Q181" s="409">
        <v>0</v>
      </c>
      <c r="R181" s="409">
        <v>0</v>
      </c>
      <c r="S181" s="409">
        <v>0</v>
      </c>
      <c r="T181" s="409">
        <v>0</v>
      </c>
      <c r="U181" s="409">
        <v>0</v>
      </c>
      <c r="V181" s="409">
        <v>1</v>
      </c>
      <c r="W181" s="409">
        <v>0</v>
      </c>
      <c r="X181" s="409">
        <v>1</v>
      </c>
      <c r="Y181" s="409">
        <v>0</v>
      </c>
      <c r="Z181" s="409">
        <v>0</v>
      </c>
      <c r="AA181" s="356">
        <v>60</v>
      </c>
      <c r="AB181" s="352">
        <v>1.77</v>
      </c>
      <c r="AC181" s="417">
        <f t="shared" si="6"/>
        <v>19.151584793641671</v>
      </c>
      <c r="AD181" s="435">
        <v>44277</v>
      </c>
      <c r="AE181" s="354">
        <v>1</v>
      </c>
      <c r="AF181" s="354">
        <v>1</v>
      </c>
      <c r="AG181" s="354">
        <v>2</v>
      </c>
      <c r="AH181" s="409">
        <v>1</v>
      </c>
      <c r="AI181" s="409">
        <v>1</v>
      </c>
      <c r="AJ181" s="408">
        <v>44282</v>
      </c>
      <c r="AK181" s="354">
        <f t="shared" si="15"/>
        <v>5</v>
      </c>
      <c r="AL181" s="423">
        <v>1</v>
      </c>
      <c r="AM181" s="409"/>
      <c r="AN181" s="410"/>
      <c r="AO181" s="352">
        <v>1</v>
      </c>
      <c r="AP181" s="354">
        <v>1</v>
      </c>
      <c r="AQ181" s="352">
        <v>1</v>
      </c>
      <c r="AR181" s="352">
        <v>0</v>
      </c>
      <c r="AS181" s="352">
        <v>0</v>
      </c>
      <c r="AT181" s="352">
        <v>1</v>
      </c>
      <c r="AU181" s="352">
        <v>0</v>
      </c>
      <c r="AV181" s="354">
        <v>1</v>
      </c>
      <c r="AW181" s="435">
        <v>44277</v>
      </c>
      <c r="AX181" s="419">
        <v>0.62</v>
      </c>
      <c r="AY181" s="419">
        <v>434</v>
      </c>
      <c r="AZ181" s="419">
        <v>10.7</v>
      </c>
      <c r="BA181" s="426">
        <v>1.0999999999999999E-2</v>
      </c>
      <c r="BB181" s="409">
        <v>12.3</v>
      </c>
      <c r="BC181" s="409">
        <v>11.43</v>
      </c>
      <c r="BD181" s="409">
        <v>90.1</v>
      </c>
      <c r="BE181" s="409">
        <v>5.7</v>
      </c>
      <c r="BF181" s="409">
        <v>203</v>
      </c>
      <c r="BG181" s="418"/>
      <c r="BH181" s="354">
        <v>0</v>
      </c>
      <c r="BI181" s="354">
        <v>0</v>
      </c>
      <c r="BJ181" s="354">
        <v>0</v>
      </c>
      <c r="BK181" s="354">
        <v>0</v>
      </c>
      <c r="BL181" s="356">
        <v>0</v>
      </c>
      <c r="BM181" s="354">
        <v>0</v>
      </c>
      <c r="BN181" s="413"/>
      <c r="BO181" s="419">
        <v>4.7847500000000007</v>
      </c>
      <c r="BP181" s="359">
        <v>5.07</v>
      </c>
      <c r="BQ181" s="359">
        <v>0.28524999999999956</v>
      </c>
      <c r="BR181" s="359">
        <v>5.961648988975381</v>
      </c>
      <c r="BS181" s="359">
        <v>73</v>
      </c>
      <c r="BT181" s="359">
        <v>66428</v>
      </c>
      <c r="BU181" s="359">
        <v>33941</v>
      </c>
      <c r="BV181" s="359">
        <v>838.04104856736433</v>
      </c>
      <c r="BW181" s="359">
        <v>1.7564741725274391E-4</v>
      </c>
      <c r="BX181" s="359">
        <v>18.12016666666667</v>
      </c>
      <c r="BY181" s="359">
        <v>20.106666666666666</v>
      </c>
      <c r="BZ181" s="359">
        <v>-1.9865000000000002</v>
      </c>
      <c r="CA181" s="359">
        <v>196.29135474278493</v>
      </c>
      <c r="CB181" s="359">
        <v>217.70198255068104</v>
      </c>
      <c r="CC181" s="359">
        <v>-21.410627807895999</v>
      </c>
      <c r="CD181" s="359">
        <v>302.51278027401793</v>
      </c>
      <c r="CE181" s="359">
        <v>335.75809874406713</v>
      </c>
      <c r="CF181" s="359">
        <v>-33.245318470049213</v>
      </c>
      <c r="CG181" s="359">
        <v>9.0094879665459648E-2</v>
      </c>
      <c r="CH181" s="354"/>
      <c r="CI181" s="354">
        <v>6.99</v>
      </c>
      <c r="CJ181" s="354">
        <v>6.93</v>
      </c>
      <c r="CK181" s="354">
        <v>7.09</v>
      </c>
      <c r="CL181" s="359">
        <f t="shared" si="11"/>
        <v>7.003333333333333</v>
      </c>
      <c r="CM181" s="354">
        <v>0.66800000000000004</v>
      </c>
      <c r="CN181" s="354">
        <v>0.59699999999999998</v>
      </c>
      <c r="CO181" s="354">
        <v>0.59399999999999997</v>
      </c>
      <c r="CP181" s="359">
        <f t="shared" si="12"/>
        <v>0.6196666666666667</v>
      </c>
      <c r="CQ181" s="354">
        <v>0.7</v>
      </c>
      <c r="CR181" s="354">
        <v>0.7</v>
      </c>
      <c r="CS181" s="354">
        <v>0.70599999999999996</v>
      </c>
      <c r="CT181" s="359">
        <f t="shared" si="13"/>
        <v>0.70199999999999996</v>
      </c>
      <c r="CU181" s="414">
        <v>4.8611111111111112E-3</v>
      </c>
      <c r="CV181" s="415">
        <v>4.8611111111111112E-3</v>
      </c>
      <c r="CW181" s="415">
        <v>6.2499999999999995E-3</v>
      </c>
      <c r="CX181" s="416" t="s">
        <v>668</v>
      </c>
      <c r="CY181" s="416" t="s">
        <v>1716</v>
      </c>
      <c r="CZ181" s="416" t="s">
        <v>1717</v>
      </c>
      <c r="DA181" s="416" t="s">
        <v>1718</v>
      </c>
      <c r="DB181" s="416" t="s">
        <v>1719</v>
      </c>
      <c r="DC181" s="416" t="s">
        <v>1720</v>
      </c>
      <c r="DD181" s="361"/>
      <c r="DE181" s="359">
        <v>5.961648988975381</v>
      </c>
      <c r="DF181" s="359">
        <v>0.6196666666666667</v>
      </c>
      <c r="DG181" s="359">
        <v>0.70199999999999996</v>
      </c>
    </row>
    <row r="182" spans="1:111" ht="15.75" customHeight="1">
      <c r="A182" s="363">
        <v>231</v>
      </c>
      <c r="B182" s="353" t="s">
        <v>1721</v>
      </c>
      <c r="C182" s="354">
        <v>2</v>
      </c>
      <c r="D182" s="355">
        <v>15564</v>
      </c>
      <c r="E182" s="403">
        <f t="shared" si="14"/>
        <v>78</v>
      </c>
      <c r="F182" s="354">
        <v>37.4</v>
      </c>
      <c r="G182" s="356">
        <v>91</v>
      </c>
      <c r="H182" s="409">
        <v>0</v>
      </c>
      <c r="I182" s="409">
        <v>1</v>
      </c>
      <c r="J182" s="409">
        <v>0</v>
      </c>
      <c r="K182" s="409">
        <v>0</v>
      </c>
      <c r="L182" s="409">
        <v>0</v>
      </c>
      <c r="M182" s="409">
        <v>0</v>
      </c>
      <c r="N182" s="409">
        <v>0</v>
      </c>
      <c r="O182" s="409">
        <v>0</v>
      </c>
      <c r="P182" s="409">
        <v>0</v>
      </c>
      <c r="Q182" s="409">
        <v>0</v>
      </c>
      <c r="R182" s="409">
        <v>0</v>
      </c>
      <c r="S182" s="409">
        <v>0</v>
      </c>
      <c r="T182" s="409">
        <v>1</v>
      </c>
      <c r="U182" s="409">
        <v>0</v>
      </c>
      <c r="V182" s="409">
        <v>1</v>
      </c>
      <c r="W182" s="409">
        <v>0</v>
      </c>
      <c r="X182" s="409">
        <v>0</v>
      </c>
      <c r="Y182" s="409">
        <v>0</v>
      </c>
      <c r="Z182" s="409">
        <v>0</v>
      </c>
      <c r="AA182" s="356">
        <v>60</v>
      </c>
      <c r="AB182" s="352">
        <v>1.58</v>
      </c>
      <c r="AC182" s="417">
        <f t="shared" si="6"/>
        <v>24.034609838166958</v>
      </c>
      <c r="AD182" s="435">
        <v>44272</v>
      </c>
      <c r="AE182" s="354">
        <v>1</v>
      </c>
      <c r="AF182" s="354">
        <v>1</v>
      </c>
      <c r="AG182" s="354">
        <v>19</v>
      </c>
      <c r="AH182" s="409">
        <v>1</v>
      </c>
      <c r="AI182" s="409">
        <v>1</v>
      </c>
      <c r="AJ182" s="408">
        <v>44291</v>
      </c>
      <c r="AK182" s="354">
        <f t="shared" si="15"/>
        <v>19</v>
      </c>
      <c r="AL182" s="423">
        <v>1</v>
      </c>
      <c r="AM182" s="409"/>
      <c r="AN182" s="410"/>
      <c r="AO182" s="352">
        <v>1</v>
      </c>
      <c r="AP182" s="354">
        <v>1</v>
      </c>
      <c r="AQ182" s="352">
        <v>1</v>
      </c>
      <c r="AR182" s="352">
        <v>0</v>
      </c>
      <c r="AS182" s="352">
        <v>0</v>
      </c>
      <c r="AT182" s="352">
        <v>1</v>
      </c>
      <c r="AU182" s="352">
        <v>0</v>
      </c>
      <c r="AV182" s="354">
        <v>1</v>
      </c>
      <c r="AW182" s="435">
        <v>44272</v>
      </c>
      <c r="AX182" s="419">
        <v>0.87</v>
      </c>
      <c r="AY182" s="419">
        <v>1511</v>
      </c>
      <c r="AZ182" s="419">
        <v>198.1</v>
      </c>
      <c r="BA182" s="426">
        <v>1.6E-2</v>
      </c>
      <c r="BB182" s="409">
        <v>13.1</v>
      </c>
      <c r="BC182" s="409">
        <v>17.48</v>
      </c>
      <c r="BD182" s="409">
        <v>97</v>
      </c>
      <c r="BE182" s="409">
        <v>1</v>
      </c>
      <c r="BF182" s="409">
        <v>116</v>
      </c>
      <c r="BG182" s="418"/>
      <c r="BH182" s="354">
        <v>0</v>
      </c>
      <c r="BI182" s="354">
        <v>0</v>
      </c>
      <c r="BJ182" s="354">
        <v>0</v>
      </c>
      <c r="BK182" s="354">
        <v>0</v>
      </c>
      <c r="BL182" s="356">
        <v>0</v>
      </c>
      <c r="BM182" s="354">
        <v>0</v>
      </c>
      <c r="BN182" s="413"/>
      <c r="BO182" s="419">
        <v>2.7490652173913044</v>
      </c>
      <c r="BP182" s="359">
        <v>2.99</v>
      </c>
      <c r="BQ182" s="359">
        <v>0.24093478260869583</v>
      </c>
      <c r="BR182" s="359">
        <v>8.7642439722593508</v>
      </c>
      <c r="BS182" s="359">
        <v>112</v>
      </c>
      <c r="BT182" s="359">
        <v>45621</v>
      </c>
      <c r="BU182" s="359">
        <v>27208</v>
      </c>
      <c r="BV182" s="359">
        <v>844.19725621060445</v>
      </c>
      <c r="BW182" s="359">
        <v>3.2212011071226662E-4</v>
      </c>
      <c r="BX182" s="359">
        <v>15.236166666666664</v>
      </c>
      <c r="BY182" s="359">
        <v>16.50483333333333</v>
      </c>
      <c r="BZ182" s="359">
        <v>-1.2686666666666666</v>
      </c>
      <c r="CA182" s="359">
        <v>55.045043198186313</v>
      </c>
      <c r="CB182" s="359">
        <v>59.776818745221924</v>
      </c>
      <c r="CC182" s="359">
        <v>-4.7317755470356149</v>
      </c>
      <c r="CD182" s="359">
        <v>449.51697821899285</v>
      </c>
      <c r="CE182" s="359">
        <v>488.18628965672025</v>
      </c>
      <c r="CF182" s="359">
        <v>-38.669311437727387</v>
      </c>
      <c r="CG182" s="359">
        <v>7.3396413281739556E-2</v>
      </c>
      <c r="CH182" s="354"/>
      <c r="CI182" s="354">
        <v>7.01</v>
      </c>
      <c r="CJ182" s="354">
        <v>7.02</v>
      </c>
      <c r="CK182" s="354">
        <v>6.94</v>
      </c>
      <c r="CL182" s="359">
        <f t="shared" si="11"/>
        <v>6.9899999999999993</v>
      </c>
      <c r="CM182" s="354">
        <v>0.74099999999999999</v>
      </c>
      <c r="CN182" s="354">
        <v>0.74399999999999999</v>
      </c>
      <c r="CO182" s="354">
        <v>0.76500000000000001</v>
      </c>
      <c r="CP182" s="359">
        <f t="shared" si="12"/>
        <v>0.75</v>
      </c>
      <c r="CQ182" s="354">
        <v>0.76700000000000002</v>
      </c>
      <c r="CR182" s="354">
        <v>0.78400000000000003</v>
      </c>
      <c r="CS182" s="354">
        <v>0.78300000000000003</v>
      </c>
      <c r="CT182" s="359">
        <f t="shared" si="13"/>
        <v>0.77800000000000002</v>
      </c>
      <c r="CU182" s="414">
        <v>1.3888888888888889E-3</v>
      </c>
      <c r="CV182" s="415">
        <v>2.7777777777777779E-3</v>
      </c>
      <c r="CW182" s="415">
        <v>4.8611111111111112E-3</v>
      </c>
      <c r="CX182" s="416" t="s">
        <v>1722</v>
      </c>
      <c r="CY182" s="416" t="s">
        <v>1723</v>
      </c>
      <c r="CZ182" s="416" t="s">
        <v>1724</v>
      </c>
      <c r="DA182" s="416" t="s">
        <v>1725</v>
      </c>
      <c r="DB182" s="416" t="s">
        <v>1726</v>
      </c>
      <c r="DC182" s="416" t="s">
        <v>1727</v>
      </c>
      <c r="DD182" s="361"/>
      <c r="DE182" s="359">
        <v>8.7642439722593508</v>
      </c>
      <c r="DF182" s="359">
        <v>0.75</v>
      </c>
      <c r="DG182" s="359">
        <v>0.77800000000000002</v>
      </c>
    </row>
    <row r="183" spans="1:111" ht="15.75" customHeight="1">
      <c r="A183" s="363">
        <v>232</v>
      </c>
      <c r="B183" s="353" t="s">
        <v>1728</v>
      </c>
      <c r="C183" s="354">
        <v>1</v>
      </c>
      <c r="D183" s="355">
        <v>26873</v>
      </c>
      <c r="E183" s="403">
        <f t="shared" si="14"/>
        <v>47</v>
      </c>
      <c r="F183" s="354">
        <v>37.5</v>
      </c>
      <c r="G183" s="356">
        <v>92</v>
      </c>
      <c r="H183" s="409">
        <v>0</v>
      </c>
      <c r="I183" s="409">
        <v>0</v>
      </c>
      <c r="J183" s="409">
        <v>0</v>
      </c>
      <c r="K183" s="409">
        <v>0</v>
      </c>
      <c r="L183" s="409">
        <v>0</v>
      </c>
      <c r="M183" s="409">
        <v>0</v>
      </c>
      <c r="N183" s="409">
        <v>0</v>
      </c>
      <c r="O183" s="409">
        <v>0</v>
      </c>
      <c r="P183" s="409">
        <v>0</v>
      </c>
      <c r="Q183" s="409">
        <v>0</v>
      </c>
      <c r="R183" s="409">
        <v>0</v>
      </c>
      <c r="S183" s="409">
        <v>0</v>
      </c>
      <c r="T183" s="409">
        <v>0</v>
      </c>
      <c r="U183" s="409">
        <v>0</v>
      </c>
      <c r="V183" s="409">
        <v>0</v>
      </c>
      <c r="W183" s="409">
        <v>0</v>
      </c>
      <c r="X183" s="409">
        <v>1</v>
      </c>
      <c r="Y183" s="409">
        <v>0</v>
      </c>
      <c r="Z183" s="409">
        <v>0</v>
      </c>
      <c r="AA183" s="356">
        <v>80</v>
      </c>
      <c r="AB183" s="352">
        <v>1.8</v>
      </c>
      <c r="AC183" s="417">
        <f t="shared" si="6"/>
        <v>24.691358024691358</v>
      </c>
      <c r="AD183" s="435">
        <v>44287</v>
      </c>
      <c r="AE183" s="354">
        <v>1</v>
      </c>
      <c r="AF183" s="354">
        <v>0</v>
      </c>
      <c r="AG183" s="354">
        <v>5</v>
      </c>
      <c r="AH183" s="409">
        <v>0</v>
      </c>
      <c r="AI183" s="409">
        <v>0</v>
      </c>
      <c r="AJ183" s="408">
        <v>44297</v>
      </c>
      <c r="AK183" s="354">
        <f t="shared" si="15"/>
        <v>10</v>
      </c>
      <c r="AL183" s="423">
        <v>1</v>
      </c>
      <c r="AM183" s="409"/>
      <c r="AN183" s="410"/>
      <c r="AO183" s="352">
        <v>1</v>
      </c>
      <c r="AP183" s="354">
        <v>1</v>
      </c>
      <c r="AQ183" s="352">
        <v>1</v>
      </c>
      <c r="AR183" s="352">
        <v>1</v>
      </c>
      <c r="AS183" s="352">
        <v>1</v>
      </c>
      <c r="AT183" s="352">
        <v>1</v>
      </c>
      <c r="AU183" s="352">
        <v>0</v>
      </c>
      <c r="AV183" s="354">
        <v>1</v>
      </c>
      <c r="AW183" s="435">
        <v>44288</v>
      </c>
      <c r="AX183" s="419">
        <v>0.64</v>
      </c>
      <c r="AY183" s="419">
        <v>595</v>
      </c>
      <c r="AZ183" s="419">
        <v>186.2</v>
      </c>
      <c r="BA183" s="426">
        <v>3.0000000000000001E-3</v>
      </c>
      <c r="BB183" s="409">
        <v>13.5</v>
      </c>
      <c r="BC183" s="409">
        <v>90.1</v>
      </c>
      <c r="BD183" s="409">
        <v>90.1</v>
      </c>
      <c r="BE183" s="409">
        <v>6</v>
      </c>
      <c r="BF183" s="409">
        <v>302</v>
      </c>
      <c r="BG183" s="418"/>
      <c r="BH183" s="354">
        <v>0</v>
      </c>
      <c r="BI183" s="354">
        <v>0</v>
      </c>
      <c r="BJ183" s="354">
        <v>0</v>
      </c>
      <c r="BK183" s="354">
        <v>0</v>
      </c>
      <c r="BL183" s="356">
        <v>0</v>
      </c>
      <c r="BM183" s="354">
        <v>0</v>
      </c>
      <c r="BN183" s="413"/>
      <c r="BO183" s="419">
        <v>4.9001666666666654</v>
      </c>
      <c r="BP183" s="359">
        <v>5.1959999999999997</v>
      </c>
      <c r="BQ183" s="359">
        <v>0.29583333333333428</v>
      </c>
      <c r="BR183" s="359">
        <v>6.037209618720472</v>
      </c>
      <c r="BS183" s="359">
        <v>42</v>
      </c>
      <c r="BT183" s="359">
        <v>16908</v>
      </c>
      <c r="BU183" s="359">
        <v>11395</v>
      </c>
      <c r="BV183" s="359">
        <v>837.54512635379081</v>
      </c>
      <c r="BW183" s="359">
        <v>5.2981216487235389E-4</v>
      </c>
      <c r="BX183" s="359">
        <v>6.8806666666666665</v>
      </c>
      <c r="BY183" s="359">
        <v>10.492500000000003</v>
      </c>
      <c r="BZ183" s="359">
        <v>-3.6118333333333323</v>
      </c>
      <c r="CA183" s="359">
        <v>77.803065292980989</v>
      </c>
      <c r="CB183" s="359">
        <v>118.64423390497049</v>
      </c>
      <c r="CC183" s="359">
        <v>-40.841168611989502</v>
      </c>
      <c r="CD183" s="359">
        <v>112.35979495130546</v>
      </c>
      <c r="CE183" s="359">
        <v>171.3402591482091</v>
      </c>
      <c r="CF183" s="359">
        <v>-58.98046419690364</v>
      </c>
      <c r="CG183" s="359">
        <v>0.25607971067600055</v>
      </c>
      <c r="CH183" s="354"/>
      <c r="CI183" s="354">
        <v>7.5</v>
      </c>
      <c r="CJ183" s="354">
        <v>7.57</v>
      </c>
      <c r="CK183" s="354">
        <v>7.49</v>
      </c>
      <c r="CL183" s="359">
        <f t="shared" si="11"/>
        <v>7.5200000000000005</v>
      </c>
      <c r="CM183" s="354">
        <v>0.55300000000000005</v>
      </c>
      <c r="CN183" s="354">
        <v>0.55900000000000005</v>
      </c>
      <c r="CO183" s="354">
        <v>0.57999999999999996</v>
      </c>
      <c r="CP183" s="359">
        <f t="shared" si="12"/>
        <v>0.56400000000000006</v>
      </c>
      <c r="CQ183" s="354">
        <v>0.72599999999999998</v>
      </c>
      <c r="CR183" s="354">
        <v>0.79100000000000004</v>
      </c>
      <c r="CS183" s="354">
        <v>0.78600000000000003</v>
      </c>
      <c r="CT183" s="359">
        <f t="shared" si="13"/>
        <v>0.76766666666666661</v>
      </c>
      <c r="CU183" s="414">
        <v>6.9444444444444447E-4</v>
      </c>
      <c r="CV183" s="415">
        <v>2.7777777777777779E-3</v>
      </c>
      <c r="CW183" s="415">
        <v>4.8611111111111112E-3</v>
      </c>
      <c r="CX183" s="416" t="s">
        <v>1729</v>
      </c>
      <c r="CY183" s="416" t="s">
        <v>1730</v>
      </c>
      <c r="CZ183" s="416" t="s">
        <v>1731</v>
      </c>
      <c r="DA183" s="416" t="s">
        <v>1732</v>
      </c>
      <c r="DB183" s="416" t="s">
        <v>1733</v>
      </c>
      <c r="DC183" s="416" t="s">
        <v>1734</v>
      </c>
      <c r="DD183" s="361"/>
      <c r="DE183" s="359">
        <v>6.037209618720472</v>
      </c>
      <c r="DF183" s="359">
        <v>0.56400000000000006</v>
      </c>
      <c r="DG183" s="359">
        <v>0.76766666666666661</v>
      </c>
    </row>
    <row r="184" spans="1:111" ht="15.75" customHeight="1">
      <c r="A184" s="363">
        <v>233</v>
      </c>
      <c r="B184" s="353" t="s">
        <v>1735</v>
      </c>
      <c r="C184" s="354">
        <v>1</v>
      </c>
      <c r="D184" s="355">
        <v>22169</v>
      </c>
      <c r="E184" s="403">
        <f t="shared" si="14"/>
        <v>60</v>
      </c>
      <c r="F184" s="354">
        <v>35</v>
      </c>
      <c r="G184" s="356">
        <v>94</v>
      </c>
      <c r="H184" s="409">
        <v>1</v>
      </c>
      <c r="I184" s="409">
        <v>1</v>
      </c>
      <c r="J184" s="409">
        <v>0</v>
      </c>
      <c r="K184" s="409">
        <v>0</v>
      </c>
      <c r="L184" s="409">
        <v>0</v>
      </c>
      <c r="M184" s="409">
        <v>0</v>
      </c>
      <c r="N184" s="409">
        <v>0</v>
      </c>
      <c r="O184" s="409">
        <v>0</v>
      </c>
      <c r="P184" s="409">
        <v>0</v>
      </c>
      <c r="Q184" s="409">
        <v>0</v>
      </c>
      <c r="R184" s="409">
        <v>0</v>
      </c>
      <c r="S184" s="409">
        <v>0</v>
      </c>
      <c r="T184" s="409">
        <v>0</v>
      </c>
      <c r="U184" s="409">
        <v>1</v>
      </c>
      <c r="V184" s="409">
        <v>1</v>
      </c>
      <c r="W184" s="409">
        <v>0</v>
      </c>
      <c r="X184" s="409">
        <v>1</v>
      </c>
      <c r="Y184" s="409">
        <v>0</v>
      </c>
      <c r="Z184" s="409">
        <v>0</v>
      </c>
      <c r="AA184" s="356">
        <v>95</v>
      </c>
      <c r="AB184" s="352">
        <v>1.71</v>
      </c>
      <c r="AC184" s="417">
        <f t="shared" si="6"/>
        <v>32.488628979857054</v>
      </c>
      <c r="AD184" s="435">
        <v>44286</v>
      </c>
      <c r="AE184" s="354">
        <v>1</v>
      </c>
      <c r="AF184" s="354">
        <v>0</v>
      </c>
      <c r="AG184" s="354">
        <v>11</v>
      </c>
      <c r="AH184" s="409">
        <v>0</v>
      </c>
      <c r="AI184" s="409">
        <v>1</v>
      </c>
      <c r="AJ184" s="408">
        <v>44303</v>
      </c>
      <c r="AK184" s="354">
        <v>20</v>
      </c>
      <c r="AL184" s="423">
        <v>1</v>
      </c>
      <c r="AM184" s="409"/>
      <c r="AN184" s="410"/>
      <c r="AO184" s="352">
        <v>1</v>
      </c>
      <c r="AP184" s="354">
        <v>1</v>
      </c>
      <c r="AQ184" s="352">
        <v>1</v>
      </c>
      <c r="AR184" s="352">
        <v>0</v>
      </c>
      <c r="AS184" s="352">
        <v>0</v>
      </c>
      <c r="AT184" s="352">
        <v>1</v>
      </c>
      <c r="AU184" s="352">
        <v>0</v>
      </c>
      <c r="AV184" s="354">
        <v>1</v>
      </c>
      <c r="AW184" s="435">
        <v>44286</v>
      </c>
      <c r="AX184" s="419">
        <v>1.52</v>
      </c>
      <c r="AY184" s="419">
        <v>147547</v>
      </c>
      <c r="AZ184" s="419">
        <v>183</v>
      </c>
      <c r="BA184" s="426">
        <v>3.3000000000000002E-2</v>
      </c>
      <c r="BB184" s="409">
        <v>13.9</v>
      </c>
      <c r="BC184" s="409">
        <v>7.16</v>
      </c>
      <c r="BD184" s="409">
        <v>85.3</v>
      </c>
      <c r="BE184" s="409">
        <v>10.1</v>
      </c>
      <c r="BF184" s="409">
        <v>137</v>
      </c>
      <c r="BG184" s="418"/>
      <c r="BH184" s="354">
        <v>0</v>
      </c>
      <c r="BI184" s="354">
        <v>0</v>
      </c>
      <c r="BJ184" s="354">
        <v>0</v>
      </c>
      <c r="BK184" s="354">
        <v>0</v>
      </c>
      <c r="BL184" s="356">
        <v>0</v>
      </c>
      <c r="BM184" s="354">
        <v>0</v>
      </c>
      <c r="BN184" s="413"/>
      <c r="BO184" s="419">
        <v>5.1793333333333331</v>
      </c>
      <c r="BP184" s="359">
        <v>5.2389999999999999</v>
      </c>
      <c r="BQ184" s="359">
        <v>5.9666666666666757E-2</v>
      </c>
      <c r="BR184" s="359">
        <v>1.1520144162697921</v>
      </c>
      <c r="BS184" s="359">
        <v>63</v>
      </c>
      <c r="BT184" s="359">
        <v>56052</v>
      </c>
      <c r="BU184" s="359">
        <v>31721</v>
      </c>
      <c r="BV184" s="359">
        <v>1053.6462699077954</v>
      </c>
      <c r="BW184" s="359">
        <v>3.6317090138072318E-5</v>
      </c>
      <c r="BX184" s="359">
        <v>12.058666666666666</v>
      </c>
      <c r="BY184" s="359">
        <v>14.230333333333331</v>
      </c>
      <c r="BZ184" s="359">
        <v>-2.1716666666666673</v>
      </c>
      <c r="CA184" s="359">
        <v>152.36295130992499</v>
      </c>
      <c r="CB184" s="359">
        <v>179.7776073157965</v>
      </c>
      <c r="CC184" s="359">
        <v>-27.414656005871496</v>
      </c>
      <c r="CD184" s="359">
        <v>186.2710545565223</v>
      </c>
      <c r="CE184" s="359">
        <v>219.83194860158474</v>
      </c>
      <c r="CF184" s="359">
        <v>-33.560894045062483</v>
      </c>
      <c r="CG184" s="359">
        <v>0.13244610106001564</v>
      </c>
      <c r="CH184" s="354"/>
      <c r="CI184" s="354">
        <v>10.029999999999999</v>
      </c>
      <c r="CJ184" s="354">
        <v>10.199999999999999</v>
      </c>
      <c r="CK184" s="354">
        <v>10.34</v>
      </c>
      <c r="CL184" s="359">
        <f t="shared" si="11"/>
        <v>10.19</v>
      </c>
      <c r="CM184" s="354">
        <v>1.077</v>
      </c>
      <c r="CN184" s="354">
        <v>1.0740000000000001</v>
      </c>
      <c r="CO184" s="354">
        <v>1.179</v>
      </c>
      <c r="CP184" s="359">
        <f t="shared" si="12"/>
        <v>1.1100000000000001</v>
      </c>
      <c r="CQ184" s="354">
        <v>1.2749999999999999</v>
      </c>
      <c r="CR184" s="354">
        <v>1.2689999999999999</v>
      </c>
      <c r="CS184" s="354">
        <v>1.29</v>
      </c>
      <c r="CT184" s="359">
        <f t="shared" si="13"/>
        <v>1.2779999999999998</v>
      </c>
      <c r="CU184" s="414">
        <v>1.3888888888888889E-3</v>
      </c>
      <c r="CV184" s="415">
        <v>4.8611111111111112E-3</v>
      </c>
      <c r="CW184" s="415">
        <v>8.3333333333333332E-3</v>
      </c>
      <c r="CX184" s="416" t="s">
        <v>1736</v>
      </c>
      <c r="CY184" s="416" t="s">
        <v>1737</v>
      </c>
      <c r="CZ184" s="416" t="s">
        <v>1738</v>
      </c>
      <c r="DA184" s="416" t="s">
        <v>1739</v>
      </c>
      <c r="DB184" s="416" t="s">
        <v>1740</v>
      </c>
      <c r="DC184" s="416" t="s">
        <v>1741</v>
      </c>
      <c r="DD184" s="361"/>
      <c r="DE184" s="359">
        <v>1.1520144162697921</v>
      </c>
      <c r="DF184" s="359">
        <v>1.1100000000000001</v>
      </c>
      <c r="DG184" s="359">
        <v>1.2779999999999998</v>
      </c>
    </row>
    <row r="185" spans="1:111" ht="15.75" customHeight="1">
      <c r="A185" s="363">
        <v>234</v>
      </c>
      <c r="B185" s="353" t="s">
        <v>1742</v>
      </c>
      <c r="C185" s="354">
        <v>2</v>
      </c>
      <c r="D185" s="355">
        <v>16029</v>
      </c>
      <c r="E185" s="403">
        <f t="shared" si="14"/>
        <v>77</v>
      </c>
      <c r="F185" s="354">
        <v>35.299999999999997</v>
      </c>
      <c r="G185" s="356">
        <v>92</v>
      </c>
      <c r="H185" s="409">
        <v>0</v>
      </c>
      <c r="I185" s="409">
        <v>1</v>
      </c>
      <c r="J185" s="409">
        <v>0</v>
      </c>
      <c r="K185" s="409">
        <v>0</v>
      </c>
      <c r="L185" s="409">
        <v>0</v>
      </c>
      <c r="M185" s="409">
        <v>0</v>
      </c>
      <c r="N185" s="409">
        <v>0</v>
      </c>
      <c r="O185" s="409">
        <v>0</v>
      </c>
      <c r="P185" s="409">
        <v>0</v>
      </c>
      <c r="Q185" s="409">
        <v>0</v>
      </c>
      <c r="R185" s="409">
        <v>0</v>
      </c>
      <c r="S185" s="409">
        <v>0</v>
      </c>
      <c r="T185" s="409">
        <v>0</v>
      </c>
      <c r="U185" s="409">
        <v>0</v>
      </c>
      <c r="V185" s="409">
        <v>1</v>
      </c>
      <c r="W185" s="409">
        <v>1</v>
      </c>
      <c r="X185" s="409">
        <v>1</v>
      </c>
      <c r="Y185" s="409">
        <v>0</v>
      </c>
      <c r="Z185" s="409">
        <v>0</v>
      </c>
      <c r="AA185" s="356">
        <v>78</v>
      </c>
      <c r="AB185" s="352">
        <v>1.65</v>
      </c>
      <c r="AC185" s="417">
        <f t="shared" si="6"/>
        <v>28.650137741046834</v>
      </c>
      <c r="AD185" s="435">
        <v>44287</v>
      </c>
      <c r="AE185" s="354">
        <v>0</v>
      </c>
      <c r="AF185" s="354">
        <v>0</v>
      </c>
      <c r="AG185" s="354">
        <v>0</v>
      </c>
      <c r="AH185" s="409">
        <v>0</v>
      </c>
      <c r="AI185" s="409">
        <v>0</v>
      </c>
      <c r="AJ185" s="408">
        <v>44299</v>
      </c>
      <c r="AK185" s="354">
        <f>DATEDIF(AD185,AJ185,"MD")</f>
        <v>12</v>
      </c>
      <c r="AL185" s="423">
        <v>1</v>
      </c>
      <c r="AM185" s="409"/>
      <c r="AN185" s="410"/>
      <c r="AO185" s="352">
        <v>1</v>
      </c>
      <c r="AP185" s="354">
        <v>1</v>
      </c>
      <c r="AQ185" s="352">
        <v>1</v>
      </c>
      <c r="AR185" s="352">
        <v>0</v>
      </c>
      <c r="AS185" s="352">
        <v>1</v>
      </c>
      <c r="AT185" s="352">
        <v>1</v>
      </c>
      <c r="AU185" s="352">
        <v>0</v>
      </c>
      <c r="AV185" s="354">
        <v>1</v>
      </c>
      <c r="AW185" s="435">
        <v>44287</v>
      </c>
      <c r="AX185" s="419">
        <v>0.97</v>
      </c>
      <c r="AY185" s="419">
        <v>986</v>
      </c>
      <c r="AZ185" s="419">
        <v>185.4</v>
      </c>
      <c r="BA185" s="426">
        <v>1.2999999999999999E-2</v>
      </c>
      <c r="BB185" s="409">
        <v>11</v>
      </c>
      <c r="BC185" s="409">
        <v>9.61</v>
      </c>
      <c r="BD185" s="409">
        <v>92.9</v>
      </c>
      <c r="BE185" s="409">
        <v>5.9</v>
      </c>
      <c r="BF185" s="409">
        <v>304</v>
      </c>
      <c r="BG185" s="418"/>
      <c r="BH185" s="354">
        <v>0</v>
      </c>
      <c r="BI185" s="354">
        <v>0</v>
      </c>
      <c r="BJ185" s="354">
        <v>0</v>
      </c>
      <c r="BK185" s="354">
        <v>0</v>
      </c>
      <c r="BL185" s="356">
        <v>0</v>
      </c>
      <c r="BM185" s="354">
        <v>0</v>
      </c>
      <c r="BN185" s="413"/>
      <c r="BO185" s="419"/>
      <c r="BP185" s="359"/>
      <c r="BQ185" s="359"/>
      <c r="BR185" s="359"/>
      <c r="BS185" s="359"/>
      <c r="BT185" s="359"/>
      <c r="BU185" s="359"/>
      <c r="BV185" s="359"/>
      <c r="BW185" s="359"/>
      <c r="BX185" s="359"/>
      <c r="BY185" s="359"/>
      <c r="BZ185" s="359"/>
      <c r="CA185" s="359"/>
      <c r="CB185" s="359"/>
      <c r="CC185" s="359"/>
      <c r="CD185" s="359"/>
      <c r="CE185" s="359"/>
      <c r="CF185" s="359"/>
      <c r="CG185" s="359"/>
      <c r="CH185" s="354"/>
      <c r="CI185" s="354">
        <v>6.5</v>
      </c>
      <c r="CJ185" s="354">
        <v>6.58</v>
      </c>
      <c r="CK185" s="354">
        <v>6.73</v>
      </c>
      <c r="CL185" s="359">
        <f t="shared" si="11"/>
        <v>6.6033333333333344</v>
      </c>
      <c r="CM185" s="354">
        <v>0.54300000000000004</v>
      </c>
      <c r="CN185" s="354">
        <v>0.58399999999999996</v>
      </c>
      <c r="CO185" s="354">
        <v>0.58499999999999996</v>
      </c>
      <c r="CP185" s="359">
        <f t="shared" si="12"/>
        <v>0.57066666666666666</v>
      </c>
      <c r="CQ185" s="354">
        <v>0.75600000000000001</v>
      </c>
      <c r="CR185" s="354">
        <v>0.76400000000000001</v>
      </c>
      <c r="CS185" s="354">
        <v>0.76200000000000001</v>
      </c>
      <c r="CT185" s="359">
        <f t="shared" si="13"/>
        <v>0.76066666666666671</v>
      </c>
      <c r="CU185" s="414">
        <v>2.0833333333333333E-3</v>
      </c>
      <c r="CV185" s="415">
        <v>4.1666666666666666E-3</v>
      </c>
      <c r="CW185" s="415">
        <v>1.0416666666666666E-2</v>
      </c>
      <c r="CX185" s="416" t="s">
        <v>1743</v>
      </c>
      <c r="CY185" s="416" t="s">
        <v>1744</v>
      </c>
      <c r="CZ185" s="416" t="s">
        <v>1745</v>
      </c>
      <c r="DA185" s="416" t="s">
        <v>1746</v>
      </c>
      <c r="DB185" s="416" t="s">
        <v>1747</v>
      </c>
      <c r="DC185" s="416" t="s">
        <v>1748</v>
      </c>
      <c r="DD185" s="361"/>
      <c r="DE185" s="359"/>
      <c r="DF185" s="359">
        <v>0.57066666666666666</v>
      </c>
      <c r="DG185" s="359">
        <v>0.76066666666666671</v>
      </c>
    </row>
    <row r="186" spans="1:111" ht="15.75" customHeight="1">
      <c r="A186" s="363">
        <v>235</v>
      </c>
      <c r="B186" s="353" t="s">
        <v>1749</v>
      </c>
      <c r="C186" s="354">
        <v>2</v>
      </c>
      <c r="D186" s="355">
        <v>28984</v>
      </c>
      <c r="E186" s="403">
        <f t="shared" si="14"/>
        <v>41</v>
      </c>
      <c r="F186" s="354">
        <v>35.700000000000003</v>
      </c>
      <c r="G186" s="356">
        <v>95</v>
      </c>
      <c r="H186" s="409">
        <v>0</v>
      </c>
      <c r="I186" s="409">
        <v>0</v>
      </c>
      <c r="J186" s="409">
        <v>0</v>
      </c>
      <c r="K186" s="409">
        <v>0</v>
      </c>
      <c r="L186" s="409">
        <v>0</v>
      </c>
      <c r="M186" s="409">
        <v>0</v>
      </c>
      <c r="N186" s="409">
        <v>0</v>
      </c>
      <c r="O186" s="409">
        <v>0</v>
      </c>
      <c r="P186" s="409">
        <v>0</v>
      </c>
      <c r="Q186" s="409">
        <v>0</v>
      </c>
      <c r="R186" s="409">
        <v>0</v>
      </c>
      <c r="S186" s="409">
        <v>0</v>
      </c>
      <c r="T186" s="409">
        <v>0</v>
      </c>
      <c r="U186" s="409">
        <v>0</v>
      </c>
      <c r="V186" s="409">
        <v>1</v>
      </c>
      <c r="W186" s="409">
        <v>1</v>
      </c>
      <c r="X186" s="409">
        <v>0</v>
      </c>
      <c r="Y186" s="409">
        <v>0</v>
      </c>
      <c r="Z186" s="409">
        <v>0</v>
      </c>
      <c r="AA186" s="356">
        <v>112</v>
      </c>
      <c r="AB186" s="352">
        <v>1.59</v>
      </c>
      <c r="AC186" s="417">
        <f t="shared" si="6"/>
        <v>44.302045014042164</v>
      </c>
      <c r="AD186" s="435">
        <v>44286</v>
      </c>
      <c r="AE186" s="354">
        <v>0</v>
      </c>
      <c r="AF186" s="354">
        <v>0</v>
      </c>
      <c r="AG186" s="354">
        <v>0</v>
      </c>
      <c r="AH186" s="409">
        <v>0</v>
      </c>
      <c r="AI186" s="409">
        <v>0</v>
      </c>
      <c r="AJ186" s="408">
        <v>44297</v>
      </c>
      <c r="AK186" s="354">
        <f>DATEDIF(AD186,AJ186,"MD")</f>
        <v>11</v>
      </c>
      <c r="AL186" s="423">
        <v>1</v>
      </c>
      <c r="AM186" s="409"/>
      <c r="AN186" s="410"/>
      <c r="AO186" s="352">
        <v>1</v>
      </c>
      <c r="AP186" s="354">
        <v>1</v>
      </c>
      <c r="AQ186" s="352">
        <v>1</v>
      </c>
      <c r="AR186" s="352">
        <v>0</v>
      </c>
      <c r="AS186" s="352">
        <v>0</v>
      </c>
      <c r="AT186" s="352">
        <v>1</v>
      </c>
      <c r="AU186" s="352">
        <v>0</v>
      </c>
      <c r="AV186" s="354">
        <v>1</v>
      </c>
      <c r="AW186" s="435">
        <v>44286</v>
      </c>
      <c r="AX186" s="419">
        <v>0.73</v>
      </c>
      <c r="AY186" s="419">
        <v>316</v>
      </c>
      <c r="AZ186" s="419">
        <v>40.1</v>
      </c>
      <c r="BA186" s="426"/>
      <c r="BB186" s="409">
        <v>12.8</v>
      </c>
      <c r="BC186" s="409">
        <v>9.43</v>
      </c>
      <c r="BD186" s="409">
        <v>85.5</v>
      </c>
      <c r="BE186" s="409">
        <v>10</v>
      </c>
      <c r="BF186" s="409">
        <v>215</v>
      </c>
      <c r="BG186" s="418"/>
      <c r="BH186" s="354">
        <v>0</v>
      </c>
      <c r="BI186" s="354">
        <v>0</v>
      </c>
      <c r="BJ186" s="354">
        <v>0</v>
      </c>
      <c r="BK186" s="354">
        <v>0</v>
      </c>
      <c r="BL186" s="356">
        <v>0</v>
      </c>
      <c r="BM186" s="354">
        <v>0</v>
      </c>
      <c r="BN186" s="413"/>
      <c r="BO186" s="419">
        <v>3.623833333333335</v>
      </c>
      <c r="BP186" s="359">
        <v>3.952</v>
      </c>
      <c r="BQ186" s="359">
        <v>0.32816666666666494</v>
      </c>
      <c r="BR186" s="359">
        <v>9.0557880697235369</v>
      </c>
      <c r="BS186" s="359">
        <v>44</v>
      </c>
      <c r="BT186" s="359">
        <v>90900</v>
      </c>
      <c r="BU186" s="359">
        <v>47406</v>
      </c>
      <c r="BV186" s="359">
        <v>1635.3943391041496</v>
      </c>
      <c r="BW186" s="359">
        <v>1.9102620068606372E-4</v>
      </c>
      <c r="BX186" s="359">
        <v>14.933</v>
      </c>
      <c r="BY186" s="359">
        <v>14.938333333333333</v>
      </c>
      <c r="BZ186" s="359">
        <v>-5.3333333333333323E-3</v>
      </c>
      <c r="CA186" s="359">
        <v>92.361712237592982</v>
      </c>
      <c r="CB186" s="359">
        <v>92.394686463247979</v>
      </c>
      <c r="CC186" s="359">
        <v>-3.2974225654999995E-2</v>
      </c>
      <c r="CD186" s="359">
        <v>329.71531560588562</v>
      </c>
      <c r="CE186" s="359">
        <v>329.83309282563971</v>
      </c>
      <c r="CF186" s="359">
        <v>-0.11777721975401348</v>
      </c>
      <c r="CG186" s="359">
        <v>3.5695380872252289E-4</v>
      </c>
      <c r="CH186" s="354"/>
      <c r="CI186" s="354">
        <v>6.86</v>
      </c>
      <c r="CJ186" s="354">
        <v>6.67</v>
      </c>
      <c r="CK186" s="354">
        <v>6.65</v>
      </c>
      <c r="CL186" s="359">
        <f t="shared" si="11"/>
        <v>6.7266666666666666</v>
      </c>
      <c r="CM186" s="354">
        <v>0.57099999999999995</v>
      </c>
      <c r="CN186" s="354">
        <v>0.53900000000000003</v>
      </c>
      <c r="CO186" s="354">
        <v>0.61199999999999999</v>
      </c>
      <c r="CP186" s="359">
        <f t="shared" si="12"/>
        <v>0.57399999999999995</v>
      </c>
      <c r="CQ186" s="354">
        <v>0.70399999999999996</v>
      </c>
      <c r="CR186" s="354">
        <v>0.70099999999999996</v>
      </c>
      <c r="CS186" s="354">
        <v>0.70399999999999996</v>
      </c>
      <c r="CT186" s="359">
        <f t="shared" si="13"/>
        <v>0.70299999999999996</v>
      </c>
      <c r="CU186" s="414">
        <v>2.0833333333333333E-3</v>
      </c>
      <c r="CV186" s="415">
        <v>6.2499999999999995E-3</v>
      </c>
      <c r="CW186" s="415">
        <v>7.6388888888888886E-3</v>
      </c>
      <c r="CX186" s="416" t="s">
        <v>1750</v>
      </c>
      <c r="CY186" s="416" t="s">
        <v>1751</v>
      </c>
      <c r="CZ186" s="416" t="s">
        <v>1752</v>
      </c>
      <c r="DA186" s="416" t="s">
        <v>1753</v>
      </c>
      <c r="DB186" s="416" t="s">
        <v>1754</v>
      </c>
      <c r="DC186" s="416" t="s">
        <v>1035</v>
      </c>
      <c r="DD186" s="361"/>
      <c r="DE186" s="359">
        <v>9.0557880697235369</v>
      </c>
      <c r="DF186" s="359">
        <v>0.57399999999999995</v>
      </c>
      <c r="DG186" s="359">
        <v>0.70299999999999996</v>
      </c>
    </row>
    <row r="187" spans="1:111" ht="15.75" customHeight="1">
      <c r="A187" s="443">
        <v>236</v>
      </c>
      <c r="B187" s="444" t="s">
        <v>1755</v>
      </c>
      <c r="C187" s="354">
        <v>1</v>
      </c>
      <c r="D187" s="355">
        <v>23929</v>
      </c>
      <c r="E187" s="403">
        <f t="shared" si="14"/>
        <v>55</v>
      </c>
      <c r="F187" s="354">
        <v>39.1</v>
      </c>
      <c r="G187" s="354">
        <v>92</v>
      </c>
      <c r="H187" s="354">
        <v>0</v>
      </c>
      <c r="I187" s="354">
        <v>0</v>
      </c>
      <c r="J187" s="354">
        <v>0</v>
      </c>
      <c r="K187" s="354">
        <v>0</v>
      </c>
      <c r="L187" s="354">
        <v>0</v>
      </c>
      <c r="M187" s="354">
        <v>0</v>
      </c>
      <c r="N187" s="354">
        <v>0</v>
      </c>
      <c r="O187" s="354">
        <v>0</v>
      </c>
      <c r="P187" s="354">
        <v>0</v>
      </c>
      <c r="Q187" s="354">
        <v>0</v>
      </c>
      <c r="R187" s="354">
        <v>0</v>
      </c>
      <c r="S187" s="354">
        <v>0</v>
      </c>
      <c r="T187" s="354">
        <v>0</v>
      </c>
      <c r="U187" s="354">
        <v>0</v>
      </c>
      <c r="V187" s="354">
        <v>1</v>
      </c>
      <c r="W187" s="354">
        <v>1</v>
      </c>
      <c r="X187" s="354">
        <v>0</v>
      </c>
      <c r="Y187" s="354">
        <v>0</v>
      </c>
      <c r="Z187" s="354">
        <v>0</v>
      </c>
      <c r="AA187" s="354">
        <v>100.25</v>
      </c>
      <c r="AB187" s="354">
        <v>1.69</v>
      </c>
      <c r="AC187" s="357">
        <v>35.1</v>
      </c>
      <c r="AD187" s="358">
        <v>44299</v>
      </c>
      <c r="AE187" s="354">
        <v>1</v>
      </c>
      <c r="AF187" s="354">
        <v>1</v>
      </c>
      <c r="AG187" s="354">
        <v>9</v>
      </c>
      <c r="AH187" s="354">
        <v>1</v>
      </c>
      <c r="AI187" s="354">
        <v>1</v>
      </c>
      <c r="AJ187" s="358">
        <v>44311</v>
      </c>
      <c r="AK187" s="354">
        <v>12</v>
      </c>
      <c r="AL187" s="354">
        <v>0</v>
      </c>
      <c r="AM187" s="354">
        <v>0</v>
      </c>
      <c r="AN187" s="354"/>
      <c r="AO187" s="354">
        <v>1</v>
      </c>
      <c r="AP187" s="354">
        <v>1</v>
      </c>
      <c r="AQ187" s="354">
        <v>1</v>
      </c>
      <c r="AR187" s="354">
        <v>1</v>
      </c>
      <c r="AS187" s="354">
        <v>1</v>
      </c>
      <c r="AT187" s="354">
        <v>1</v>
      </c>
      <c r="AU187" s="354">
        <v>0</v>
      </c>
      <c r="AV187" s="354">
        <v>1</v>
      </c>
      <c r="AW187" s="358">
        <v>44299</v>
      </c>
      <c r="AX187" s="359">
        <v>0.75</v>
      </c>
      <c r="AY187" s="359">
        <v>4242</v>
      </c>
      <c r="AZ187" s="359">
        <v>77.900000000000006</v>
      </c>
      <c r="BA187" s="360"/>
      <c r="BB187" s="354">
        <v>14.8</v>
      </c>
      <c r="BC187" s="354">
        <v>11.09</v>
      </c>
      <c r="BD187" s="354">
        <v>91</v>
      </c>
      <c r="BE187" s="354">
        <v>5.3</v>
      </c>
      <c r="BF187" s="354">
        <v>121</v>
      </c>
      <c r="BG187" s="354"/>
      <c r="BH187" s="354">
        <v>0</v>
      </c>
      <c r="BI187" s="354">
        <v>0</v>
      </c>
      <c r="BJ187" s="354">
        <v>0</v>
      </c>
      <c r="BK187" s="354">
        <v>0</v>
      </c>
      <c r="BL187" s="354">
        <v>0</v>
      </c>
      <c r="BM187" s="354">
        <v>0</v>
      </c>
      <c r="BN187" s="354"/>
      <c r="BO187" s="419"/>
      <c r="BP187" s="359"/>
      <c r="BQ187" s="359"/>
      <c r="BR187" s="359"/>
      <c r="BS187" s="359"/>
      <c r="BT187" s="359"/>
      <c r="BU187" s="359"/>
      <c r="BV187" s="359"/>
      <c r="BW187" s="359"/>
      <c r="BX187" s="359"/>
      <c r="BY187" s="359"/>
      <c r="BZ187" s="359"/>
      <c r="CA187" s="359"/>
      <c r="CB187" s="359"/>
      <c r="CC187" s="359"/>
      <c r="CD187" s="359"/>
      <c r="CE187" s="359"/>
      <c r="CF187" s="359"/>
      <c r="CG187" s="359"/>
      <c r="CH187" s="354"/>
      <c r="CI187" s="354">
        <v>7.97</v>
      </c>
      <c r="CJ187" s="354">
        <v>8.01</v>
      </c>
      <c r="CK187" s="354">
        <v>8.3699999999999992</v>
      </c>
      <c r="CL187" s="359">
        <f t="shared" si="11"/>
        <v>8.1166666666666671</v>
      </c>
      <c r="CM187" s="354">
        <v>0.65200000000000002</v>
      </c>
      <c r="CN187" s="354">
        <v>0.60699999999999998</v>
      </c>
      <c r="CO187" s="354">
        <v>0.60499999999999998</v>
      </c>
      <c r="CP187" s="359">
        <f t="shared" si="12"/>
        <v>0.62133333333333329</v>
      </c>
      <c r="CQ187" s="354">
        <v>0.76600000000000001</v>
      </c>
      <c r="CR187" s="354">
        <v>0.75700000000000001</v>
      </c>
      <c r="CS187" s="354">
        <v>0.77900000000000003</v>
      </c>
      <c r="CT187" s="359">
        <f t="shared" si="13"/>
        <v>0.76733333333333331</v>
      </c>
      <c r="CU187" s="414">
        <v>2.0833333333333333E-3</v>
      </c>
      <c r="CV187" s="415">
        <v>6.2499999999999995E-3</v>
      </c>
      <c r="CW187" s="415">
        <v>8.3333333333333332E-3</v>
      </c>
      <c r="CX187" s="416" t="s">
        <v>1756</v>
      </c>
      <c r="CY187" s="416" t="s">
        <v>1757</v>
      </c>
      <c r="CZ187" s="416" t="s">
        <v>1758</v>
      </c>
      <c r="DA187" s="416" t="s">
        <v>1759</v>
      </c>
      <c r="DB187" s="416" t="s">
        <v>1760</v>
      </c>
      <c r="DC187" s="416" t="s">
        <v>1761</v>
      </c>
      <c r="DD187" s="361"/>
      <c r="DE187" s="359"/>
      <c r="DF187" s="359">
        <v>0.62133333333333329</v>
      </c>
      <c r="DG187" s="359">
        <v>0.76733333333333331</v>
      </c>
    </row>
    <row r="188" spans="1:111" ht="15.75" customHeight="1">
      <c r="A188" s="443">
        <v>237</v>
      </c>
      <c r="B188" s="444" t="s">
        <v>1762</v>
      </c>
      <c r="C188" s="354">
        <v>1</v>
      </c>
      <c r="D188" s="355">
        <v>20989</v>
      </c>
      <c r="E188" s="403">
        <f t="shared" si="14"/>
        <v>63</v>
      </c>
      <c r="F188" s="354">
        <v>36</v>
      </c>
      <c r="G188" s="354">
        <v>92</v>
      </c>
      <c r="H188" s="354">
        <v>0</v>
      </c>
      <c r="I188" s="354">
        <v>1</v>
      </c>
      <c r="J188" s="354">
        <v>0</v>
      </c>
      <c r="K188" s="354">
        <v>0</v>
      </c>
      <c r="L188" s="354">
        <v>0</v>
      </c>
      <c r="M188" s="354">
        <v>1</v>
      </c>
      <c r="N188" s="354">
        <v>0</v>
      </c>
      <c r="O188" s="354">
        <v>0</v>
      </c>
      <c r="P188" s="354">
        <v>0</v>
      </c>
      <c r="Q188" s="354">
        <v>0</v>
      </c>
      <c r="R188" s="354">
        <v>0</v>
      </c>
      <c r="S188" s="354">
        <v>0</v>
      </c>
      <c r="T188" s="354">
        <v>0</v>
      </c>
      <c r="U188" s="354">
        <v>0</v>
      </c>
      <c r="V188" s="354">
        <v>1</v>
      </c>
      <c r="W188" s="354">
        <v>0</v>
      </c>
      <c r="X188" s="354">
        <v>0</v>
      </c>
      <c r="Y188" s="354">
        <v>0</v>
      </c>
      <c r="Z188" s="354">
        <v>0</v>
      </c>
      <c r="AA188" s="354"/>
      <c r="AB188" s="354">
        <v>1.8</v>
      </c>
      <c r="AC188" s="357"/>
      <c r="AD188" s="358">
        <v>44300</v>
      </c>
      <c r="AE188" s="354">
        <v>0</v>
      </c>
      <c r="AF188" s="354">
        <v>0</v>
      </c>
      <c r="AG188" s="354">
        <v>0</v>
      </c>
      <c r="AH188" s="354">
        <v>0</v>
      </c>
      <c r="AI188" s="354">
        <v>0</v>
      </c>
      <c r="AJ188" s="358">
        <v>44307</v>
      </c>
      <c r="AK188" s="354">
        <v>8</v>
      </c>
      <c r="AL188" s="354">
        <v>1</v>
      </c>
      <c r="AM188" s="354">
        <v>1</v>
      </c>
      <c r="AN188" s="354"/>
      <c r="AO188" s="354">
        <v>1</v>
      </c>
      <c r="AP188" s="354">
        <v>1</v>
      </c>
      <c r="AQ188" s="354">
        <v>1</v>
      </c>
      <c r="AR188" s="354">
        <v>0</v>
      </c>
      <c r="AS188" s="354">
        <v>0</v>
      </c>
      <c r="AT188" s="354">
        <v>1</v>
      </c>
      <c r="AU188" s="354">
        <v>0</v>
      </c>
      <c r="AV188" s="354">
        <v>1</v>
      </c>
      <c r="AW188" s="358">
        <v>44300</v>
      </c>
      <c r="AX188" s="359">
        <v>1.26</v>
      </c>
      <c r="AY188" s="359">
        <v>714</v>
      </c>
      <c r="AZ188" s="359">
        <v>99.2</v>
      </c>
      <c r="BA188" s="360">
        <v>8.0000000000000002E-3</v>
      </c>
      <c r="BB188" s="354">
        <v>14.9</v>
      </c>
      <c r="BC188" s="354">
        <v>8.4</v>
      </c>
      <c r="BD188" s="354">
        <v>77.7</v>
      </c>
      <c r="BE188" s="354">
        <v>15.1</v>
      </c>
      <c r="BF188" s="354">
        <v>146</v>
      </c>
      <c r="BG188" s="354"/>
      <c r="BH188" s="354">
        <v>0</v>
      </c>
      <c r="BI188" s="354">
        <v>0</v>
      </c>
      <c r="BJ188" s="354">
        <v>0</v>
      </c>
      <c r="BK188" s="354">
        <v>0</v>
      </c>
      <c r="BL188" s="354">
        <v>0</v>
      </c>
      <c r="BM188" s="354">
        <v>0</v>
      </c>
      <c r="BN188" s="354"/>
      <c r="BO188" s="419">
        <v>4.9481499999999983</v>
      </c>
      <c r="BP188" s="359">
        <v>5.1109999999999998</v>
      </c>
      <c r="BQ188" s="359">
        <v>0.16285000000000149</v>
      </c>
      <c r="BR188" s="359">
        <v>3.2911290078110311</v>
      </c>
      <c r="BS188" s="359">
        <v>67</v>
      </c>
      <c r="BT188" s="359">
        <v>39625</v>
      </c>
      <c r="BU188" s="359">
        <v>22366</v>
      </c>
      <c r="BV188" s="359">
        <v>556.85632419156764</v>
      </c>
      <c r="BW188" s="359">
        <v>1.4714875292010332E-4</v>
      </c>
      <c r="BX188" s="359">
        <v>7.7201666666666666</v>
      </c>
      <c r="BY188" s="359">
        <v>14.904000000000005</v>
      </c>
      <c r="BZ188" s="359">
        <v>-7.183833333333336</v>
      </c>
      <c r="CA188" s="359">
        <v>89.014464811807002</v>
      </c>
      <c r="CB188" s="359">
        <v>171.88223467775998</v>
      </c>
      <c r="CC188" s="359">
        <v>-82.867769865953008</v>
      </c>
      <c r="CD188" s="359">
        <v>124.84289969163822</v>
      </c>
      <c r="CE188" s="359">
        <v>240.98640519226535</v>
      </c>
      <c r="CF188" s="359">
        <v>-116.1435055006272</v>
      </c>
      <c r="CG188" s="359">
        <v>0.32521360441439673</v>
      </c>
      <c r="CH188" s="354"/>
      <c r="CI188" s="354"/>
      <c r="CJ188" s="354"/>
      <c r="CK188" s="354"/>
      <c r="CL188" s="359"/>
      <c r="CM188" s="354"/>
      <c r="CN188" s="354"/>
      <c r="CO188" s="354"/>
      <c r="CP188" s="359"/>
      <c r="CQ188" s="354"/>
      <c r="CR188" s="354"/>
      <c r="CS188" s="354"/>
      <c r="CT188" s="359"/>
      <c r="CU188" s="414"/>
      <c r="CV188" s="415"/>
      <c r="CW188" s="415"/>
      <c r="CX188" s="416"/>
      <c r="CY188" s="416"/>
      <c r="CZ188" s="416"/>
      <c r="DA188" s="416"/>
      <c r="DB188" s="416"/>
      <c r="DC188" s="416"/>
      <c r="DD188" s="361"/>
      <c r="DE188" s="359">
        <v>3.2911290078110311</v>
      </c>
      <c r="DF188" s="359"/>
      <c r="DG188" s="359"/>
    </row>
    <row r="189" spans="1:111" ht="15.75" customHeight="1">
      <c r="A189" s="443">
        <v>238</v>
      </c>
      <c r="B189" s="444" t="s">
        <v>1763</v>
      </c>
      <c r="C189" s="354">
        <v>1</v>
      </c>
      <c r="D189" s="355">
        <v>33374</v>
      </c>
      <c r="E189" s="403">
        <f t="shared" si="14"/>
        <v>29</v>
      </c>
      <c r="F189" s="354">
        <v>35</v>
      </c>
      <c r="G189" s="354">
        <v>95</v>
      </c>
      <c r="H189" s="354">
        <v>0</v>
      </c>
      <c r="I189" s="354">
        <v>0</v>
      </c>
      <c r="J189" s="354">
        <v>0</v>
      </c>
      <c r="K189" s="354">
        <v>0</v>
      </c>
      <c r="L189" s="354">
        <v>0</v>
      </c>
      <c r="M189" s="354">
        <v>0</v>
      </c>
      <c r="N189" s="354">
        <v>0</v>
      </c>
      <c r="O189" s="354">
        <v>0</v>
      </c>
      <c r="P189" s="354">
        <v>0</v>
      </c>
      <c r="Q189" s="354">
        <v>0</v>
      </c>
      <c r="R189" s="354">
        <v>0</v>
      </c>
      <c r="S189" s="354">
        <v>0</v>
      </c>
      <c r="T189" s="354">
        <v>0</v>
      </c>
      <c r="U189" s="354">
        <v>0</v>
      </c>
      <c r="V189" s="354">
        <v>0</v>
      </c>
      <c r="W189" s="354">
        <v>1</v>
      </c>
      <c r="X189" s="354">
        <v>0</v>
      </c>
      <c r="Y189" s="354">
        <v>0</v>
      </c>
      <c r="Z189" s="354">
        <v>0</v>
      </c>
      <c r="AA189" s="354">
        <v>126</v>
      </c>
      <c r="AB189" s="354">
        <v>1.73</v>
      </c>
      <c r="AC189" s="357">
        <v>42.09</v>
      </c>
      <c r="AD189" s="358">
        <v>44300</v>
      </c>
      <c r="AE189" s="354">
        <v>0</v>
      </c>
      <c r="AF189" s="354">
        <v>0</v>
      </c>
      <c r="AG189" s="354">
        <v>0</v>
      </c>
      <c r="AH189" s="354">
        <v>0</v>
      </c>
      <c r="AI189" s="354">
        <v>0</v>
      </c>
      <c r="AJ189" s="358">
        <v>44307</v>
      </c>
      <c r="AK189" s="354">
        <v>8</v>
      </c>
      <c r="AL189" s="354">
        <v>1</v>
      </c>
      <c r="AM189" s="354">
        <v>1</v>
      </c>
      <c r="AN189" s="354"/>
      <c r="AO189" s="354">
        <v>1</v>
      </c>
      <c r="AP189" s="354">
        <v>1</v>
      </c>
      <c r="AQ189" s="354">
        <v>1</v>
      </c>
      <c r="AR189" s="354">
        <v>0</v>
      </c>
      <c r="AS189" s="354">
        <v>0</v>
      </c>
      <c r="AT189" s="354">
        <v>1</v>
      </c>
      <c r="AU189" s="354">
        <v>0</v>
      </c>
      <c r="AV189" s="354">
        <v>1</v>
      </c>
      <c r="AW189" s="358">
        <v>44300</v>
      </c>
      <c r="AX189" s="359">
        <v>0.71</v>
      </c>
      <c r="AY189" s="359"/>
      <c r="AZ189" s="359">
        <v>40.299999999999997</v>
      </c>
      <c r="BA189" s="360">
        <v>3.0000000000000001E-3</v>
      </c>
      <c r="BB189" s="354">
        <v>14.5</v>
      </c>
      <c r="BC189" s="354">
        <v>10.48</v>
      </c>
      <c r="BD189" s="354">
        <v>83.4</v>
      </c>
      <c r="BE189" s="354">
        <v>11.7</v>
      </c>
      <c r="BF189" s="354">
        <v>245</v>
      </c>
      <c r="BG189" s="354"/>
      <c r="BH189" s="354">
        <v>0</v>
      </c>
      <c r="BI189" s="354">
        <v>0</v>
      </c>
      <c r="BJ189" s="354">
        <v>0</v>
      </c>
      <c r="BK189" s="354">
        <v>0</v>
      </c>
      <c r="BL189" s="354">
        <v>0</v>
      </c>
      <c r="BM189" s="354">
        <v>0</v>
      </c>
      <c r="BN189" s="354"/>
      <c r="BO189" s="419">
        <v>4.8097666666666674</v>
      </c>
      <c r="BP189" s="359">
        <v>4.8650000000000002</v>
      </c>
      <c r="BQ189" s="359">
        <v>5.5233333333332801E-2</v>
      </c>
      <c r="BR189" s="359">
        <v>1.1483578551973996</v>
      </c>
      <c r="BS189" s="359">
        <v>108</v>
      </c>
      <c r="BT189" s="359">
        <v>101606</v>
      </c>
      <c r="BU189" s="359">
        <v>86288</v>
      </c>
      <c r="BV189" s="359">
        <v>1551.3188338732066</v>
      </c>
      <c r="BW189" s="359">
        <v>1.3308430548829497E-5</v>
      </c>
      <c r="BX189" s="359">
        <v>10.219666666666665</v>
      </c>
      <c r="BY189" s="359">
        <v>15.840499999999999</v>
      </c>
      <c r="BZ189" s="359">
        <v>-5.6208333333333362</v>
      </c>
      <c r="CA189" s="359">
        <v>112.5091695282225</v>
      </c>
      <c r="CB189" s="359">
        <v>173.18632231554054</v>
      </c>
      <c r="CC189" s="359">
        <v>-60.677152787318015</v>
      </c>
      <c r="CD189" s="359">
        <v>169.26534662527484</v>
      </c>
      <c r="CE189" s="359">
        <v>263.27767392176941</v>
      </c>
      <c r="CF189" s="359">
        <v>-94.012327296494448</v>
      </c>
      <c r="CG189" s="359">
        <v>0.26312610757630334</v>
      </c>
      <c r="CH189" s="354"/>
      <c r="CI189" s="354">
        <v>7.56</v>
      </c>
      <c r="CJ189" s="354">
        <v>7.27</v>
      </c>
      <c r="CK189" s="354">
        <v>7.45</v>
      </c>
      <c r="CL189" s="359">
        <f>AVERAGE(CI189:CK189)</f>
        <v>7.4266666666666659</v>
      </c>
      <c r="CM189" s="354">
        <v>0.55900000000000005</v>
      </c>
      <c r="CN189" s="354">
        <v>0.57799999999999996</v>
      </c>
      <c r="CO189" s="354">
        <v>0.53700000000000003</v>
      </c>
      <c r="CP189" s="359">
        <f>AVERAGE(CM189:CO189)</f>
        <v>0.55799999999999994</v>
      </c>
      <c r="CQ189" s="354">
        <v>0.77900000000000003</v>
      </c>
      <c r="CR189" s="354">
        <v>0.70899999999999996</v>
      </c>
      <c r="CS189" s="354">
        <v>0.78100000000000003</v>
      </c>
      <c r="CT189" s="359">
        <f>AVERAGE(CQ189:CS189)</f>
        <v>0.75633333333333341</v>
      </c>
      <c r="CU189" s="414">
        <v>1.3888888888888889E-3</v>
      </c>
      <c r="CV189" s="415">
        <v>6.9444444444444441E-3</v>
      </c>
      <c r="CW189" s="415">
        <v>1.1805555555555555E-2</v>
      </c>
      <c r="CX189" s="416" t="s">
        <v>1764</v>
      </c>
      <c r="CY189" s="416" t="s">
        <v>1765</v>
      </c>
      <c r="CZ189" s="416" t="s">
        <v>1766</v>
      </c>
      <c r="DA189" s="416" t="s">
        <v>1767</v>
      </c>
      <c r="DB189" s="416" t="s">
        <v>1768</v>
      </c>
      <c r="DC189" s="416" t="s">
        <v>1769</v>
      </c>
      <c r="DD189" s="361"/>
      <c r="DE189" s="359">
        <v>1.1483578551973996</v>
      </c>
      <c r="DF189" s="359">
        <v>0.55799999999999994</v>
      </c>
      <c r="DG189" s="359">
        <v>0.75633333333333341</v>
      </c>
    </row>
    <row r="190" spans="1:111" ht="15.75" customHeight="1">
      <c r="A190" s="443">
        <v>240</v>
      </c>
      <c r="B190" s="444" t="s">
        <v>1778</v>
      </c>
      <c r="C190" s="354">
        <v>2</v>
      </c>
      <c r="D190" s="355">
        <v>25467</v>
      </c>
      <c r="E190" s="403">
        <f t="shared" si="14"/>
        <v>51</v>
      </c>
      <c r="F190" s="354">
        <v>36.9</v>
      </c>
      <c r="G190" s="354">
        <v>94</v>
      </c>
      <c r="H190" s="354">
        <v>0</v>
      </c>
      <c r="I190" s="354">
        <v>0</v>
      </c>
      <c r="J190" s="354">
        <v>0</v>
      </c>
      <c r="K190" s="354">
        <v>0</v>
      </c>
      <c r="L190" s="354">
        <v>0</v>
      </c>
      <c r="M190" s="354">
        <v>0</v>
      </c>
      <c r="N190" s="354">
        <v>0</v>
      </c>
      <c r="O190" s="354">
        <v>0</v>
      </c>
      <c r="P190" s="354">
        <v>0</v>
      </c>
      <c r="Q190" s="354">
        <v>0</v>
      </c>
      <c r="R190" s="354">
        <v>0</v>
      </c>
      <c r="S190" s="354">
        <v>0</v>
      </c>
      <c r="T190" s="354">
        <v>0</v>
      </c>
      <c r="U190" s="354">
        <v>0</v>
      </c>
      <c r="V190" s="354">
        <v>1</v>
      </c>
      <c r="W190" s="354">
        <v>1</v>
      </c>
      <c r="X190" s="354">
        <v>1</v>
      </c>
      <c r="Y190" s="354">
        <v>0</v>
      </c>
      <c r="Z190" s="354">
        <v>1</v>
      </c>
      <c r="AA190" s="354">
        <v>138.72</v>
      </c>
      <c r="AB190" s="354">
        <v>1.7</v>
      </c>
      <c r="AC190" s="357">
        <v>48</v>
      </c>
      <c r="AD190" s="358">
        <v>44300</v>
      </c>
      <c r="AE190" s="354">
        <v>1</v>
      </c>
      <c r="AF190" s="354">
        <v>0</v>
      </c>
      <c r="AG190" s="354">
        <v>3</v>
      </c>
      <c r="AH190" s="354">
        <v>0</v>
      </c>
      <c r="AI190" s="354">
        <v>1</v>
      </c>
      <c r="AJ190" s="358">
        <v>44305</v>
      </c>
      <c r="AK190" s="354">
        <v>6</v>
      </c>
      <c r="AL190" s="354">
        <v>1</v>
      </c>
      <c r="AM190" s="354">
        <v>1</v>
      </c>
      <c r="AN190" s="354"/>
      <c r="AO190" s="354">
        <v>1</v>
      </c>
      <c r="AP190" s="354">
        <v>1</v>
      </c>
      <c r="AQ190" s="354">
        <v>1</v>
      </c>
      <c r="AR190" s="354">
        <v>0</v>
      </c>
      <c r="AS190" s="354">
        <v>0</v>
      </c>
      <c r="AT190" s="354">
        <v>1</v>
      </c>
      <c r="AU190" s="354">
        <v>0</v>
      </c>
      <c r="AV190" s="354">
        <v>1</v>
      </c>
      <c r="AW190" s="358">
        <v>44300</v>
      </c>
      <c r="AX190" s="359">
        <v>0.85</v>
      </c>
      <c r="AY190" s="359">
        <v>1284</v>
      </c>
      <c r="AZ190" s="359">
        <v>78.900000000000006</v>
      </c>
      <c r="BA190" s="360">
        <v>2.5000000000000001E-3</v>
      </c>
      <c r="BB190" s="354">
        <v>13.9</v>
      </c>
      <c r="BC190" s="354">
        <v>9.16</v>
      </c>
      <c r="BD190" s="354">
        <v>80</v>
      </c>
      <c r="BE190" s="354">
        <v>13</v>
      </c>
      <c r="BF190" s="354">
        <v>215</v>
      </c>
      <c r="BG190" s="354"/>
      <c r="BH190" s="354">
        <v>0</v>
      </c>
      <c r="BI190" s="354">
        <v>0</v>
      </c>
      <c r="BJ190" s="354">
        <v>0</v>
      </c>
      <c r="BK190" s="354">
        <v>0</v>
      </c>
      <c r="BL190" s="354">
        <v>0</v>
      </c>
      <c r="BM190" s="354">
        <v>0</v>
      </c>
      <c r="BN190" s="354"/>
      <c r="BO190" s="445">
        <v>4.5563833333333346</v>
      </c>
      <c r="BP190" s="446">
        <v>4.6580000000000004</v>
      </c>
      <c r="BQ190" s="446">
        <v>0.1016166666666658</v>
      </c>
      <c r="BR190" s="446">
        <v>2.2302045116192106</v>
      </c>
      <c r="BS190" s="446">
        <v>130</v>
      </c>
      <c r="BT190" s="446">
        <v>70327</v>
      </c>
      <c r="BU190" s="446">
        <v>58016</v>
      </c>
      <c r="BV190" s="446">
        <v>1031.1670789296156</v>
      </c>
      <c r="BW190" s="446">
        <v>3.8441197456205365E-5</v>
      </c>
      <c r="BX190" s="446">
        <v>11.412833333333332</v>
      </c>
      <c r="BY190" s="446">
        <v>14.296666666666669</v>
      </c>
      <c r="BZ190" s="446">
        <v>-2.8838333333333335</v>
      </c>
      <c r="CA190" s="446">
        <v>111.67014831965548</v>
      </c>
      <c r="CB190" s="446">
        <v>139.85655998968798</v>
      </c>
      <c r="CC190" s="446">
        <v>-28.186411670032495</v>
      </c>
      <c r="CD190" s="446">
        <v>200.32850154147516</v>
      </c>
      <c r="CE190" s="446">
        <v>250.97580086154164</v>
      </c>
      <c r="CF190" s="446">
        <v>-50.64729932006653</v>
      </c>
      <c r="CG190" s="446">
        <v>0.16791585024347155</v>
      </c>
      <c r="CH190" s="429"/>
      <c r="CI190" s="429">
        <v>8.11</v>
      </c>
      <c r="CJ190" s="429">
        <v>7.98</v>
      </c>
      <c r="CK190" s="429">
        <v>8.19</v>
      </c>
      <c r="CL190" s="446">
        <f>AVERAGE(CI190:CK190)</f>
        <v>8.0933333333333337</v>
      </c>
      <c r="CM190" s="429">
        <v>0.68799999999999994</v>
      </c>
      <c r="CN190" s="429">
        <v>0.72499999999999998</v>
      </c>
      <c r="CO190" s="429">
        <v>0.76</v>
      </c>
      <c r="CP190" s="446">
        <f>AVERAGE(CM190:CO190)</f>
        <v>0.72433333333333338</v>
      </c>
      <c r="CQ190" s="429">
        <v>0.90700000000000003</v>
      </c>
      <c r="CR190" s="429">
        <v>0.91200000000000003</v>
      </c>
      <c r="CS190" s="429">
        <v>0.90700000000000003</v>
      </c>
      <c r="CT190" s="446">
        <f>AVERAGE(CQ190:CS190)</f>
        <v>0.90866666666666662</v>
      </c>
      <c r="CU190" s="447">
        <v>1.3888888888888889E-3</v>
      </c>
      <c r="CV190" s="415">
        <v>3.472222222222222E-3</v>
      </c>
      <c r="CW190" s="415">
        <v>7.6388888888888886E-3</v>
      </c>
      <c r="CX190" s="416" t="s">
        <v>1779</v>
      </c>
      <c r="CY190" s="416" t="s">
        <v>1780</v>
      </c>
      <c r="CZ190" s="416" t="s">
        <v>1781</v>
      </c>
      <c r="DA190" s="416" t="s">
        <v>1782</v>
      </c>
      <c r="DB190" s="416" t="s">
        <v>1783</v>
      </c>
      <c r="DC190" s="416" t="s">
        <v>1784</v>
      </c>
      <c r="DD190" s="448"/>
      <c r="DE190" s="446">
        <v>2.2302045116192106</v>
      </c>
      <c r="DF190" s="446">
        <v>0.72433333333333338</v>
      </c>
      <c r="DG190" s="446">
        <v>0.90866666666666662</v>
      </c>
    </row>
    <row r="191" spans="1:111" ht="15.75" customHeight="1">
      <c r="A191" s="363">
        <v>241</v>
      </c>
      <c r="B191" s="353" t="s">
        <v>1785</v>
      </c>
      <c r="C191" s="354">
        <v>2</v>
      </c>
      <c r="D191" s="355">
        <v>34977</v>
      </c>
      <c r="E191" s="403">
        <f t="shared" si="14"/>
        <v>25</v>
      </c>
      <c r="F191" s="354">
        <v>37.1</v>
      </c>
      <c r="G191" s="356">
        <v>93</v>
      </c>
      <c r="H191" s="354">
        <v>0</v>
      </c>
      <c r="I191" s="354">
        <v>0</v>
      </c>
      <c r="J191" s="354">
        <v>0</v>
      </c>
      <c r="K191" s="354">
        <v>1</v>
      </c>
      <c r="L191" s="354">
        <v>0</v>
      </c>
      <c r="M191" s="354">
        <v>0</v>
      </c>
      <c r="N191" s="354">
        <v>1</v>
      </c>
      <c r="O191" s="354">
        <v>0</v>
      </c>
      <c r="P191" s="354">
        <v>0</v>
      </c>
      <c r="Q191" s="354">
        <v>0</v>
      </c>
      <c r="R191" s="354">
        <v>1</v>
      </c>
      <c r="S191" s="354">
        <v>0</v>
      </c>
      <c r="T191" s="354">
        <v>0</v>
      </c>
      <c r="U191" s="354">
        <v>0</v>
      </c>
      <c r="V191" s="354">
        <v>1</v>
      </c>
      <c r="W191" s="354">
        <v>0</v>
      </c>
      <c r="X191" s="354">
        <v>1</v>
      </c>
      <c r="Y191" s="354">
        <v>0</v>
      </c>
      <c r="Z191" s="354">
        <v>0</v>
      </c>
      <c r="AA191" s="354">
        <v>70</v>
      </c>
      <c r="AB191" s="354">
        <v>1.69</v>
      </c>
      <c r="AC191" s="357">
        <v>24.5</v>
      </c>
      <c r="AD191" s="358">
        <v>44319</v>
      </c>
      <c r="AE191" s="354">
        <v>0</v>
      </c>
      <c r="AF191" s="354">
        <v>0</v>
      </c>
      <c r="AG191" s="354">
        <v>0</v>
      </c>
      <c r="AH191" s="354">
        <v>0</v>
      </c>
      <c r="AI191" s="354">
        <v>0</v>
      </c>
      <c r="AJ191" s="358">
        <v>44328</v>
      </c>
      <c r="AK191" s="354">
        <v>9</v>
      </c>
      <c r="AL191" s="354">
        <v>1</v>
      </c>
      <c r="AM191" s="354">
        <v>1</v>
      </c>
      <c r="AN191" s="354" t="s">
        <v>1786</v>
      </c>
      <c r="AO191" s="354">
        <v>1</v>
      </c>
      <c r="AP191" s="354">
        <v>1</v>
      </c>
      <c r="AQ191" s="354">
        <v>1</v>
      </c>
      <c r="AR191" s="354"/>
      <c r="AS191" s="354"/>
      <c r="AT191" s="354"/>
      <c r="AU191" s="354"/>
      <c r="AV191" s="354"/>
      <c r="AW191" s="358">
        <v>44319</v>
      </c>
      <c r="AX191" s="359">
        <v>7</v>
      </c>
      <c r="AY191" s="359">
        <v>4434</v>
      </c>
      <c r="AZ191" s="359">
        <v>54.5</v>
      </c>
      <c r="BA191" s="360">
        <v>0.02</v>
      </c>
      <c r="BB191" s="354">
        <v>7.5</v>
      </c>
      <c r="BC191" s="354">
        <v>5.74</v>
      </c>
      <c r="BD191" s="354">
        <v>64.8</v>
      </c>
      <c r="BE191" s="354">
        <v>28.7</v>
      </c>
      <c r="BF191" s="354">
        <v>358</v>
      </c>
      <c r="BG191" s="354"/>
      <c r="BH191" s="354">
        <v>0</v>
      </c>
      <c r="BI191" s="354">
        <v>0</v>
      </c>
      <c r="BJ191" s="354">
        <v>0</v>
      </c>
      <c r="BK191" s="354">
        <v>0</v>
      </c>
      <c r="BL191" s="354">
        <v>0</v>
      </c>
      <c r="BM191" s="354">
        <v>0</v>
      </c>
      <c r="BN191" s="354"/>
      <c r="BO191" s="445"/>
      <c r="BP191" s="446"/>
      <c r="BQ191" s="446"/>
      <c r="BR191" s="446"/>
      <c r="BS191" s="446"/>
      <c r="BT191" s="446"/>
      <c r="BU191" s="446"/>
      <c r="BV191" s="446"/>
      <c r="BW191" s="446"/>
      <c r="BX191" s="446"/>
      <c r="BY191" s="446"/>
      <c r="BZ191" s="446"/>
      <c r="CA191" s="446"/>
      <c r="CB191" s="446"/>
      <c r="CC191" s="446"/>
      <c r="CD191" s="446"/>
      <c r="CE191" s="446"/>
      <c r="CF191" s="446"/>
      <c r="CG191" s="446"/>
      <c r="CH191" s="429"/>
      <c r="CI191" s="429">
        <v>7.02</v>
      </c>
      <c r="CJ191" s="429">
        <v>6.53</v>
      </c>
      <c r="CK191" s="429">
        <v>6.92</v>
      </c>
      <c r="CL191" s="446">
        <f>AVERAGE(CI191:CK191)</f>
        <v>6.8233333333333333</v>
      </c>
      <c r="CM191" s="429">
        <v>0.67500000000000004</v>
      </c>
      <c r="CN191" s="429">
        <v>0.67900000000000005</v>
      </c>
      <c r="CO191" s="429">
        <v>0.629</v>
      </c>
      <c r="CP191" s="446">
        <f>AVERAGE(CM191:CO191)</f>
        <v>0.66100000000000003</v>
      </c>
      <c r="CQ191" s="429">
        <v>0.86599999999999999</v>
      </c>
      <c r="CR191" s="429">
        <v>0.89400000000000002</v>
      </c>
      <c r="CS191" s="429">
        <v>0.86799999999999999</v>
      </c>
      <c r="CT191" s="446">
        <f>AVERAGE(CQ191:CS191)</f>
        <v>0.876</v>
      </c>
      <c r="CU191" s="447">
        <v>3.472222222222222E-3</v>
      </c>
      <c r="CV191" s="415">
        <v>6.2499999999999995E-3</v>
      </c>
      <c r="CW191" s="415">
        <v>1.1805555555555555E-2</v>
      </c>
      <c r="CX191" s="416" t="s">
        <v>1996</v>
      </c>
      <c r="CY191" s="416" t="s">
        <v>1997</v>
      </c>
      <c r="CZ191" s="416" t="s">
        <v>1998</v>
      </c>
      <c r="DA191" s="416" t="s">
        <v>1999</v>
      </c>
      <c r="DB191" s="416" t="s">
        <v>2000</v>
      </c>
      <c r="DC191" s="416" t="s">
        <v>2001</v>
      </c>
      <c r="DD191" s="448"/>
      <c r="DE191" s="446"/>
      <c r="DF191" s="446">
        <v>0.66100000000000003</v>
      </c>
      <c r="DG191" s="446">
        <v>0.876</v>
      </c>
    </row>
    <row r="192" spans="1:111" ht="15.75" customHeight="1">
      <c r="A192" s="363">
        <v>242</v>
      </c>
      <c r="B192" s="353" t="s">
        <v>1787</v>
      </c>
      <c r="C192" s="354">
        <v>2</v>
      </c>
      <c r="D192" s="355">
        <v>21594</v>
      </c>
      <c r="E192" s="403">
        <f t="shared" si="14"/>
        <v>62</v>
      </c>
      <c r="F192" s="354">
        <v>35.700000000000003</v>
      </c>
      <c r="G192" s="356">
        <v>96</v>
      </c>
      <c r="H192" s="354">
        <v>0</v>
      </c>
      <c r="I192" s="354">
        <v>0</v>
      </c>
      <c r="J192" s="354">
        <v>0</v>
      </c>
      <c r="K192" s="354">
        <v>0</v>
      </c>
      <c r="L192" s="354">
        <v>0</v>
      </c>
      <c r="M192" s="354">
        <v>0</v>
      </c>
      <c r="N192" s="354">
        <v>0</v>
      </c>
      <c r="O192" s="354">
        <v>0</v>
      </c>
      <c r="P192" s="354">
        <v>0</v>
      </c>
      <c r="Q192" s="354">
        <v>0</v>
      </c>
      <c r="R192" s="354">
        <v>0</v>
      </c>
      <c r="S192" s="354">
        <v>0</v>
      </c>
      <c r="T192" s="354">
        <v>0</v>
      </c>
      <c r="U192" s="354">
        <v>0</v>
      </c>
      <c r="V192" s="354">
        <v>0</v>
      </c>
      <c r="W192" s="354">
        <v>0</v>
      </c>
      <c r="X192" s="354">
        <v>0</v>
      </c>
      <c r="Y192" s="354">
        <v>0</v>
      </c>
      <c r="Z192" s="354">
        <v>0</v>
      </c>
      <c r="AA192" s="354">
        <v>65</v>
      </c>
      <c r="AB192" s="354">
        <v>1.55</v>
      </c>
      <c r="AC192" s="357">
        <v>27.05</v>
      </c>
      <c r="AD192" s="358">
        <v>44319</v>
      </c>
      <c r="AE192" s="354">
        <v>0</v>
      </c>
      <c r="AF192" s="354">
        <v>0</v>
      </c>
      <c r="AG192" s="354">
        <v>0</v>
      </c>
      <c r="AH192" s="354">
        <v>0</v>
      </c>
      <c r="AI192" s="354">
        <v>0</v>
      </c>
      <c r="AJ192" s="358">
        <v>44328</v>
      </c>
      <c r="AK192" s="354">
        <v>9</v>
      </c>
      <c r="AL192" s="354">
        <v>1</v>
      </c>
      <c r="AM192" s="354">
        <v>1</v>
      </c>
      <c r="AN192" s="354"/>
      <c r="AO192" s="354">
        <v>1</v>
      </c>
      <c r="AP192" s="354">
        <v>1</v>
      </c>
      <c r="AQ192" s="354">
        <v>1</v>
      </c>
      <c r="AR192" s="354">
        <v>1</v>
      </c>
      <c r="AS192" s="354">
        <v>0</v>
      </c>
      <c r="AT192" s="354">
        <v>1</v>
      </c>
      <c r="AU192" s="354">
        <v>0</v>
      </c>
      <c r="AV192" s="354">
        <v>1</v>
      </c>
      <c r="AW192" s="358">
        <v>44319</v>
      </c>
      <c r="AX192" s="359">
        <v>0.68</v>
      </c>
      <c r="AY192" s="359">
        <v>432</v>
      </c>
      <c r="AZ192" s="359">
        <v>87</v>
      </c>
      <c r="BA192" s="360">
        <v>7.0000000000000001E-3</v>
      </c>
      <c r="BB192" s="354">
        <v>13.1</v>
      </c>
      <c r="BC192" s="354">
        <v>11.14</v>
      </c>
      <c r="BD192" s="354">
        <v>87.8</v>
      </c>
      <c r="BE192" s="354">
        <v>7.4</v>
      </c>
      <c r="BF192" s="354">
        <v>236</v>
      </c>
      <c r="BG192" s="354"/>
      <c r="BH192" s="354">
        <v>0</v>
      </c>
      <c r="BI192" s="354">
        <v>0</v>
      </c>
      <c r="BJ192" s="354">
        <v>0</v>
      </c>
      <c r="BK192" s="354">
        <v>0</v>
      </c>
      <c r="BL192" s="354">
        <v>0</v>
      </c>
      <c r="BM192" s="354">
        <v>0</v>
      </c>
      <c r="BN192" s="354"/>
      <c r="BO192" s="445">
        <v>3.4427000000000003</v>
      </c>
      <c r="BP192" s="446">
        <v>3.6120000000000001</v>
      </c>
      <c r="BQ192" s="446">
        <v>0.16929999999999978</v>
      </c>
      <c r="BR192" s="446">
        <v>4.917651843030173</v>
      </c>
      <c r="BS192" s="446">
        <v>94</v>
      </c>
      <c r="BT192" s="446">
        <v>271898</v>
      </c>
      <c r="BU192" s="446">
        <v>153487</v>
      </c>
      <c r="BV192" s="446">
        <v>2194.2923704135114</v>
      </c>
      <c r="BW192" s="446">
        <v>3.2039533270115209E-5</v>
      </c>
      <c r="BX192" s="446">
        <v>26.815166666666677</v>
      </c>
      <c r="BY192" s="446">
        <v>29.887500000000003</v>
      </c>
      <c r="BZ192" s="446">
        <v>-3.0723333333333338</v>
      </c>
      <c r="CA192" s="446">
        <v>149.36713194215702</v>
      </c>
      <c r="CB192" s="446">
        <v>166.56755531324143</v>
      </c>
      <c r="CC192" s="446">
        <v>-17.200423371084504</v>
      </c>
      <c r="CD192" s="446">
        <v>624.45068546794278</v>
      </c>
      <c r="CE192" s="446">
        <v>695.81374281674789</v>
      </c>
      <c r="CF192" s="446">
        <v>-71.363057348805214</v>
      </c>
      <c r="CG192" s="446">
        <v>9.3020353761226096E-2</v>
      </c>
      <c r="CH192" s="429"/>
      <c r="CI192" s="429">
        <v>6.05</v>
      </c>
      <c r="CJ192" s="429">
        <v>6.02</v>
      </c>
      <c r="CK192" s="429">
        <v>6.04</v>
      </c>
      <c r="CL192" s="446">
        <f>AVERAGE(CI192:CK192)</f>
        <v>6.0366666666666662</v>
      </c>
      <c r="CM192" s="429">
        <v>0.63500000000000001</v>
      </c>
      <c r="CN192" s="429">
        <v>0.65800000000000003</v>
      </c>
      <c r="CO192" s="429">
        <v>0.61199999999999999</v>
      </c>
      <c r="CP192" s="446">
        <f>AVERAGE(CM192:CO192)</f>
        <v>0.63500000000000012</v>
      </c>
      <c r="CQ192" s="429">
        <v>0.69899999999999995</v>
      </c>
      <c r="CR192" s="429">
        <v>0.69899999999999995</v>
      </c>
      <c r="CS192" s="429">
        <v>0.69899999999999995</v>
      </c>
      <c r="CT192" s="446">
        <f>AVERAGE(CQ192:CS192)</f>
        <v>0.69899999999999995</v>
      </c>
      <c r="CU192" s="447">
        <v>6.9444444444444447E-4</v>
      </c>
      <c r="CV192" s="415">
        <v>3.472222222222222E-3</v>
      </c>
      <c r="CW192" s="415">
        <v>9.0277777777777787E-3</v>
      </c>
      <c r="CX192" s="416" t="s">
        <v>2002</v>
      </c>
      <c r="CY192" s="416" t="s">
        <v>2003</v>
      </c>
      <c r="CZ192" s="416" t="s">
        <v>2004</v>
      </c>
      <c r="DA192" s="416" t="s">
        <v>2005</v>
      </c>
      <c r="DB192" s="416" t="s">
        <v>2006</v>
      </c>
      <c r="DC192" s="416" t="s">
        <v>2007</v>
      </c>
      <c r="DD192" s="448"/>
      <c r="DE192" s="446">
        <v>4.917651843030173</v>
      </c>
      <c r="DF192" s="446">
        <v>0.63500000000000012</v>
      </c>
      <c r="DG192" s="446">
        <v>0.69899999999999995</v>
      </c>
    </row>
    <row r="193" spans="1:111" ht="15.75" customHeight="1">
      <c r="A193" s="363">
        <v>243</v>
      </c>
      <c r="B193" s="353" t="s">
        <v>1788</v>
      </c>
      <c r="C193" s="354">
        <v>2</v>
      </c>
      <c r="D193" s="355">
        <v>22832</v>
      </c>
      <c r="E193" s="403">
        <f t="shared" si="14"/>
        <v>58</v>
      </c>
      <c r="F193" s="354">
        <v>36.799999999999997</v>
      </c>
      <c r="G193" s="356">
        <v>97</v>
      </c>
      <c r="H193" s="354">
        <v>0</v>
      </c>
      <c r="I193" s="354">
        <v>0</v>
      </c>
      <c r="J193" s="354">
        <v>0</v>
      </c>
      <c r="K193" s="354">
        <v>0</v>
      </c>
      <c r="L193" s="354">
        <v>0</v>
      </c>
      <c r="M193" s="354">
        <v>0</v>
      </c>
      <c r="N193" s="354">
        <v>0</v>
      </c>
      <c r="O193" s="354">
        <v>0</v>
      </c>
      <c r="P193" s="354">
        <v>0</v>
      </c>
      <c r="Q193" s="354">
        <v>0</v>
      </c>
      <c r="R193" s="354">
        <v>0</v>
      </c>
      <c r="S193" s="354">
        <v>0</v>
      </c>
      <c r="T193" s="354">
        <v>0</v>
      </c>
      <c r="U193" s="354">
        <v>0</v>
      </c>
      <c r="V193" s="354">
        <v>1</v>
      </c>
      <c r="W193" s="354">
        <v>0</v>
      </c>
      <c r="X193" s="354">
        <v>1</v>
      </c>
      <c r="Y193" s="354">
        <v>0</v>
      </c>
      <c r="Z193" s="354">
        <v>0</v>
      </c>
      <c r="AA193" s="354">
        <v>58</v>
      </c>
      <c r="AB193" s="354">
        <v>1.57</v>
      </c>
      <c r="AC193" s="357">
        <v>23.53</v>
      </c>
      <c r="AD193" s="442">
        <v>44319</v>
      </c>
      <c r="AE193" s="354">
        <v>0</v>
      </c>
      <c r="AF193" s="354">
        <v>0</v>
      </c>
      <c r="AG193" s="354">
        <v>0</v>
      </c>
      <c r="AH193" s="354">
        <v>0</v>
      </c>
      <c r="AI193" s="354">
        <v>0</v>
      </c>
      <c r="AJ193" s="358">
        <v>44325</v>
      </c>
      <c r="AK193" s="354">
        <v>6</v>
      </c>
      <c r="AL193" s="354">
        <v>1</v>
      </c>
      <c r="AM193" s="354">
        <v>1</v>
      </c>
      <c r="AN193" s="354"/>
      <c r="AO193" s="354">
        <v>1</v>
      </c>
      <c r="AP193" s="354">
        <v>1</v>
      </c>
      <c r="AQ193" s="354">
        <v>1</v>
      </c>
      <c r="AR193" s="354">
        <v>1</v>
      </c>
      <c r="AS193" s="354">
        <v>1</v>
      </c>
      <c r="AT193" s="354">
        <v>0</v>
      </c>
      <c r="AU193" s="354">
        <v>0</v>
      </c>
      <c r="AV193" s="354">
        <v>1</v>
      </c>
      <c r="AW193" s="358">
        <v>44319</v>
      </c>
      <c r="AX193" s="359">
        <v>0.99</v>
      </c>
      <c r="AY193" s="359"/>
      <c r="AZ193" s="359"/>
      <c r="BA193" s="360"/>
      <c r="BB193" s="354">
        <v>11.6</v>
      </c>
      <c r="BC193" s="354">
        <v>12.65</v>
      </c>
      <c r="BD193" s="354">
        <v>89.7</v>
      </c>
      <c r="BE193" s="354">
        <v>7.5</v>
      </c>
      <c r="BF193" s="354">
        <v>332</v>
      </c>
      <c r="BG193" s="354"/>
      <c r="BH193" s="354">
        <v>0</v>
      </c>
      <c r="BI193" s="354">
        <v>0</v>
      </c>
      <c r="BJ193" s="354">
        <v>0</v>
      </c>
      <c r="BK193" s="354">
        <v>0</v>
      </c>
      <c r="BL193" s="354">
        <v>0</v>
      </c>
      <c r="BM193" s="354">
        <v>0</v>
      </c>
      <c r="BN193" s="354"/>
      <c r="BO193" s="445"/>
      <c r="BP193" s="446"/>
      <c r="BQ193" s="446"/>
      <c r="BR193" s="446"/>
      <c r="BS193" s="446"/>
      <c r="BT193" s="446"/>
      <c r="BU193" s="446"/>
      <c r="BV193" s="446"/>
      <c r="BW193" s="446"/>
      <c r="BX193" s="446"/>
      <c r="BY193" s="446"/>
      <c r="BZ193" s="446"/>
      <c r="CA193" s="446"/>
      <c r="CB193" s="446"/>
      <c r="CC193" s="446"/>
      <c r="CD193" s="446"/>
      <c r="CE193" s="446"/>
      <c r="CF193" s="446"/>
      <c r="CG193" s="446"/>
      <c r="CH193" s="429"/>
      <c r="CI193" s="429">
        <v>7.89</v>
      </c>
      <c r="CJ193" s="429">
        <v>7.99</v>
      </c>
      <c r="CK193" s="429">
        <v>8.1999999999999993</v>
      </c>
      <c r="CL193" s="446">
        <f>AVERAGE(CI193:CK193)</f>
        <v>8.0266666666666655</v>
      </c>
      <c r="CM193" s="429">
        <v>0.67700000000000005</v>
      </c>
      <c r="CN193" s="429">
        <v>0.63200000000000001</v>
      </c>
      <c r="CO193" s="429">
        <v>0.72899999999999998</v>
      </c>
      <c r="CP193" s="446">
        <f>AVERAGE(CM193:CO193)</f>
        <v>0.67933333333333346</v>
      </c>
      <c r="CQ193" s="429">
        <v>0.72599999999999998</v>
      </c>
      <c r="CR193" s="429">
        <v>0.749</v>
      </c>
      <c r="CS193" s="429">
        <v>0.78500000000000003</v>
      </c>
      <c r="CT193" s="446">
        <f>AVERAGE(CQ193:CS193)</f>
        <v>0.75333333333333341</v>
      </c>
      <c r="CU193" s="447">
        <v>1.3888888888888889E-3</v>
      </c>
      <c r="CV193" s="415">
        <v>3.472222222222222E-3</v>
      </c>
      <c r="CW193" s="415">
        <v>7.6388888888888886E-3</v>
      </c>
      <c r="CX193" s="416" t="s">
        <v>2008</v>
      </c>
      <c r="CY193" s="416" t="s">
        <v>2009</v>
      </c>
      <c r="CZ193" s="416" t="s">
        <v>2010</v>
      </c>
      <c r="DA193" s="416" t="s">
        <v>2011</v>
      </c>
      <c r="DB193" s="416" t="s">
        <v>2012</v>
      </c>
      <c r="DC193" s="416" t="s">
        <v>2013</v>
      </c>
      <c r="DD193" s="448"/>
      <c r="DE193" s="446"/>
      <c r="DF193" s="446">
        <v>0.67933333333333346</v>
      </c>
      <c r="DG193" s="446">
        <v>0.75333333333333341</v>
      </c>
    </row>
    <row r="194" spans="1:111" ht="15.75" customHeight="1">
      <c r="A194" s="363">
        <v>244</v>
      </c>
      <c r="B194" s="353" t="s">
        <v>1789</v>
      </c>
      <c r="C194" s="354">
        <v>1</v>
      </c>
      <c r="D194" s="355">
        <v>21890</v>
      </c>
      <c r="E194" s="403">
        <f t="shared" si="14"/>
        <v>61</v>
      </c>
      <c r="F194" s="354">
        <v>36.200000000000003</v>
      </c>
      <c r="G194" s="356">
        <v>91</v>
      </c>
      <c r="H194" s="354">
        <v>0</v>
      </c>
      <c r="I194" s="354">
        <v>1</v>
      </c>
      <c r="J194" s="354">
        <v>0</v>
      </c>
      <c r="K194" s="354">
        <v>0</v>
      </c>
      <c r="L194" s="354">
        <v>0</v>
      </c>
      <c r="M194" s="354">
        <v>0</v>
      </c>
      <c r="N194" s="354">
        <v>0</v>
      </c>
      <c r="O194" s="354">
        <v>0</v>
      </c>
      <c r="P194" s="354">
        <v>0</v>
      </c>
      <c r="Q194" s="354">
        <v>0</v>
      </c>
      <c r="R194" s="354">
        <v>0</v>
      </c>
      <c r="S194" s="354">
        <v>0</v>
      </c>
      <c r="T194" s="354">
        <v>0</v>
      </c>
      <c r="U194" s="354">
        <v>0</v>
      </c>
      <c r="V194" s="354">
        <v>1</v>
      </c>
      <c r="W194" s="354">
        <v>0</v>
      </c>
      <c r="X194" s="354">
        <v>0</v>
      </c>
      <c r="Y194" s="354">
        <v>0</v>
      </c>
      <c r="Z194" s="354">
        <v>0</v>
      </c>
      <c r="AA194" s="354">
        <v>79</v>
      </c>
      <c r="AB194" s="354">
        <v>1.8</v>
      </c>
      <c r="AC194" s="357">
        <v>24.38</v>
      </c>
      <c r="AD194" s="358">
        <v>44319</v>
      </c>
      <c r="AE194" s="354">
        <v>1</v>
      </c>
      <c r="AF194" s="354">
        <v>1</v>
      </c>
      <c r="AG194" s="354">
        <v>8</v>
      </c>
      <c r="AH194" s="354">
        <v>1</v>
      </c>
      <c r="AI194" s="354">
        <v>1</v>
      </c>
      <c r="AJ194" s="358">
        <v>44328</v>
      </c>
      <c r="AK194" s="354">
        <v>9</v>
      </c>
      <c r="AL194" s="354">
        <v>1</v>
      </c>
      <c r="AM194" s="354">
        <v>1</v>
      </c>
      <c r="AN194" s="354"/>
      <c r="AO194" s="354">
        <v>1</v>
      </c>
      <c r="AP194" s="354">
        <v>1</v>
      </c>
      <c r="AQ194" s="354">
        <v>1</v>
      </c>
      <c r="AR194" s="354">
        <v>1</v>
      </c>
      <c r="AS194" s="354">
        <v>1</v>
      </c>
      <c r="AT194" s="354">
        <v>0</v>
      </c>
      <c r="AU194" s="354">
        <v>0</v>
      </c>
      <c r="AV194" s="354">
        <v>1</v>
      </c>
      <c r="AW194" s="358">
        <v>44319</v>
      </c>
      <c r="AX194" s="359">
        <v>1.1299999999999999</v>
      </c>
      <c r="AY194" s="359">
        <v>1342</v>
      </c>
      <c r="AZ194" s="359">
        <v>84.8</v>
      </c>
      <c r="BA194" s="360">
        <v>1.0999999999999999E-2</v>
      </c>
      <c r="BB194" s="354">
        <v>16.8</v>
      </c>
      <c r="BC194" s="354">
        <v>9.51</v>
      </c>
      <c r="BD194" s="354">
        <v>95.8</v>
      </c>
      <c r="BE194" s="354">
        <v>2.2000000000000002</v>
      </c>
      <c r="BF194" s="354">
        <v>371</v>
      </c>
      <c r="BG194" s="354"/>
      <c r="BH194" s="354">
        <v>0</v>
      </c>
      <c r="BI194" s="354">
        <v>0</v>
      </c>
      <c r="BJ194" s="354">
        <v>0</v>
      </c>
      <c r="BK194" s="354">
        <v>0</v>
      </c>
      <c r="BL194" s="354">
        <v>0</v>
      </c>
      <c r="BM194" s="354">
        <v>0</v>
      </c>
      <c r="BN194" s="354"/>
      <c r="BO194" s="445">
        <v>5.5302833333333341</v>
      </c>
      <c r="BP194" s="446">
        <v>5.8650000000000002</v>
      </c>
      <c r="BQ194" s="446">
        <v>0.33471666666666611</v>
      </c>
      <c r="BR194" s="446">
        <v>6.0524325155130576</v>
      </c>
      <c r="BS194" s="446">
        <v>74</v>
      </c>
      <c r="BT194" s="446">
        <v>68845</v>
      </c>
      <c r="BU194" s="446">
        <v>40078</v>
      </c>
      <c r="BV194" s="446">
        <v>894.7735191637629</v>
      </c>
      <c r="BW194" s="446">
        <v>1.5101633104229397E-4</v>
      </c>
      <c r="BX194" s="446">
        <v>20.42733333333333</v>
      </c>
      <c r="BY194" s="446">
        <v>26.260833333333338</v>
      </c>
      <c r="BZ194" s="446">
        <v>-5.8335000000000008</v>
      </c>
      <c r="CA194" s="446">
        <v>294.12874718492395</v>
      </c>
      <c r="CB194" s="446">
        <v>378.14388108621546</v>
      </c>
      <c r="CC194" s="446">
        <v>-84.015133901291478</v>
      </c>
      <c r="CD194" s="446">
        <v>295.61008134432689</v>
      </c>
      <c r="CE194" s="446">
        <v>380.01785379459818</v>
      </c>
      <c r="CF194" s="446">
        <v>-84.407772450271338</v>
      </c>
      <c r="CG194" s="446">
        <v>0.1817465869244845</v>
      </c>
      <c r="CH194" s="429"/>
      <c r="CI194" s="429">
        <v>7.03</v>
      </c>
      <c r="CJ194" s="429">
        <v>6.8</v>
      </c>
      <c r="CK194" s="429">
        <v>6.96</v>
      </c>
      <c r="CL194" s="446">
        <f t="shared" ref="CL194:CL213" si="16">AVERAGE(CI194:CK194)</f>
        <v>6.93</v>
      </c>
      <c r="CM194" s="429">
        <v>0.752</v>
      </c>
      <c r="CN194" s="429">
        <v>0.77100000000000002</v>
      </c>
      <c r="CO194" s="429">
        <v>0.749</v>
      </c>
      <c r="CP194" s="446">
        <f t="shared" ref="CP194:CP213" si="17">AVERAGE(CM194:CO194)</f>
        <v>0.75733333333333341</v>
      </c>
      <c r="CQ194" s="429">
        <v>0.92700000000000005</v>
      </c>
      <c r="CR194" s="429">
        <v>0.98699999999999999</v>
      </c>
      <c r="CS194" s="429">
        <v>0.92700000000000005</v>
      </c>
      <c r="CT194" s="446">
        <f t="shared" ref="CT194:CT213" si="18">AVERAGE(CQ194:CS194)</f>
        <v>0.94700000000000006</v>
      </c>
      <c r="CU194" s="447">
        <v>1.3888888888888889E-3</v>
      </c>
      <c r="CV194" s="415">
        <v>3.472222222222222E-3</v>
      </c>
      <c r="CW194" s="415">
        <v>7.6388888888888886E-3</v>
      </c>
      <c r="CX194" s="416" t="s">
        <v>2014</v>
      </c>
      <c r="CY194" s="416" t="s">
        <v>2015</v>
      </c>
      <c r="CZ194" s="416" t="s">
        <v>2016</v>
      </c>
      <c r="DA194" s="416" t="s">
        <v>2015</v>
      </c>
      <c r="DB194" s="416" t="s">
        <v>2017</v>
      </c>
      <c r="DC194" s="416" t="s">
        <v>2018</v>
      </c>
      <c r="DD194" s="448"/>
      <c r="DE194" s="446">
        <v>6.0524325155130576</v>
      </c>
      <c r="DF194" s="446">
        <v>0.75733333333333341</v>
      </c>
      <c r="DG194" s="446">
        <v>0.94700000000000006</v>
      </c>
    </row>
    <row r="195" spans="1:111" ht="15.75" customHeight="1">
      <c r="A195" s="363">
        <v>245</v>
      </c>
      <c r="B195" s="353" t="s">
        <v>1790</v>
      </c>
      <c r="C195" s="354">
        <v>2</v>
      </c>
      <c r="D195" s="355">
        <v>24028</v>
      </c>
      <c r="E195" s="403">
        <f t="shared" ref="E195:E213" si="19">INT((AD195-D195)/365.25)</f>
        <v>55</v>
      </c>
      <c r="F195" s="354">
        <v>37.1</v>
      </c>
      <c r="G195" s="356">
        <v>97</v>
      </c>
      <c r="H195" s="354">
        <v>0</v>
      </c>
      <c r="I195" s="354">
        <v>0</v>
      </c>
      <c r="J195" s="354">
        <v>0</v>
      </c>
      <c r="K195" s="354">
        <v>0</v>
      </c>
      <c r="L195" s="354">
        <v>0</v>
      </c>
      <c r="M195" s="354">
        <v>0</v>
      </c>
      <c r="N195" s="354">
        <v>0</v>
      </c>
      <c r="O195" s="354">
        <v>0</v>
      </c>
      <c r="P195" s="354">
        <v>0</v>
      </c>
      <c r="Q195" s="354">
        <v>0</v>
      </c>
      <c r="R195" s="354">
        <v>0</v>
      </c>
      <c r="S195" s="354">
        <v>0</v>
      </c>
      <c r="T195" s="354">
        <v>0</v>
      </c>
      <c r="U195" s="354">
        <v>0</v>
      </c>
      <c r="V195" s="354">
        <v>1</v>
      </c>
      <c r="W195" s="354">
        <v>1</v>
      </c>
      <c r="X195" s="354">
        <v>1</v>
      </c>
      <c r="Y195" s="354">
        <v>0</v>
      </c>
      <c r="Z195" s="354">
        <v>0</v>
      </c>
      <c r="AA195" s="354">
        <v>101.4</v>
      </c>
      <c r="AB195" s="354">
        <v>1.5860000000000001</v>
      </c>
      <c r="AC195" s="357">
        <v>40.31</v>
      </c>
      <c r="AD195" s="358">
        <v>44320</v>
      </c>
      <c r="AE195" s="354">
        <v>0</v>
      </c>
      <c r="AF195" s="354">
        <v>0</v>
      </c>
      <c r="AG195" s="354">
        <v>0</v>
      </c>
      <c r="AH195" s="354">
        <v>0</v>
      </c>
      <c r="AI195" s="354">
        <v>0</v>
      </c>
      <c r="AJ195" s="358">
        <v>44329</v>
      </c>
      <c r="AK195" s="354">
        <v>9</v>
      </c>
      <c r="AL195" s="354">
        <v>1</v>
      </c>
      <c r="AM195" s="354">
        <v>1</v>
      </c>
      <c r="AN195" s="354"/>
      <c r="AO195" s="354">
        <v>1</v>
      </c>
      <c r="AP195" s="354">
        <v>1</v>
      </c>
      <c r="AQ195" s="354">
        <v>1</v>
      </c>
      <c r="AR195" s="354">
        <v>1</v>
      </c>
      <c r="AS195" s="354">
        <v>0</v>
      </c>
      <c r="AT195" s="354">
        <v>0</v>
      </c>
      <c r="AU195" s="354">
        <v>0</v>
      </c>
      <c r="AV195" s="354">
        <v>1</v>
      </c>
      <c r="AW195" s="358"/>
      <c r="AX195" s="359">
        <v>0.77</v>
      </c>
      <c r="AY195" s="359">
        <v>465</v>
      </c>
      <c r="AZ195" s="359"/>
      <c r="BA195" s="360"/>
      <c r="BB195" s="354">
        <v>12.5</v>
      </c>
      <c r="BC195" s="354">
        <v>4.95</v>
      </c>
      <c r="BD195" s="354">
        <v>75</v>
      </c>
      <c r="BE195" s="354">
        <v>20</v>
      </c>
      <c r="BF195" s="354">
        <v>156</v>
      </c>
      <c r="BG195" s="354"/>
      <c r="BH195" s="354">
        <v>0</v>
      </c>
      <c r="BI195" s="354">
        <v>0</v>
      </c>
      <c r="BJ195" s="354">
        <v>0</v>
      </c>
      <c r="BK195" s="354">
        <v>0</v>
      </c>
      <c r="BL195" s="354">
        <v>0</v>
      </c>
      <c r="BM195" s="354">
        <v>0</v>
      </c>
      <c r="BN195" s="354"/>
      <c r="BO195" s="445">
        <v>2.9944999999999995</v>
      </c>
      <c r="BP195" s="446">
        <v>3.1880000000000002</v>
      </c>
      <c r="BQ195" s="446">
        <v>0.19350000000000067</v>
      </c>
      <c r="BR195" s="446">
        <v>6.4618467189848285</v>
      </c>
      <c r="BS195" s="446">
        <v>51</v>
      </c>
      <c r="BT195" s="446">
        <v>105501</v>
      </c>
      <c r="BU195" s="446">
        <v>64008</v>
      </c>
      <c r="BV195" s="446">
        <v>2232.383599722029</v>
      </c>
      <c r="BW195" s="446">
        <v>1.0095373576716705E-4</v>
      </c>
      <c r="BX195" s="446">
        <v>10.718999999999998</v>
      </c>
      <c r="BY195" s="446">
        <v>16.330666666666666</v>
      </c>
      <c r="BZ195" s="446">
        <v>-5.6116666666666655</v>
      </c>
      <c r="CA195" s="446">
        <v>45.171296549658059</v>
      </c>
      <c r="CB195" s="446">
        <v>68.822685262121198</v>
      </c>
      <c r="CC195" s="446">
        <v>-23.651388712463142</v>
      </c>
      <c r="CD195" s="446">
        <v>286.70509227985963</v>
      </c>
      <c r="CE195" s="446">
        <v>436.79265998220336</v>
      </c>
      <c r="CF195" s="446">
        <v>-150.08756770234368</v>
      </c>
      <c r="CG195" s="446">
        <v>0.25573798642781503</v>
      </c>
      <c r="CH195" s="429"/>
      <c r="CI195" s="429">
        <v>6.05</v>
      </c>
      <c r="CJ195" s="429">
        <v>6.05</v>
      </c>
      <c r="CK195" s="429">
        <v>5.92</v>
      </c>
      <c r="CL195" s="446">
        <f t="shared" si="16"/>
        <v>6.0066666666666668</v>
      </c>
      <c r="CM195" s="429">
        <v>0.70899999999999996</v>
      </c>
      <c r="CN195" s="429">
        <v>0.68100000000000005</v>
      </c>
      <c r="CO195" s="429">
        <v>0.61299999999999999</v>
      </c>
      <c r="CP195" s="446">
        <f t="shared" si="17"/>
        <v>0.66766666666666674</v>
      </c>
      <c r="CQ195" s="429">
        <v>0.83</v>
      </c>
      <c r="CR195" s="429">
        <v>0.82299999999999995</v>
      </c>
      <c r="CS195" s="429">
        <v>0.81599999999999995</v>
      </c>
      <c r="CT195" s="446">
        <f t="shared" si="18"/>
        <v>0.82299999999999995</v>
      </c>
      <c r="CU195" s="447">
        <v>2.0833333333333333E-3</v>
      </c>
      <c r="CV195" s="415">
        <v>3.472222222222222E-3</v>
      </c>
      <c r="CW195" s="415">
        <v>5.5555555555555558E-3</v>
      </c>
      <c r="CX195" s="416" t="s">
        <v>2019</v>
      </c>
      <c r="CY195" s="416" t="s">
        <v>2020</v>
      </c>
      <c r="CZ195" s="416" t="s">
        <v>2021</v>
      </c>
      <c r="DA195" s="416" t="s">
        <v>2022</v>
      </c>
      <c r="DB195" s="416" t="s">
        <v>2023</v>
      </c>
      <c r="DC195" s="416" t="s">
        <v>2024</v>
      </c>
      <c r="DD195" s="448"/>
      <c r="DE195" s="446">
        <v>6.4618467189848285</v>
      </c>
      <c r="DF195" s="446">
        <v>0.66766666666666674</v>
      </c>
      <c r="DG195" s="446">
        <v>0.82299999999999995</v>
      </c>
    </row>
    <row r="196" spans="1:111" ht="15.75" customHeight="1">
      <c r="A196" s="363">
        <v>247</v>
      </c>
      <c r="B196" s="353" t="s">
        <v>1793</v>
      </c>
      <c r="C196" s="354">
        <v>2</v>
      </c>
      <c r="D196" s="355">
        <v>21916</v>
      </c>
      <c r="E196" s="403">
        <f t="shared" si="19"/>
        <v>61</v>
      </c>
      <c r="F196" s="354">
        <v>37.6</v>
      </c>
      <c r="G196" s="356">
        <v>90</v>
      </c>
      <c r="H196" s="354">
        <v>0</v>
      </c>
      <c r="I196" s="354">
        <v>0</v>
      </c>
      <c r="J196" s="354">
        <v>0</v>
      </c>
      <c r="K196" s="354">
        <v>0</v>
      </c>
      <c r="L196" s="354">
        <v>1</v>
      </c>
      <c r="M196" s="354">
        <v>0</v>
      </c>
      <c r="N196" s="354">
        <v>0</v>
      </c>
      <c r="O196" s="354">
        <v>0</v>
      </c>
      <c r="P196" s="354">
        <v>0</v>
      </c>
      <c r="Q196" s="354">
        <v>0</v>
      </c>
      <c r="R196" s="354">
        <v>0</v>
      </c>
      <c r="S196" s="354">
        <v>1</v>
      </c>
      <c r="T196" s="354">
        <v>0</v>
      </c>
      <c r="U196" s="354">
        <v>0</v>
      </c>
      <c r="V196" s="354">
        <v>1</v>
      </c>
      <c r="W196" s="354">
        <v>0</v>
      </c>
      <c r="X196" s="354">
        <v>1</v>
      </c>
      <c r="Y196" s="354">
        <v>0</v>
      </c>
      <c r="Z196" s="354">
        <v>0</v>
      </c>
      <c r="AA196" s="354">
        <v>73</v>
      </c>
      <c r="AB196" s="354">
        <v>1.59</v>
      </c>
      <c r="AC196" s="357">
        <v>28.88</v>
      </c>
      <c r="AD196" s="358">
        <v>44319</v>
      </c>
      <c r="AE196" s="354">
        <v>1</v>
      </c>
      <c r="AF196" s="354">
        <v>0</v>
      </c>
      <c r="AG196" s="354">
        <v>13</v>
      </c>
      <c r="AH196" s="354"/>
      <c r="AI196" s="354">
        <v>1</v>
      </c>
      <c r="AJ196" s="358"/>
      <c r="AK196" s="354"/>
      <c r="AL196" s="354">
        <v>1</v>
      </c>
      <c r="AM196" s="354">
        <v>1</v>
      </c>
      <c r="AN196" s="354" t="s">
        <v>1794</v>
      </c>
      <c r="AO196" s="354">
        <v>1</v>
      </c>
      <c r="AP196" s="354">
        <v>1</v>
      </c>
      <c r="AQ196" s="354">
        <v>1</v>
      </c>
      <c r="AR196" s="354">
        <v>1</v>
      </c>
      <c r="AS196" s="354">
        <v>1</v>
      </c>
      <c r="AT196" s="354">
        <v>0</v>
      </c>
      <c r="AU196" s="354">
        <v>1</v>
      </c>
      <c r="AV196" s="354">
        <v>1</v>
      </c>
      <c r="AW196" s="358">
        <v>44320</v>
      </c>
      <c r="AX196" s="359">
        <v>0.56000000000000005</v>
      </c>
      <c r="AY196" s="359">
        <v>7526</v>
      </c>
      <c r="AZ196" s="359"/>
      <c r="BA196" s="360"/>
      <c r="BB196" s="354">
        <v>13.8</v>
      </c>
      <c r="BC196" s="354">
        <v>13.26</v>
      </c>
      <c r="BD196" s="354">
        <v>78</v>
      </c>
      <c r="BE196" s="354">
        <v>16</v>
      </c>
      <c r="BF196" s="354">
        <v>279</v>
      </c>
      <c r="BG196" s="354"/>
      <c r="BH196" s="354">
        <v>1</v>
      </c>
      <c r="BI196" s="354">
        <v>1</v>
      </c>
      <c r="BJ196" s="354"/>
      <c r="BK196" s="354"/>
      <c r="BL196" s="354"/>
      <c r="BM196" s="354"/>
      <c r="BN196" s="354"/>
      <c r="BO196" s="445">
        <v>3.9937647058823531</v>
      </c>
      <c r="BP196" s="446">
        <v>4.3090000000000002</v>
      </c>
      <c r="BQ196" s="446">
        <v>0.31523529411764706</v>
      </c>
      <c r="BR196" s="446">
        <v>7.8931864376822691</v>
      </c>
      <c r="BS196" s="446">
        <v>84</v>
      </c>
      <c r="BT196" s="446">
        <v>106721</v>
      </c>
      <c r="BU196" s="446">
        <v>53774</v>
      </c>
      <c r="BV196" s="446">
        <v>920.34715525554486</v>
      </c>
      <c r="BW196" s="446">
        <v>1.4678443927701619E-4</v>
      </c>
      <c r="BX196" s="446">
        <v>28.630833333333321</v>
      </c>
      <c r="BY196" s="446">
        <v>29.060166666666664</v>
      </c>
      <c r="BZ196" s="446">
        <v>-0.42933333333333312</v>
      </c>
      <c r="CA196" s="446">
        <v>218.65433008398188</v>
      </c>
      <c r="CB196" s="446">
        <v>221.95984175667419</v>
      </c>
      <c r="CC196" s="446">
        <v>-3.3055116726923006</v>
      </c>
      <c r="CD196" s="446">
        <v>582.24717328226927</v>
      </c>
      <c r="CE196" s="446">
        <v>591.08257163100109</v>
      </c>
      <c r="CF196" s="446">
        <v>-8.8353983487318839</v>
      </c>
      <c r="CG196" s="446">
        <v>1.4727677434017136E-2</v>
      </c>
      <c r="CH196" s="429"/>
      <c r="CI196" s="429">
        <v>6.65</v>
      </c>
      <c r="CJ196" s="429">
        <v>6.44</v>
      </c>
      <c r="CK196" s="429">
        <v>6.4</v>
      </c>
      <c r="CL196" s="446">
        <f t="shared" si="16"/>
        <v>6.496666666666667</v>
      </c>
      <c r="CM196" s="429">
        <v>0.64400000000000002</v>
      </c>
      <c r="CN196" s="429">
        <v>0.747</v>
      </c>
      <c r="CO196" s="429">
        <v>0.80100000000000005</v>
      </c>
      <c r="CP196" s="446">
        <f t="shared" si="17"/>
        <v>0.73066666666666669</v>
      </c>
      <c r="CQ196" s="429">
        <v>0.96</v>
      </c>
      <c r="CR196" s="429">
        <v>0.95399999999999996</v>
      </c>
      <c r="CS196" s="429">
        <v>0.95899999999999996</v>
      </c>
      <c r="CT196" s="446">
        <f t="shared" si="18"/>
        <v>0.95766666666666656</v>
      </c>
      <c r="CU196" s="447">
        <v>2.7777777777777779E-3</v>
      </c>
      <c r="CV196" s="415">
        <v>6.2499999999999995E-3</v>
      </c>
      <c r="CW196" s="415">
        <v>9.7222222222222224E-3</v>
      </c>
      <c r="CX196" s="416" t="s">
        <v>2031</v>
      </c>
      <c r="CY196" s="416" t="s">
        <v>2032</v>
      </c>
      <c r="CZ196" s="416" t="s">
        <v>2033</v>
      </c>
      <c r="DA196" s="416" t="s">
        <v>2034</v>
      </c>
      <c r="DB196" s="416" t="s">
        <v>2035</v>
      </c>
      <c r="DC196" s="416" t="s">
        <v>2036</v>
      </c>
      <c r="DD196" s="448"/>
      <c r="DE196" s="446">
        <v>7.8931864376822691</v>
      </c>
      <c r="DF196" s="446">
        <v>0.73066666666666669</v>
      </c>
      <c r="DG196" s="446">
        <v>0.95766666666666656</v>
      </c>
    </row>
    <row r="197" spans="1:111" ht="15.75" customHeight="1">
      <c r="A197" s="363">
        <v>248</v>
      </c>
      <c r="B197" s="353" t="s">
        <v>1795</v>
      </c>
      <c r="C197" s="354">
        <v>2</v>
      </c>
      <c r="D197" s="355">
        <v>20191</v>
      </c>
      <c r="E197" s="403">
        <f t="shared" si="19"/>
        <v>66</v>
      </c>
      <c r="F197" s="354">
        <v>36</v>
      </c>
      <c r="G197" s="356">
        <v>96</v>
      </c>
      <c r="H197" s="354">
        <v>0</v>
      </c>
      <c r="I197" s="354">
        <v>0</v>
      </c>
      <c r="J197" s="354">
        <v>0</v>
      </c>
      <c r="K197" s="354">
        <v>0</v>
      </c>
      <c r="L197" s="354">
        <v>0</v>
      </c>
      <c r="M197" s="354">
        <v>0</v>
      </c>
      <c r="N197" s="354">
        <v>0</v>
      </c>
      <c r="O197" s="354">
        <v>0</v>
      </c>
      <c r="P197" s="354">
        <v>0</v>
      </c>
      <c r="Q197" s="354">
        <v>0</v>
      </c>
      <c r="R197" s="354">
        <v>0</v>
      </c>
      <c r="S197" s="354">
        <v>0</v>
      </c>
      <c r="T197" s="354">
        <v>0</v>
      </c>
      <c r="U197" s="354">
        <v>0</v>
      </c>
      <c r="V197" s="354">
        <v>1</v>
      </c>
      <c r="W197" s="354">
        <v>1</v>
      </c>
      <c r="X197" s="354">
        <v>0</v>
      </c>
      <c r="Y197" s="354">
        <v>0</v>
      </c>
      <c r="Z197" s="354">
        <v>0</v>
      </c>
      <c r="AA197" s="354">
        <v>82</v>
      </c>
      <c r="AB197" s="354">
        <v>1.6</v>
      </c>
      <c r="AC197" s="357">
        <v>32.03</v>
      </c>
      <c r="AD197" s="358">
        <v>44320</v>
      </c>
      <c r="AE197" s="354">
        <v>1</v>
      </c>
      <c r="AF197" s="354">
        <v>0</v>
      </c>
      <c r="AG197" s="354">
        <v>20</v>
      </c>
      <c r="AH197" s="354">
        <v>0</v>
      </c>
      <c r="AI197" s="354">
        <v>1</v>
      </c>
      <c r="AJ197" s="358">
        <v>44343</v>
      </c>
      <c r="AK197" s="354">
        <v>23</v>
      </c>
      <c r="AL197" s="354">
        <v>1</v>
      </c>
      <c r="AM197" s="354">
        <v>1</v>
      </c>
      <c r="AN197" s="354"/>
      <c r="AO197" s="354">
        <v>1</v>
      </c>
      <c r="AP197" s="354">
        <v>0</v>
      </c>
      <c r="AQ197" s="354">
        <v>1</v>
      </c>
      <c r="AR197" s="354">
        <v>0</v>
      </c>
      <c r="AS197" s="354">
        <v>1</v>
      </c>
      <c r="AT197" s="354">
        <v>0</v>
      </c>
      <c r="AU197" s="354">
        <v>0</v>
      </c>
      <c r="AV197" s="354">
        <v>1</v>
      </c>
      <c r="AW197" s="358">
        <v>44320</v>
      </c>
      <c r="AX197" s="359">
        <v>0.66</v>
      </c>
      <c r="AY197" s="359">
        <v>1515</v>
      </c>
      <c r="AZ197" s="359">
        <v>22.7</v>
      </c>
      <c r="BA197" s="360">
        <v>0.01</v>
      </c>
      <c r="BB197" s="354">
        <v>13.4</v>
      </c>
      <c r="BC197" s="354">
        <v>4.55</v>
      </c>
      <c r="BD197" s="354">
        <v>73.599999999999994</v>
      </c>
      <c r="BE197" s="354">
        <v>13.2</v>
      </c>
      <c r="BF197" s="354">
        <v>182</v>
      </c>
      <c r="BG197" s="354"/>
      <c r="BH197" s="354">
        <v>0</v>
      </c>
      <c r="BI197" s="354">
        <v>0</v>
      </c>
      <c r="BJ197" s="354">
        <v>0</v>
      </c>
      <c r="BK197" s="354">
        <v>0</v>
      </c>
      <c r="BL197" s="354">
        <v>0</v>
      </c>
      <c r="BM197" s="354">
        <v>0</v>
      </c>
      <c r="BN197" s="354"/>
      <c r="BO197" s="445"/>
      <c r="BP197" s="446"/>
      <c r="BQ197" s="446"/>
      <c r="BR197" s="446"/>
      <c r="BS197" s="446"/>
      <c r="BT197" s="446"/>
      <c r="BU197" s="446"/>
      <c r="BV197" s="446"/>
      <c r="BW197" s="446"/>
      <c r="BX197" s="446"/>
      <c r="BY197" s="446"/>
      <c r="BZ197" s="446"/>
      <c r="CA197" s="446"/>
      <c r="CB197" s="446"/>
      <c r="CC197" s="446"/>
      <c r="CD197" s="446"/>
      <c r="CE197" s="446"/>
      <c r="CF197" s="446"/>
      <c r="CG197" s="446"/>
      <c r="CH197" s="429"/>
      <c r="CI197" s="429"/>
      <c r="CJ197" s="429"/>
      <c r="CK197" s="429"/>
      <c r="CL197" s="446" t="e">
        <f t="shared" si="16"/>
        <v>#DIV/0!</v>
      </c>
      <c r="CM197" s="429"/>
      <c r="CN197" s="429"/>
      <c r="CO197" s="429"/>
      <c r="CP197" s="446" t="e">
        <f t="shared" si="17"/>
        <v>#DIV/0!</v>
      </c>
      <c r="CQ197" s="429"/>
      <c r="CR197" s="429"/>
      <c r="CS197" s="429"/>
      <c r="CT197" s="446" t="e">
        <f t="shared" si="18"/>
        <v>#DIV/0!</v>
      </c>
      <c r="CU197" s="447"/>
      <c r="CV197" s="415"/>
      <c r="CW197" s="415"/>
      <c r="CX197" s="416"/>
      <c r="CY197" s="416"/>
      <c r="CZ197" s="416"/>
      <c r="DA197" s="416"/>
      <c r="DB197" s="416"/>
      <c r="DC197" s="416"/>
      <c r="DD197" s="448"/>
      <c r="DE197" s="446"/>
      <c r="DF197" s="446"/>
      <c r="DG197" s="446"/>
    </row>
    <row r="198" spans="1:111" ht="15.75" customHeight="1">
      <c r="A198" s="363">
        <v>249</v>
      </c>
      <c r="B198" s="353" t="s">
        <v>1796</v>
      </c>
      <c r="C198" s="354">
        <v>1</v>
      </c>
      <c r="D198" s="355">
        <v>24722</v>
      </c>
      <c r="E198" s="403">
        <f t="shared" si="19"/>
        <v>53</v>
      </c>
      <c r="F198" s="354">
        <v>36</v>
      </c>
      <c r="G198" s="356">
        <v>97</v>
      </c>
      <c r="H198" s="354">
        <v>0</v>
      </c>
      <c r="I198" s="354">
        <v>1</v>
      </c>
      <c r="J198" s="354">
        <v>0</v>
      </c>
      <c r="K198" s="354">
        <v>1</v>
      </c>
      <c r="L198" s="354">
        <v>0</v>
      </c>
      <c r="M198" s="354">
        <v>0</v>
      </c>
      <c r="N198" s="354">
        <v>0</v>
      </c>
      <c r="O198" s="354">
        <v>0</v>
      </c>
      <c r="P198" s="354">
        <v>0</v>
      </c>
      <c r="Q198" s="354">
        <v>0</v>
      </c>
      <c r="R198" s="354">
        <v>0</v>
      </c>
      <c r="S198" s="354">
        <v>0</v>
      </c>
      <c r="T198" s="354">
        <v>0</v>
      </c>
      <c r="U198" s="354">
        <v>0</v>
      </c>
      <c r="V198" s="354">
        <v>1</v>
      </c>
      <c r="W198" s="354">
        <v>1</v>
      </c>
      <c r="X198" s="354">
        <v>1</v>
      </c>
      <c r="Y198" s="354">
        <v>0</v>
      </c>
      <c r="Z198" s="354">
        <v>0</v>
      </c>
      <c r="AA198" s="354">
        <v>86</v>
      </c>
      <c r="AB198" s="354">
        <v>1.64</v>
      </c>
      <c r="AC198" s="357">
        <v>31.98</v>
      </c>
      <c r="AD198" s="358">
        <v>44323</v>
      </c>
      <c r="AE198" s="354">
        <v>1</v>
      </c>
      <c r="AF198" s="354">
        <v>0</v>
      </c>
      <c r="AG198" s="354">
        <v>6</v>
      </c>
      <c r="AH198" s="354">
        <v>0</v>
      </c>
      <c r="AI198" s="354">
        <v>1</v>
      </c>
      <c r="AJ198" s="358">
        <v>44344</v>
      </c>
      <c r="AK198" s="354">
        <v>21</v>
      </c>
      <c r="AL198" s="354">
        <v>1</v>
      </c>
      <c r="AM198" s="354">
        <v>1</v>
      </c>
      <c r="AN198" s="354"/>
      <c r="AO198" s="354">
        <v>1</v>
      </c>
      <c r="AP198" s="354">
        <v>0</v>
      </c>
      <c r="AQ198" s="354">
        <v>1</v>
      </c>
      <c r="AR198" s="354">
        <v>1</v>
      </c>
      <c r="AS198" s="354">
        <v>1</v>
      </c>
      <c r="AT198" s="354">
        <v>0</v>
      </c>
      <c r="AU198" s="354">
        <v>0</v>
      </c>
      <c r="AV198" s="354">
        <v>1</v>
      </c>
      <c r="AW198" s="358">
        <v>44322</v>
      </c>
      <c r="AX198" s="359">
        <v>15.6</v>
      </c>
      <c r="AY198" s="359">
        <v>1705</v>
      </c>
      <c r="AZ198" s="359">
        <v>331.1</v>
      </c>
      <c r="BA198" s="360">
        <v>8.8999999999999996E-2</v>
      </c>
      <c r="BB198" s="354">
        <v>6.4</v>
      </c>
      <c r="BC198" s="354">
        <v>15.58</v>
      </c>
      <c r="BD198" s="354">
        <v>95.8</v>
      </c>
      <c r="BE198" s="354">
        <v>1.7</v>
      </c>
      <c r="BF198" s="354">
        <v>435</v>
      </c>
      <c r="BG198" s="354"/>
      <c r="BH198" s="354">
        <v>0</v>
      </c>
      <c r="BI198" s="354">
        <v>0</v>
      </c>
      <c r="BJ198" s="354">
        <v>0</v>
      </c>
      <c r="BK198" s="354">
        <v>0</v>
      </c>
      <c r="BL198" s="354">
        <v>0</v>
      </c>
      <c r="BM198" s="354">
        <v>0</v>
      </c>
      <c r="BN198" s="354"/>
      <c r="BO198" s="445">
        <v>6.1082592592592597</v>
      </c>
      <c r="BP198" s="446">
        <v>6.4630000000000001</v>
      </c>
      <c r="BQ198" s="446">
        <v>0.35474074074074036</v>
      </c>
      <c r="BR198" s="446">
        <v>5.8075586788986309</v>
      </c>
      <c r="BS198" s="446">
        <v>92</v>
      </c>
      <c r="BT198" s="446">
        <v>75571</v>
      </c>
      <c r="BU198" s="446">
        <v>53878</v>
      </c>
      <c r="BV198" s="446">
        <v>1219.9775172635295</v>
      </c>
      <c r="BW198" s="446">
        <v>1.077909105553033E-4</v>
      </c>
      <c r="BX198" s="446">
        <v>19.297666666666668</v>
      </c>
      <c r="BY198" s="446">
        <v>22.570499999999996</v>
      </c>
      <c r="BZ198" s="446">
        <v>-3.2728333333333333</v>
      </c>
      <c r="CA198" s="446">
        <v>339.57888099898344</v>
      </c>
      <c r="CB198" s="446">
        <v>396.91699647937884</v>
      </c>
      <c r="CC198" s="446">
        <v>-57.338115480395388</v>
      </c>
      <c r="CD198" s="446">
        <v>252.69515019216274</v>
      </c>
      <c r="CE198" s="446">
        <v>295.64384789186295</v>
      </c>
      <c r="CF198" s="446">
        <v>-42.94869769970019</v>
      </c>
      <c r="CG198" s="446">
        <v>0.12684478219880327</v>
      </c>
      <c r="CH198" s="429"/>
      <c r="CI198" s="429">
        <v>8.19</v>
      </c>
      <c r="CJ198" s="429">
        <v>8.16</v>
      </c>
      <c r="CK198" s="429">
        <v>8.1</v>
      </c>
      <c r="CL198" s="446">
        <f t="shared" si="16"/>
        <v>8.15</v>
      </c>
      <c r="CM198" s="429">
        <v>0.78200000000000003</v>
      </c>
      <c r="CN198" s="429">
        <v>0.75600000000000001</v>
      </c>
      <c r="CO198" s="429">
        <v>0.72</v>
      </c>
      <c r="CP198" s="446">
        <f t="shared" si="17"/>
        <v>0.75266666666666671</v>
      </c>
      <c r="CQ198" s="429">
        <v>0.9</v>
      </c>
      <c r="CR198" s="429">
        <v>0.83499999999999996</v>
      </c>
      <c r="CS198" s="429">
        <v>0.83399999999999996</v>
      </c>
      <c r="CT198" s="446">
        <f t="shared" si="18"/>
        <v>0.85633333333333328</v>
      </c>
      <c r="CU198" s="447">
        <v>2.0833333333333333E-3</v>
      </c>
      <c r="CV198" s="415">
        <v>3.472222222222222E-3</v>
      </c>
      <c r="CW198" s="415">
        <v>4.8611111111111112E-3</v>
      </c>
      <c r="CX198" s="416" t="s">
        <v>2037</v>
      </c>
      <c r="CY198" s="416" t="s">
        <v>2038</v>
      </c>
      <c r="CZ198" s="416" t="s">
        <v>2039</v>
      </c>
      <c r="DA198" s="416" t="s">
        <v>2040</v>
      </c>
      <c r="DB198" s="416" t="s">
        <v>2041</v>
      </c>
      <c r="DC198" s="416" t="s">
        <v>2042</v>
      </c>
      <c r="DD198" s="448"/>
      <c r="DE198" s="446">
        <v>5.8075586788986309</v>
      </c>
      <c r="DF198" s="446">
        <v>0.75266666666666671</v>
      </c>
      <c r="DG198" s="446">
        <v>0.85633333333333328</v>
      </c>
    </row>
    <row r="199" spans="1:111" ht="15.75" customHeight="1">
      <c r="A199" s="363">
        <v>250</v>
      </c>
      <c r="B199" s="353" t="s">
        <v>1797</v>
      </c>
      <c r="C199" s="354">
        <v>1</v>
      </c>
      <c r="D199" s="355">
        <v>22776</v>
      </c>
      <c r="E199" s="403">
        <f t="shared" si="19"/>
        <v>58</v>
      </c>
      <c r="F199" s="354">
        <v>36.700000000000003</v>
      </c>
      <c r="G199" s="356">
        <v>97</v>
      </c>
      <c r="H199" s="354">
        <v>0</v>
      </c>
      <c r="I199" s="354">
        <v>0</v>
      </c>
      <c r="J199" s="354">
        <v>0</v>
      </c>
      <c r="K199" s="354">
        <v>0</v>
      </c>
      <c r="L199" s="354">
        <v>0</v>
      </c>
      <c r="M199" s="354">
        <v>0</v>
      </c>
      <c r="N199" s="354">
        <v>0</v>
      </c>
      <c r="O199" s="354">
        <v>0</v>
      </c>
      <c r="P199" s="354">
        <v>0</v>
      </c>
      <c r="Q199" s="354">
        <v>0</v>
      </c>
      <c r="R199" s="354">
        <v>0</v>
      </c>
      <c r="S199" s="354">
        <v>0</v>
      </c>
      <c r="T199" s="354">
        <v>0</v>
      </c>
      <c r="U199" s="354">
        <v>0</v>
      </c>
      <c r="V199" s="354">
        <v>0</v>
      </c>
      <c r="W199" s="354">
        <v>0</v>
      </c>
      <c r="X199" s="354">
        <v>0</v>
      </c>
      <c r="Y199" s="354">
        <v>0</v>
      </c>
      <c r="Z199" s="354">
        <v>0</v>
      </c>
      <c r="AA199" s="354">
        <v>70</v>
      </c>
      <c r="AB199" s="354">
        <v>1.74</v>
      </c>
      <c r="AC199" s="357">
        <v>23.12</v>
      </c>
      <c r="AD199" s="358">
        <v>44322</v>
      </c>
      <c r="AE199" s="354">
        <v>1</v>
      </c>
      <c r="AF199" s="354">
        <v>0</v>
      </c>
      <c r="AG199" s="354">
        <v>2</v>
      </c>
      <c r="AH199" s="354">
        <v>0</v>
      </c>
      <c r="AI199" s="354">
        <v>1</v>
      </c>
      <c r="AJ199" s="358">
        <v>44334</v>
      </c>
      <c r="AK199" s="354">
        <v>12</v>
      </c>
      <c r="AL199" s="354">
        <v>1</v>
      </c>
      <c r="AM199" s="354">
        <v>1</v>
      </c>
      <c r="AN199" s="354"/>
      <c r="AO199" s="354">
        <v>1</v>
      </c>
      <c r="AP199" s="354">
        <v>1</v>
      </c>
      <c r="AQ199" s="354">
        <v>1</v>
      </c>
      <c r="AR199" s="354">
        <v>0</v>
      </c>
      <c r="AS199" s="354">
        <v>0</v>
      </c>
      <c r="AT199" s="354">
        <v>0</v>
      </c>
      <c r="AU199" s="354">
        <v>0</v>
      </c>
      <c r="AV199" s="354">
        <v>1</v>
      </c>
      <c r="AW199" s="358">
        <v>44322</v>
      </c>
      <c r="AX199" s="359">
        <v>0.9</v>
      </c>
      <c r="AY199" s="359">
        <v>873</v>
      </c>
      <c r="AZ199" s="359">
        <v>202.3</v>
      </c>
      <c r="BA199" s="360"/>
      <c r="BB199" s="354">
        <v>13.6</v>
      </c>
      <c r="BC199" s="354">
        <v>13.78</v>
      </c>
      <c r="BD199" s="354">
        <v>90.6</v>
      </c>
      <c r="BE199" s="354">
        <v>6</v>
      </c>
      <c r="BF199" s="354">
        <v>236</v>
      </c>
      <c r="BG199" s="354"/>
      <c r="BH199" s="354">
        <v>0</v>
      </c>
      <c r="BI199" s="354">
        <v>0</v>
      </c>
      <c r="BJ199" s="354">
        <v>0</v>
      </c>
      <c r="BK199" s="354">
        <v>0</v>
      </c>
      <c r="BL199" s="354">
        <v>0</v>
      </c>
      <c r="BM199" s="354">
        <v>0</v>
      </c>
      <c r="BN199" s="354"/>
      <c r="BO199" s="445">
        <v>5.827438596491227</v>
      </c>
      <c r="BP199" s="446">
        <v>5.9119999999999999</v>
      </c>
      <c r="BQ199" s="446">
        <v>8.4561403508772948E-2</v>
      </c>
      <c r="BR199" s="446">
        <v>1.4510904252116601</v>
      </c>
      <c r="BS199" s="446">
        <v>62</v>
      </c>
      <c r="BT199" s="446">
        <v>99923</v>
      </c>
      <c r="BU199" s="446">
        <v>42617</v>
      </c>
      <c r="BV199" s="446">
        <v>1122.6843760922754</v>
      </c>
      <c r="BW199" s="446">
        <v>3.4049567665759206E-5</v>
      </c>
      <c r="BX199" s="446">
        <v>24.505833333333335</v>
      </c>
      <c r="BY199" s="446">
        <v>24.51766666666667</v>
      </c>
      <c r="BZ199" s="446">
        <v>-1.1833333333333336E-2</v>
      </c>
      <c r="CA199" s="446">
        <v>392.61680287136926</v>
      </c>
      <c r="CB199" s="446">
        <v>392.80113421841031</v>
      </c>
      <c r="CC199" s="446">
        <v>-0.18433134704100002</v>
      </c>
      <c r="CD199" s="446">
        <v>336.24189428298627</v>
      </c>
      <c r="CE199" s="446">
        <v>336.40653253322563</v>
      </c>
      <c r="CF199" s="446">
        <v>-0.16463825023938986</v>
      </c>
      <c r="CG199" s="446">
        <v>4.8916325737628557E-4</v>
      </c>
      <c r="CH199" s="429"/>
      <c r="CI199" s="429">
        <v>7.03</v>
      </c>
      <c r="CJ199" s="429">
        <v>7.16</v>
      </c>
      <c r="CK199" s="429">
        <v>7.18</v>
      </c>
      <c r="CL199" s="446">
        <f t="shared" si="16"/>
        <v>7.123333333333334</v>
      </c>
      <c r="CM199" s="429">
        <v>0.70199999999999996</v>
      </c>
      <c r="CN199" s="429">
        <v>0.64600000000000002</v>
      </c>
      <c r="CO199" s="429">
        <v>0.64100000000000001</v>
      </c>
      <c r="CP199" s="446">
        <f t="shared" si="17"/>
        <v>0.66299999999999992</v>
      </c>
      <c r="CQ199" s="429">
        <v>0.83</v>
      </c>
      <c r="CR199" s="429">
        <v>0.76700000000000002</v>
      </c>
      <c r="CS199" s="429">
        <v>0.82799999999999996</v>
      </c>
      <c r="CT199" s="446">
        <f t="shared" si="18"/>
        <v>0.80833333333333324</v>
      </c>
      <c r="CU199" s="447">
        <v>1.3888888888888888E-2</v>
      </c>
      <c r="CV199" s="415">
        <v>1.0416666666666666E-2</v>
      </c>
      <c r="CW199" s="415">
        <v>1.1805555555555555E-2</v>
      </c>
      <c r="CX199" s="416" t="s">
        <v>2043</v>
      </c>
      <c r="CY199" s="416" t="s">
        <v>2044</v>
      </c>
      <c r="CZ199" s="416" t="s">
        <v>2045</v>
      </c>
      <c r="DA199" s="416" t="s">
        <v>2046</v>
      </c>
      <c r="DB199" s="416" t="s">
        <v>2047</v>
      </c>
      <c r="DC199" s="416" t="s">
        <v>2048</v>
      </c>
      <c r="DD199" s="448"/>
      <c r="DE199" s="446">
        <v>1.4510904252116601</v>
      </c>
      <c r="DF199" s="446">
        <v>0.66299999999999992</v>
      </c>
      <c r="DG199" s="446">
        <v>0.80833333333333324</v>
      </c>
    </row>
    <row r="200" spans="1:111" ht="15.75" customHeight="1">
      <c r="A200" s="363">
        <v>251</v>
      </c>
      <c r="B200" s="353" t="s">
        <v>1798</v>
      </c>
      <c r="C200" s="354">
        <v>1</v>
      </c>
      <c r="D200" s="355">
        <v>22407</v>
      </c>
      <c r="E200" s="403">
        <f t="shared" si="19"/>
        <v>60</v>
      </c>
      <c r="F200" s="354">
        <v>36.6</v>
      </c>
      <c r="G200" s="356">
        <v>95</v>
      </c>
      <c r="H200" s="354">
        <v>0</v>
      </c>
      <c r="I200" s="354">
        <v>0</v>
      </c>
      <c r="J200" s="354">
        <v>0</v>
      </c>
      <c r="K200" s="354">
        <v>0</v>
      </c>
      <c r="L200" s="354">
        <v>0</v>
      </c>
      <c r="M200" s="354">
        <v>0</v>
      </c>
      <c r="N200" s="354">
        <v>0</v>
      </c>
      <c r="O200" s="354">
        <v>0</v>
      </c>
      <c r="P200" s="354">
        <v>0</v>
      </c>
      <c r="Q200" s="354">
        <v>0</v>
      </c>
      <c r="R200" s="354">
        <v>0</v>
      </c>
      <c r="S200" s="354">
        <v>0</v>
      </c>
      <c r="T200" s="354">
        <v>0</v>
      </c>
      <c r="U200" s="354">
        <v>0</v>
      </c>
      <c r="V200" s="354">
        <v>1</v>
      </c>
      <c r="W200" s="354">
        <v>0</v>
      </c>
      <c r="X200" s="354">
        <v>1</v>
      </c>
      <c r="Y200" s="354">
        <v>0</v>
      </c>
      <c r="Z200" s="354">
        <v>0</v>
      </c>
      <c r="AA200" s="354">
        <v>106</v>
      </c>
      <c r="AB200" s="354">
        <v>1.84</v>
      </c>
      <c r="AC200" s="357">
        <v>31.3</v>
      </c>
      <c r="AD200" s="358">
        <v>44322</v>
      </c>
      <c r="AE200" s="354">
        <v>1</v>
      </c>
      <c r="AF200" s="354">
        <v>1</v>
      </c>
      <c r="AG200" s="354"/>
      <c r="AH200" s="354"/>
      <c r="AI200" s="354">
        <v>1</v>
      </c>
      <c r="AJ200" s="358"/>
      <c r="AK200" s="354"/>
      <c r="AL200" s="354">
        <v>1</v>
      </c>
      <c r="AM200" s="354">
        <v>1</v>
      </c>
      <c r="AN200" s="354" t="s">
        <v>1995</v>
      </c>
      <c r="AO200" s="354">
        <v>1</v>
      </c>
      <c r="AP200" s="354">
        <v>1</v>
      </c>
      <c r="AQ200" s="354">
        <v>1</v>
      </c>
      <c r="AR200" s="354">
        <v>0</v>
      </c>
      <c r="AS200" s="354">
        <v>0</v>
      </c>
      <c r="AT200" s="354">
        <v>0</v>
      </c>
      <c r="AU200" s="354">
        <v>0</v>
      </c>
      <c r="AV200" s="354">
        <v>1</v>
      </c>
      <c r="AW200" s="358">
        <v>44322</v>
      </c>
      <c r="AX200" s="359">
        <v>0.86</v>
      </c>
      <c r="AY200" s="359"/>
      <c r="AZ200" s="359"/>
      <c r="BA200" s="360"/>
      <c r="BB200" s="354">
        <v>14.9</v>
      </c>
      <c r="BC200" s="354">
        <v>11.82</v>
      </c>
      <c r="BD200" s="354">
        <v>88.9</v>
      </c>
      <c r="BE200" s="354">
        <v>5.8</v>
      </c>
      <c r="BF200" s="354">
        <v>293</v>
      </c>
      <c r="BG200" s="354"/>
      <c r="BH200" s="354">
        <v>1</v>
      </c>
      <c r="BI200" s="354">
        <v>1</v>
      </c>
      <c r="BJ200" s="354"/>
      <c r="BK200" s="354"/>
      <c r="BL200" s="354"/>
      <c r="BM200" s="354"/>
      <c r="BN200" s="354"/>
      <c r="BO200" s="445">
        <v>4.8426250000000008</v>
      </c>
      <c r="BP200" s="446">
        <v>5.173</v>
      </c>
      <c r="BQ200" s="446">
        <v>0.3303749999999992</v>
      </c>
      <c r="BR200" s="446">
        <v>6.8222296791512687</v>
      </c>
      <c r="BS200" s="446">
        <v>56</v>
      </c>
      <c r="BT200" s="446">
        <v>89759</v>
      </c>
      <c r="BU200" s="446">
        <v>43293</v>
      </c>
      <c r="BV200" s="446">
        <v>1239.2156862745098</v>
      </c>
      <c r="BW200" s="446">
        <v>1.5758274268706877E-4</v>
      </c>
      <c r="BX200" s="446">
        <v>17.609333333333332</v>
      </c>
      <c r="BY200" s="446">
        <v>18.409666666666663</v>
      </c>
      <c r="BZ200" s="446">
        <v>-0.80033333333333379</v>
      </c>
      <c r="CA200" s="446">
        <v>196.22893561748984</v>
      </c>
      <c r="CB200" s="446">
        <v>204.80799137643268</v>
      </c>
      <c r="CC200" s="446">
        <v>-8.5790557589429319</v>
      </c>
      <c r="CD200" s="446">
        <v>293.10972342456427</v>
      </c>
      <c r="CE200" s="446">
        <v>305.79885590724507</v>
      </c>
      <c r="CF200" s="446">
        <v>-12.689132482680785</v>
      </c>
      <c r="CG200" s="446">
        <v>3.9841792925469577E-2</v>
      </c>
      <c r="CH200" s="429"/>
      <c r="CI200" s="429">
        <v>7.33</v>
      </c>
      <c r="CJ200" s="429">
        <v>7.12</v>
      </c>
      <c r="CK200" s="429">
        <v>7.13</v>
      </c>
      <c r="CL200" s="446">
        <f t="shared" si="16"/>
        <v>7.1933333333333325</v>
      </c>
      <c r="CM200" s="429">
        <v>0.68799999999999994</v>
      </c>
      <c r="CN200" s="429">
        <v>0.79300000000000004</v>
      </c>
      <c r="CO200" s="429">
        <v>0.73599999999999999</v>
      </c>
      <c r="CP200" s="446">
        <f t="shared" si="17"/>
        <v>0.73899999999999988</v>
      </c>
      <c r="CQ200" s="429">
        <v>0.90300000000000002</v>
      </c>
      <c r="CR200" s="429">
        <v>0.91200000000000003</v>
      </c>
      <c r="CS200" s="429">
        <v>0.90300000000000002</v>
      </c>
      <c r="CT200" s="446">
        <f t="shared" si="18"/>
        <v>0.90600000000000003</v>
      </c>
      <c r="CU200" s="447">
        <v>2.7777777777777779E-3</v>
      </c>
      <c r="CV200" s="415">
        <v>5.5555555555555558E-3</v>
      </c>
      <c r="CW200" s="415">
        <v>9.0277777777777787E-3</v>
      </c>
      <c r="CX200" s="416" t="s">
        <v>2049</v>
      </c>
      <c r="CY200" s="416" t="s">
        <v>2050</v>
      </c>
      <c r="CZ200" s="416" t="s">
        <v>2051</v>
      </c>
      <c r="DA200" s="416" t="s">
        <v>2052</v>
      </c>
      <c r="DB200" s="416" t="s">
        <v>2053</v>
      </c>
      <c r="DC200" s="416" t="s">
        <v>2054</v>
      </c>
      <c r="DD200" s="448"/>
      <c r="DE200" s="446">
        <v>6.8222296791512687</v>
      </c>
      <c r="DF200" s="446">
        <v>0.73899999999999988</v>
      </c>
      <c r="DG200" s="446">
        <v>0.90600000000000003</v>
      </c>
    </row>
    <row r="201" spans="1:111" ht="15.75" customHeight="1">
      <c r="A201" s="363">
        <v>252</v>
      </c>
      <c r="B201" s="353" t="s">
        <v>1799</v>
      </c>
      <c r="C201" s="354">
        <v>2</v>
      </c>
      <c r="D201" s="355">
        <v>21992</v>
      </c>
      <c r="E201" s="403">
        <f t="shared" si="19"/>
        <v>61</v>
      </c>
      <c r="F201" s="354">
        <v>35.799999999999997</v>
      </c>
      <c r="G201" s="356">
        <v>97</v>
      </c>
      <c r="H201" s="354">
        <v>0</v>
      </c>
      <c r="I201" s="354">
        <v>0</v>
      </c>
      <c r="J201" s="354">
        <v>0</v>
      </c>
      <c r="K201" s="354">
        <v>0</v>
      </c>
      <c r="L201" s="354">
        <v>0</v>
      </c>
      <c r="M201" s="354">
        <v>0</v>
      </c>
      <c r="N201" s="354">
        <v>0</v>
      </c>
      <c r="O201" s="354">
        <v>0</v>
      </c>
      <c r="P201" s="354">
        <v>0</v>
      </c>
      <c r="Q201" s="354">
        <v>0</v>
      </c>
      <c r="R201" s="354">
        <v>0</v>
      </c>
      <c r="S201" s="354">
        <v>0</v>
      </c>
      <c r="T201" s="354">
        <v>0</v>
      </c>
      <c r="U201" s="354">
        <v>0</v>
      </c>
      <c r="V201" s="354">
        <v>1</v>
      </c>
      <c r="W201" s="354">
        <v>0</v>
      </c>
      <c r="X201" s="354">
        <v>1</v>
      </c>
      <c r="Y201" s="354">
        <v>0</v>
      </c>
      <c r="Z201" s="354">
        <v>0</v>
      </c>
      <c r="AA201" s="354">
        <v>61.76</v>
      </c>
      <c r="AB201" s="354">
        <v>1.46</v>
      </c>
      <c r="AC201" s="357">
        <v>28.97</v>
      </c>
      <c r="AD201" s="358">
        <v>44322</v>
      </c>
      <c r="AE201" s="354">
        <v>1</v>
      </c>
      <c r="AF201" s="354">
        <v>0</v>
      </c>
      <c r="AG201" s="354">
        <v>3</v>
      </c>
      <c r="AH201" s="354">
        <v>0</v>
      </c>
      <c r="AI201" s="354">
        <v>1</v>
      </c>
      <c r="AJ201" s="358">
        <v>44331</v>
      </c>
      <c r="AK201" s="354">
        <v>9</v>
      </c>
      <c r="AL201" s="354">
        <v>1</v>
      </c>
      <c r="AM201" s="354">
        <v>1</v>
      </c>
      <c r="AN201" s="354"/>
      <c r="AO201" s="354">
        <v>1</v>
      </c>
      <c r="AP201" s="354">
        <v>1</v>
      </c>
      <c r="AQ201" s="354">
        <v>1</v>
      </c>
      <c r="AR201" s="354">
        <v>0</v>
      </c>
      <c r="AS201" s="354">
        <v>0</v>
      </c>
      <c r="AT201" s="354">
        <v>0</v>
      </c>
      <c r="AU201" s="354">
        <v>0</v>
      </c>
      <c r="AV201" s="354">
        <v>1</v>
      </c>
      <c r="AW201" s="358">
        <v>44322</v>
      </c>
      <c r="AX201" s="359">
        <v>0.87</v>
      </c>
      <c r="AY201" s="359">
        <v>736</v>
      </c>
      <c r="AZ201" s="359">
        <v>85.2</v>
      </c>
      <c r="BA201" s="360">
        <v>1.7000000000000001E-2</v>
      </c>
      <c r="BB201" s="354">
        <v>14.7</v>
      </c>
      <c r="BC201" s="354">
        <v>12.47</v>
      </c>
      <c r="BD201" s="354">
        <v>85.9</v>
      </c>
      <c r="BE201" s="354">
        <v>8.1</v>
      </c>
      <c r="BF201" s="354">
        <v>433</v>
      </c>
      <c r="BG201" s="354"/>
      <c r="BH201" s="354">
        <v>0</v>
      </c>
      <c r="BI201" s="354">
        <v>0</v>
      </c>
      <c r="BJ201" s="354">
        <v>0</v>
      </c>
      <c r="BK201" s="354">
        <v>0</v>
      </c>
      <c r="BL201" s="354">
        <v>0</v>
      </c>
      <c r="BM201" s="354">
        <v>0</v>
      </c>
      <c r="BN201" s="354"/>
      <c r="BO201" s="445">
        <v>4.2613000000000003</v>
      </c>
      <c r="BP201" s="446">
        <v>4.2249999999999996</v>
      </c>
      <c r="BQ201" s="446">
        <v>-3.6300000000000665E-2</v>
      </c>
      <c r="BR201" s="446">
        <v>-0.85185272100064913</v>
      </c>
      <c r="BS201" s="446">
        <v>93</v>
      </c>
      <c r="BT201" s="446">
        <v>51709</v>
      </c>
      <c r="BU201" s="446">
        <v>33479</v>
      </c>
      <c r="BV201" s="446">
        <v>863.2426988922457</v>
      </c>
      <c r="BW201" s="446">
        <v>-2.5444389647260945E-5</v>
      </c>
      <c r="BX201" s="446">
        <v>12.416</v>
      </c>
      <c r="BY201" s="446">
        <v>15.589</v>
      </c>
      <c r="BZ201" s="446">
        <v>-3.1729999999999996</v>
      </c>
      <c r="CA201" s="446">
        <v>106.48899115072351</v>
      </c>
      <c r="CB201" s="446">
        <v>133.77058184898499</v>
      </c>
      <c r="CC201" s="446">
        <v>-27.281590698261496</v>
      </c>
      <c r="CD201" s="446">
        <v>233.22925286025142</v>
      </c>
      <c r="CE201" s="446">
        <v>292.74955305207834</v>
      </c>
      <c r="CF201" s="446">
        <v>-59.520300191827054</v>
      </c>
      <c r="CG201" s="446">
        <v>0.16896223064145161</v>
      </c>
      <c r="CH201" s="429"/>
      <c r="CI201" s="429">
        <v>7.28</v>
      </c>
      <c r="CJ201" s="429">
        <v>7.27</v>
      </c>
      <c r="CK201" s="429">
        <v>7.1</v>
      </c>
      <c r="CL201" s="446">
        <f t="shared" si="16"/>
        <v>7.2166666666666659</v>
      </c>
      <c r="CM201" s="429">
        <v>0.67300000000000004</v>
      </c>
      <c r="CN201" s="429">
        <v>0.67100000000000004</v>
      </c>
      <c r="CO201" s="429">
        <v>0.68700000000000006</v>
      </c>
      <c r="CP201" s="446">
        <f t="shared" si="17"/>
        <v>0.67700000000000005</v>
      </c>
      <c r="CQ201" s="429">
        <v>0.82199999999999995</v>
      </c>
      <c r="CR201" s="429">
        <v>0.82199999999999995</v>
      </c>
      <c r="CS201" s="429">
        <v>0.82399999999999995</v>
      </c>
      <c r="CT201" s="446">
        <f t="shared" si="18"/>
        <v>0.82266666666666666</v>
      </c>
      <c r="CU201" s="447">
        <v>2.0833333333333333E-3</v>
      </c>
      <c r="CV201" s="415">
        <v>6.9444444444444441E-3</v>
      </c>
      <c r="CW201" s="415">
        <v>1.2499999999999999E-2</v>
      </c>
      <c r="CX201" s="416" t="s">
        <v>2055</v>
      </c>
      <c r="CY201" s="416" t="s">
        <v>2056</v>
      </c>
      <c r="CZ201" s="416" t="s">
        <v>2057</v>
      </c>
      <c r="DA201" s="416" t="s">
        <v>2058</v>
      </c>
      <c r="DB201" s="416" t="s">
        <v>2059</v>
      </c>
      <c r="DC201" s="416" t="s">
        <v>2060</v>
      </c>
      <c r="DD201" s="448"/>
      <c r="DE201" s="446">
        <v>-0.85185272100064913</v>
      </c>
      <c r="DF201" s="446">
        <v>0.67700000000000005</v>
      </c>
      <c r="DG201" s="446">
        <v>0.82266666666666666</v>
      </c>
    </row>
    <row r="202" spans="1:111" ht="15.75" customHeight="1">
      <c r="A202" s="363">
        <v>253</v>
      </c>
      <c r="B202" s="353" t="s">
        <v>1800</v>
      </c>
      <c r="C202" s="354">
        <v>1</v>
      </c>
      <c r="D202" s="355">
        <v>21682</v>
      </c>
      <c r="E202" s="403">
        <f t="shared" si="19"/>
        <v>61</v>
      </c>
      <c r="F202" s="354">
        <v>36</v>
      </c>
      <c r="G202" s="356">
        <v>95</v>
      </c>
      <c r="H202" s="354">
        <v>0</v>
      </c>
      <c r="I202" s="354">
        <v>1</v>
      </c>
      <c r="J202" s="354">
        <v>0</v>
      </c>
      <c r="K202" s="354">
        <v>0</v>
      </c>
      <c r="L202" s="354">
        <v>0</v>
      </c>
      <c r="M202" s="354">
        <v>0</v>
      </c>
      <c r="N202" s="354">
        <v>0</v>
      </c>
      <c r="O202" s="354">
        <v>0</v>
      </c>
      <c r="P202" s="354">
        <v>0</v>
      </c>
      <c r="Q202" s="354">
        <v>0</v>
      </c>
      <c r="R202" s="354">
        <v>0</v>
      </c>
      <c r="S202" s="354">
        <v>0</v>
      </c>
      <c r="T202" s="354">
        <v>0</v>
      </c>
      <c r="U202" s="354">
        <v>0</v>
      </c>
      <c r="V202" s="354">
        <v>1</v>
      </c>
      <c r="W202" s="354"/>
      <c r="X202" s="354">
        <v>1</v>
      </c>
      <c r="Y202" s="354">
        <v>0</v>
      </c>
      <c r="Z202" s="354">
        <v>0</v>
      </c>
      <c r="AA202" s="354"/>
      <c r="AB202" s="354"/>
      <c r="AC202" s="357"/>
      <c r="AD202" s="358">
        <v>44323</v>
      </c>
      <c r="AE202" s="354">
        <v>0</v>
      </c>
      <c r="AF202" s="354">
        <v>0</v>
      </c>
      <c r="AG202" s="354">
        <v>0</v>
      </c>
      <c r="AH202" s="354">
        <v>0</v>
      </c>
      <c r="AI202" s="354">
        <v>0</v>
      </c>
      <c r="AJ202" s="358">
        <v>44334</v>
      </c>
      <c r="AK202" s="354">
        <v>11</v>
      </c>
      <c r="AL202" s="354">
        <v>1</v>
      </c>
      <c r="AM202" s="354">
        <v>1</v>
      </c>
      <c r="AN202" s="354" t="s">
        <v>1801</v>
      </c>
      <c r="AO202" s="354">
        <v>1</v>
      </c>
      <c r="AP202" s="354">
        <v>0</v>
      </c>
      <c r="AQ202" s="354">
        <v>1</v>
      </c>
      <c r="AR202" s="354">
        <v>0</v>
      </c>
      <c r="AS202" s="354">
        <v>0</v>
      </c>
      <c r="AT202" s="354">
        <v>0</v>
      </c>
      <c r="AU202" s="354">
        <v>0</v>
      </c>
      <c r="AV202" s="354">
        <v>1</v>
      </c>
      <c r="AW202" s="358">
        <v>44322</v>
      </c>
      <c r="AX202" s="359">
        <v>0.67</v>
      </c>
      <c r="AY202" s="359"/>
      <c r="AZ202" s="359">
        <v>8.5</v>
      </c>
      <c r="BA202" s="360">
        <v>5.0000000000000001E-3</v>
      </c>
      <c r="BB202" s="354">
        <v>16.5</v>
      </c>
      <c r="BC202" s="354">
        <v>15.7</v>
      </c>
      <c r="BD202" s="354">
        <v>82.5</v>
      </c>
      <c r="BE202" s="354">
        <v>9.1999999999999993</v>
      </c>
      <c r="BF202" s="354">
        <v>442</v>
      </c>
      <c r="BG202" s="354"/>
      <c r="BH202" s="354">
        <v>1</v>
      </c>
      <c r="BI202" s="354">
        <v>0</v>
      </c>
      <c r="BJ202" s="354">
        <v>0</v>
      </c>
      <c r="BK202" s="354">
        <v>0</v>
      </c>
      <c r="BL202" s="354">
        <v>0</v>
      </c>
      <c r="BM202" s="354">
        <v>0</v>
      </c>
      <c r="BN202" s="354"/>
      <c r="BO202" s="445"/>
      <c r="BP202" s="446"/>
      <c r="BQ202" s="446"/>
      <c r="BR202" s="446"/>
      <c r="BS202" s="446"/>
      <c r="BT202" s="446"/>
      <c r="BU202" s="446"/>
      <c r="BV202" s="446"/>
      <c r="BW202" s="446"/>
      <c r="BX202" s="446"/>
      <c r="BY202" s="446"/>
      <c r="BZ202" s="446"/>
      <c r="CA202" s="446"/>
      <c r="CB202" s="446"/>
      <c r="CC202" s="446"/>
      <c r="CD202" s="446"/>
      <c r="CE202" s="446"/>
      <c r="CF202" s="446"/>
      <c r="CG202" s="446"/>
      <c r="CH202" s="429"/>
      <c r="CI202" s="429">
        <v>7.21</v>
      </c>
      <c r="CJ202" s="429">
        <v>7.26</v>
      </c>
      <c r="CK202" s="429">
        <v>7.21</v>
      </c>
      <c r="CL202" s="446">
        <f t="shared" si="16"/>
        <v>7.2266666666666666</v>
      </c>
      <c r="CM202" s="429">
        <v>0.66900000000000004</v>
      </c>
      <c r="CN202" s="429">
        <v>0.64400000000000002</v>
      </c>
      <c r="CO202" s="429">
        <v>0.73</v>
      </c>
      <c r="CP202" s="446">
        <f t="shared" si="17"/>
        <v>0.68100000000000005</v>
      </c>
      <c r="CQ202" s="429">
        <v>0.75900000000000001</v>
      </c>
      <c r="CR202" s="429">
        <v>0.76600000000000001</v>
      </c>
      <c r="CS202" s="429">
        <v>0.76600000000000001</v>
      </c>
      <c r="CT202" s="446">
        <f t="shared" si="18"/>
        <v>0.7636666666666666</v>
      </c>
      <c r="CU202" s="447">
        <v>8.3333333333333332E-3</v>
      </c>
      <c r="CV202" s="415">
        <v>4.1666666666666666E-3</v>
      </c>
      <c r="CW202" s="415">
        <v>6.9444444444444441E-3</v>
      </c>
      <c r="CX202" s="416" t="s">
        <v>2061</v>
      </c>
      <c r="CY202" s="416" t="s">
        <v>2062</v>
      </c>
      <c r="CZ202" s="416" t="s">
        <v>2063</v>
      </c>
      <c r="DA202" s="416" t="s">
        <v>2064</v>
      </c>
      <c r="DB202" s="416" t="s">
        <v>2065</v>
      </c>
      <c r="DC202" s="416" t="s">
        <v>2066</v>
      </c>
      <c r="DD202" s="448"/>
      <c r="DE202" s="446"/>
      <c r="DF202" s="446">
        <v>0.68100000000000005</v>
      </c>
      <c r="DG202" s="446">
        <v>0.7636666666666666</v>
      </c>
    </row>
    <row r="203" spans="1:111" ht="15.75" customHeight="1">
      <c r="A203" s="363">
        <v>254</v>
      </c>
      <c r="B203" s="353" t="s">
        <v>1802</v>
      </c>
      <c r="C203" s="354">
        <v>1</v>
      </c>
      <c r="D203" s="355">
        <v>29662</v>
      </c>
      <c r="E203" s="403">
        <f t="shared" si="19"/>
        <v>40</v>
      </c>
      <c r="F203" s="354">
        <v>36.5</v>
      </c>
      <c r="G203" s="356">
        <v>93</v>
      </c>
      <c r="H203" s="354">
        <v>0</v>
      </c>
      <c r="I203" s="354">
        <v>0</v>
      </c>
      <c r="J203" s="354">
        <v>0</v>
      </c>
      <c r="K203" s="354">
        <v>0</v>
      </c>
      <c r="L203" s="354">
        <v>0</v>
      </c>
      <c r="M203" s="354">
        <v>0</v>
      </c>
      <c r="N203" s="354">
        <v>0</v>
      </c>
      <c r="O203" s="354">
        <v>0</v>
      </c>
      <c r="P203" s="354">
        <v>0</v>
      </c>
      <c r="Q203" s="354">
        <v>0</v>
      </c>
      <c r="R203" s="354">
        <v>0</v>
      </c>
      <c r="S203" s="354">
        <v>0</v>
      </c>
      <c r="T203" s="354">
        <v>0</v>
      </c>
      <c r="U203" s="354">
        <v>0</v>
      </c>
      <c r="V203" s="354">
        <v>0</v>
      </c>
      <c r="W203" s="354"/>
      <c r="X203" s="354">
        <v>0</v>
      </c>
      <c r="Y203" s="354">
        <v>0</v>
      </c>
      <c r="Z203" s="354">
        <v>0</v>
      </c>
      <c r="AA203" s="354"/>
      <c r="AB203" s="354"/>
      <c r="AC203" s="357"/>
      <c r="AD203" s="358">
        <v>44322</v>
      </c>
      <c r="AE203" s="354">
        <v>0</v>
      </c>
      <c r="AF203" s="354">
        <v>0</v>
      </c>
      <c r="AG203" s="354">
        <v>0</v>
      </c>
      <c r="AH203" s="354">
        <v>0</v>
      </c>
      <c r="AI203" s="354">
        <v>0</v>
      </c>
      <c r="AJ203" s="358">
        <v>44337</v>
      </c>
      <c r="AK203" s="354">
        <v>15</v>
      </c>
      <c r="AL203" s="354">
        <v>0</v>
      </c>
      <c r="AM203" s="354">
        <v>1</v>
      </c>
      <c r="AN203" s="354"/>
      <c r="AO203" s="354">
        <v>1</v>
      </c>
      <c r="AP203" s="354">
        <v>1</v>
      </c>
      <c r="AQ203" s="354">
        <v>1</v>
      </c>
      <c r="AR203" s="354">
        <v>0</v>
      </c>
      <c r="AS203" s="354">
        <v>0</v>
      </c>
      <c r="AT203" s="354">
        <v>0</v>
      </c>
      <c r="AU203" s="354">
        <v>0</v>
      </c>
      <c r="AV203" s="354">
        <v>1</v>
      </c>
      <c r="AW203" s="358">
        <v>44323</v>
      </c>
      <c r="AX203" s="359">
        <v>0.72</v>
      </c>
      <c r="AY203" s="359"/>
      <c r="AZ203" s="359">
        <v>49.9</v>
      </c>
      <c r="BA203" s="360"/>
      <c r="BB203" s="354">
        <v>12.9</v>
      </c>
      <c r="BC203" s="354">
        <v>12.53</v>
      </c>
      <c r="BD203" s="354">
        <v>80.5</v>
      </c>
      <c r="BE203" s="354">
        <v>13.1</v>
      </c>
      <c r="BF203" s="354">
        <v>219</v>
      </c>
      <c r="BG203" s="354"/>
      <c r="BH203" s="354">
        <v>1</v>
      </c>
      <c r="BI203" s="354">
        <v>1</v>
      </c>
      <c r="BJ203" s="354">
        <v>0</v>
      </c>
      <c r="BK203" s="354">
        <v>0</v>
      </c>
      <c r="BL203" s="354">
        <v>0</v>
      </c>
      <c r="BM203" s="354">
        <v>0</v>
      </c>
      <c r="BN203" s="354"/>
      <c r="BO203" s="445">
        <v>5.0901228070175453</v>
      </c>
      <c r="BP203" s="446">
        <v>5.21</v>
      </c>
      <c r="BQ203" s="446">
        <v>0.11987719298245469</v>
      </c>
      <c r="BR203" s="446">
        <v>2.3550943175120431</v>
      </c>
      <c r="BS203" s="446">
        <v>23</v>
      </c>
      <c r="BT203" s="446">
        <v>77231</v>
      </c>
      <c r="BU203" s="446">
        <v>18753</v>
      </c>
      <c r="BV203" s="446">
        <v>1045.0333805381347</v>
      </c>
      <c r="BW203" s="446">
        <v>1.2558493667744059E-4</v>
      </c>
      <c r="BX203" s="446">
        <v>19.496833333333328</v>
      </c>
      <c r="BY203" s="446">
        <v>20.007499999999993</v>
      </c>
      <c r="BZ203" s="446">
        <v>-0.5106666666666666</v>
      </c>
      <c r="CA203" s="446">
        <v>237.17257222844748</v>
      </c>
      <c r="CB203" s="446">
        <v>243.41633185894941</v>
      </c>
      <c r="CC203" s="446">
        <v>-6.2437596305019065</v>
      </c>
      <c r="CD203" s="446">
        <v>307.16980183569706</v>
      </c>
      <c r="CE203" s="446">
        <v>315.19086604773389</v>
      </c>
      <c r="CF203" s="446">
        <v>-8.021064212036892</v>
      </c>
      <c r="CG203" s="446">
        <v>2.4816733112512989E-2</v>
      </c>
      <c r="CH203" s="429"/>
      <c r="CI203" s="429">
        <v>7.03</v>
      </c>
      <c r="CJ203" s="429">
        <v>6.51</v>
      </c>
      <c r="CK203" s="429">
        <v>6.84</v>
      </c>
      <c r="CL203" s="446">
        <f t="shared" si="16"/>
        <v>6.793333333333333</v>
      </c>
      <c r="CM203" s="429">
        <v>0.41699999999999998</v>
      </c>
      <c r="CN203" s="429">
        <v>0.42</v>
      </c>
      <c r="CO203" s="429">
        <v>0.502</v>
      </c>
      <c r="CP203" s="446">
        <f t="shared" si="17"/>
        <v>0.4463333333333333</v>
      </c>
      <c r="CQ203" s="429">
        <v>0.57499999999999996</v>
      </c>
      <c r="CR203" s="429">
        <v>0.51200000000000001</v>
      </c>
      <c r="CS203" s="429">
        <v>0.59099999999999997</v>
      </c>
      <c r="CT203" s="446">
        <f t="shared" si="18"/>
        <v>0.55933333333333335</v>
      </c>
      <c r="CU203" s="447">
        <v>4.8611111111111112E-3</v>
      </c>
      <c r="CV203" s="415">
        <v>5.5555555555555558E-3</v>
      </c>
      <c r="CW203" s="415">
        <v>1.3888888888888888E-2</v>
      </c>
      <c r="CX203" s="416" t="s">
        <v>2067</v>
      </c>
      <c r="CY203" s="416" t="s">
        <v>2068</v>
      </c>
      <c r="CZ203" s="416" t="s">
        <v>2069</v>
      </c>
      <c r="DA203" s="416" t="s">
        <v>2070</v>
      </c>
      <c r="DB203" s="416" t="s">
        <v>2071</v>
      </c>
      <c r="DC203" s="416" t="s">
        <v>2072</v>
      </c>
      <c r="DD203" s="448"/>
      <c r="DE203" s="446">
        <v>2.3550943175120431</v>
      </c>
      <c r="DF203" s="446">
        <v>0.4463333333333333</v>
      </c>
      <c r="DG203" s="446">
        <v>0.55933333333333335</v>
      </c>
    </row>
    <row r="204" spans="1:111" ht="15.75" customHeight="1">
      <c r="A204" s="363">
        <v>255</v>
      </c>
      <c r="B204" s="353" t="s">
        <v>1803</v>
      </c>
      <c r="C204" s="354">
        <v>1</v>
      </c>
      <c r="D204" s="355">
        <v>24584</v>
      </c>
      <c r="E204" s="403">
        <f t="shared" si="19"/>
        <v>54</v>
      </c>
      <c r="F204" s="354">
        <v>36</v>
      </c>
      <c r="G204" s="356">
        <v>95</v>
      </c>
      <c r="H204" s="354">
        <v>0</v>
      </c>
      <c r="I204" s="354">
        <v>1</v>
      </c>
      <c r="J204" s="354">
        <v>0</v>
      </c>
      <c r="K204" s="354">
        <v>0</v>
      </c>
      <c r="L204" s="354">
        <v>0</v>
      </c>
      <c r="M204" s="354">
        <v>0</v>
      </c>
      <c r="N204" s="354">
        <v>0</v>
      </c>
      <c r="O204" s="354">
        <v>0</v>
      </c>
      <c r="P204" s="354">
        <v>0</v>
      </c>
      <c r="Q204" s="354">
        <v>0</v>
      </c>
      <c r="R204" s="354">
        <v>0</v>
      </c>
      <c r="S204" s="354">
        <v>0</v>
      </c>
      <c r="T204" s="354">
        <v>0</v>
      </c>
      <c r="U204" s="354">
        <v>0</v>
      </c>
      <c r="V204" s="354">
        <v>1</v>
      </c>
      <c r="W204" s="354"/>
      <c r="X204" s="354">
        <v>0</v>
      </c>
      <c r="Y204" s="354">
        <v>0</v>
      </c>
      <c r="Z204" s="354">
        <v>0</v>
      </c>
      <c r="AA204" s="354"/>
      <c r="AB204" s="354"/>
      <c r="AC204" s="357"/>
      <c r="AD204" s="358">
        <v>44323</v>
      </c>
      <c r="AE204" s="354">
        <v>0</v>
      </c>
      <c r="AF204" s="354">
        <v>0</v>
      </c>
      <c r="AG204" s="354">
        <v>0</v>
      </c>
      <c r="AH204" s="354">
        <v>0</v>
      </c>
      <c r="AI204" s="354">
        <v>0</v>
      </c>
      <c r="AJ204" s="358">
        <v>44331</v>
      </c>
      <c r="AK204" s="354">
        <v>8</v>
      </c>
      <c r="AL204" s="354">
        <v>1</v>
      </c>
      <c r="AM204" s="354">
        <v>1</v>
      </c>
      <c r="AN204" s="354"/>
      <c r="AO204" s="354">
        <v>1</v>
      </c>
      <c r="AP204" s="354">
        <v>1</v>
      </c>
      <c r="AQ204" s="354">
        <v>1</v>
      </c>
      <c r="AR204" s="354">
        <v>0</v>
      </c>
      <c r="AS204" s="354">
        <v>0</v>
      </c>
      <c r="AT204" s="354">
        <v>0</v>
      </c>
      <c r="AU204" s="354">
        <v>0</v>
      </c>
      <c r="AV204" s="354">
        <v>1</v>
      </c>
      <c r="AW204" s="358">
        <v>44324</v>
      </c>
      <c r="AX204" s="359">
        <v>0.79</v>
      </c>
      <c r="AY204" s="359">
        <v>10208</v>
      </c>
      <c r="AZ204" s="359">
        <v>76.099999999999994</v>
      </c>
      <c r="BA204" s="360">
        <v>7.0000000000000001E-3</v>
      </c>
      <c r="BB204" s="354">
        <v>13.1</v>
      </c>
      <c r="BC204" s="354">
        <v>11.96</v>
      </c>
      <c r="BD204" s="354">
        <v>77</v>
      </c>
      <c r="BE204" s="354">
        <v>15</v>
      </c>
      <c r="BF204" s="354">
        <v>494</v>
      </c>
      <c r="BG204" s="354"/>
      <c r="BH204" s="354">
        <v>0</v>
      </c>
      <c r="BI204" s="354">
        <v>0</v>
      </c>
      <c r="BJ204" s="354">
        <v>0</v>
      </c>
      <c r="BK204" s="354">
        <v>0</v>
      </c>
      <c r="BL204" s="354">
        <v>0</v>
      </c>
      <c r="BM204" s="354">
        <v>0</v>
      </c>
      <c r="BN204" s="354"/>
      <c r="BO204" s="445">
        <v>5.222366666666665</v>
      </c>
      <c r="BP204" s="446">
        <v>5.3769999999999998</v>
      </c>
      <c r="BQ204" s="446">
        <v>0.15463333333333473</v>
      </c>
      <c r="BR204" s="446">
        <v>2.9609819302870624</v>
      </c>
      <c r="BS204" s="446">
        <v>89</v>
      </c>
      <c r="BT204" s="446">
        <v>52398</v>
      </c>
      <c r="BU204" s="446">
        <v>34235</v>
      </c>
      <c r="BV204" s="446">
        <v>1128.934786766112</v>
      </c>
      <c r="BW204" s="446">
        <v>8.6489905952594198E-5</v>
      </c>
      <c r="BX204" s="446">
        <v>11.910666666666666</v>
      </c>
      <c r="BY204" s="446">
        <v>16.604333333333336</v>
      </c>
      <c r="BZ204" s="446">
        <v>-4.6936666666666671</v>
      </c>
      <c r="CA204" s="446">
        <v>153.06459220592606</v>
      </c>
      <c r="CB204" s="446">
        <v>213.36821948376158</v>
      </c>
      <c r="CC204" s="446">
        <v>-60.303627277835496</v>
      </c>
      <c r="CD204" s="446">
        <v>182.4349437206821</v>
      </c>
      <c r="CE204" s="446">
        <v>254.3365436869293</v>
      </c>
      <c r="CF204" s="446">
        <v>-71.901599966247247</v>
      </c>
      <c r="CG204" s="446">
        <v>0.2203960553511663</v>
      </c>
      <c r="CH204" s="429"/>
      <c r="CI204" s="429">
        <v>6.72</v>
      </c>
      <c r="CJ204" s="429">
        <v>6.63</v>
      </c>
      <c r="CK204" s="429">
        <v>7.04</v>
      </c>
      <c r="CL204" s="446">
        <f t="shared" si="16"/>
        <v>6.7966666666666669</v>
      </c>
      <c r="CM204" s="429">
        <v>0.65600000000000003</v>
      </c>
      <c r="CN204" s="429">
        <v>0.67200000000000004</v>
      </c>
      <c r="CO204" s="429">
        <v>0.84799999999999998</v>
      </c>
      <c r="CP204" s="446">
        <f t="shared" si="17"/>
        <v>0.72533333333333339</v>
      </c>
      <c r="CQ204" s="429">
        <v>0.90100000000000002</v>
      </c>
      <c r="CR204" s="429">
        <v>0.89200000000000002</v>
      </c>
      <c r="CS204" s="429">
        <v>0.90400000000000003</v>
      </c>
      <c r="CT204" s="446">
        <f t="shared" si="18"/>
        <v>0.89900000000000002</v>
      </c>
      <c r="CU204" s="447">
        <v>3.472222222222222E-3</v>
      </c>
      <c r="CV204" s="415">
        <v>1.1805555555555555E-2</v>
      </c>
      <c r="CW204" s="415">
        <v>1.3194444444444444E-2</v>
      </c>
      <c r="CX204" s="416" t="s">
        <v>2073</v>
      </c>
      <c r="CY204" s="416" t="s">
        <v>2074</v>
      </c>
      <c r="CZ204" s="416" t="s">
        <v>2075</v>
      </c>
      <c r="DA204" s="416" t="s">
        <v>2076</v>
      </c>
      <c r="DB204" s="416" t="s">
        <v>2077</v>
      </c>
      <c r="DC204" s="416" t="s">
        <v>2078</v>
      </c>
      <c r="DD204" s="448"/>
      <c r="DE204" s="446">
        <v>2.9609819302870624</v>
      </c>
      <c r="DF204" s="446">
        <v>0.72533333333333339</v>
      </c>
      <c r="DG204" s="446">
        <v>0.89900000000000002</v>
      </c>
    </row>
    <row r="205" spans="1:111" ht="15.75" customHeight="1">
      <c r="A205" s="363">
        <v>256</v>
      </c>
      <c r="B205" s="353" t="s">
        <v>1804</v>
      </c>
      <c r="C205" s="354">
        <v>1</v>
      </c>
      <c r="D205" s="355">
        <v>29640</v>
      </c>
      <c r="E205" s="403">
        <f t="shared" si="19"/>
        <v>40</v>
      </c>
      <c r="F205" s="354">
        <v>36.9</v>
      </c>
      <c r="G205" s="356">
        <v>90</v>
      </c>
      <c r="H205" s="354">
        <v>0</v>
      </c>
      <c r="I205" s="354">
        <v>0</v>
      </c>
      <c r="J205" s="354">
        <v>0</v>
      </c>
      <c r="K205" s="354">
        <v>0</v>
      </c>
      <c r="L205" s="354">
        <v>0</v>
      </c>
      <c r="M205" s="354">
        <v>0</v>
      </c>
      <c r="N205" s="354">
        <v>0</v>
      </c>
      <c r="O205" s="354">
        <v>0</v>
      </c>
      <c r="P205" s="354">
        <v>0</v>
      </c>
      <c r="Q205" s="354">
        <v>0</v>
      </c>
      <c r="R205" s="354">
        <v>0</v>
      </c>
      <c r="S205" s="354">
        <v>0</v>
      </c>
      <c r="T205" s="354">
        <v>0</v>
      </c>
      <c r="U205" s="354">
        <v>0</v>
      </c>
      <c r="V205" s="354">
        <v>0</v>
      </c>
      <c r="W205" s="354">
        <v>0</v>
      </c>
      <c r="X205" s="354">
        <v>0</v>
      </c>
      <c r="Y205" s="354">
        <v>0</v>
      </c>
      <c r="Z205" s="354">
        <v>0</v>
      </c>
      <c r="AA205" s="354">
        <v>88</v>
      </c>
      <c r="AB205" s="354">
        <v>1.72</v>
      </c>
      <c r="AC205" s="357">
        <v>29.74</v>
      </c>
      <c r="AD205" s="358">
        <v>44324</v>
      </c>
      <c r="AE205" s="354">
        <v>1</v>
      </c>
      <c r="AF205" s="354">
        <v>0</v>
      </c>
      <c r="AG205" s="354">
        <v>5</v>
      </c>
      <c r="AH205" s="354">
        <v>0</v>
      </c>
      <c r="AI205" s="354">
        <v>1</v>
      </c>
      <c r="AJ205" s="358">
        <v>44333</v>
      </c>
      <c r="AK205" s="354">
        <v>9</v>
      </c>
      <c r="AL205" s="354">
        <v>1</v>
      </c>
      <c r="AM205" s="354">
        <v>1</v>
      </c>
      <c r="AN205" s="354"/>
      <c r="AO205" s="354">
        <v>1</v>
      </c>
      <c r="AP205" s="354">
        <v>1</v>
      </c>
      <c r="AQ205" s="354">
        <v>1</v>
      </c>
      <c r="AR205" s="354">
        <v>0</v>
      </c>
      <c r="AS205" s="354">
        <v>0</v>
      </c>
      <c r="AT205" s="354">
        <v>0</v>
      </c>
      <c r="AU205" s="354">
        <v>0</v>
      </c>
      <c r="AV205" s="354">
        <v>1</v>
      </c>
      <c r="AW205" s="358">
        <v>44324</v>
      </c>
      <c r="AX205" s="359">
        <v>0.94</v>
      </c>
      <c r="AY205" s="359">
        <v>450</v>
      </c>
      <c r="AZ205" s="359">
        <v>84.6</v>
      </c>
      <c r="BA205" s="360">
        <v>7.0000000000000001E-3</v>
      </c>
      <c r="BB205" s="354">
        <v>14.8</v>
      </c>
      <c r="BC205" s="354">
        <v>8.24</v>
      </c>
      <c r="BD205" s="354">
        <v>86.3</v>
      </c>
      <c r="BE205" s="354">
        <v>9.1999999999999993</v>
      </c>
      <c r="BF205" s="354">
        <v>202</v>
      </c>
      <c r="BG205" s="354"/>
      <c r="BH205" s="354">
        <v>0</v>
      </c>
      <c r="BI205" s="354">
        <v>0</v>
      </c>
      <c r="BJ205" s="354">
        <v>0</v>
      </c>
      <c r="BK205" s="354">
        <v>0</v>
      </c>
      <c r="BL205" s="354">
        <v>0</v>
      </c>
      <c r="BM205" s="354">
        <v>0</v>
      </c>
      <c r="BN205" s="354"/>
      <c r="BO205" s="445">
        <v>5.366766666666666</v>
      </c>
      <c r="BP205" s="446">
        <v>5.694</v>
      </c>
      <c r="BQ205" s="446">
        <v>0.32723333333333393</v>
      </c>
      <c r="BR205" s="446">
        <v>6.0974019117656315</v>
      </c>
      <c r="BS205" s="446">
        <v>56</v>
      </c>
      <c r="BT205" s="446">
        <v>40280</v>
      </c>
      <c r="BU205" s="446">
        <v>19755</v>
      </c>
      <c r="BV205" s="446">
        <v>626.63185378590072</v>
      </c>
      <c r="BW205" s="446">
        <v>3.0865107121061158E-4</v>
      </c>
      <c r="BX205" s="446">
        <v>7.6768333333333327</v>
      </c>
      <c r="BY205" s="446">
        <v>8.7004999999999999</v>
      </c>
      <c r="BZ205" s="446">
        <v>-1.0236666666666665</v>
      </c>
      <c r="CA205" s="446">
        <v>103.87779373953703</v>
      </c>
      <c r="CB205" s="446">
        <v>117.72587225742697</v>
      </c>
      <c r="CC205" s="446">
        <v>-13.84807851789</v>
      </c>
      <c r="CD205" s="446">
        <v>114.62003834630855</v>
      </c>
      <c r="CE205" s="446">
        <v>129.90500642061835</v>
      </c>
      <c r="CF205" s="446">
        <v>-15.284968074309825</v>
      </c>
      <c r="CG205" s="446">
        <v>0.10527564404830007</v>
      </c>
      <c r="CH205" s="429"/>
      <c r="CI205" s="429">
        <v>7.1</v>
      </c>
      <c r="CJ205" s="429">
        <v>7.02</v>
      </c>
      <c r="CK205" s="429">
        <v>6.9</v>
      </c>
      <c r="CL205" s="446">
        <f t="shared" si="16"/>
        <v>7.0066666666666668</v>
      </c>
      <c r="CM205" s="429">
        <v>0.53100000000000003</v>
      </c>
      <c r="CN205" s="429">
        <v>0.48199999999999998</v>
      </c>
      <c r="CO205" s="429">
        <v>0.47699999999999998</v>
      </c>
      <c r="CP205" s="446">
        <f t="shared" si="17"/>
        <v>0.49666666666666659</v>
      </c>
      <c r="CQ205" s="429">
        <v>0.64200000000000002</v>
      </c>
      <c r="CR205" s="429">
        <v>0.64300000000000002</v>
      </c>
      <c r="CS205" s="429">
        <v>0.64200000000000002</v>
      </c>
      <c r="CT205" s="446">
        <f t="shared" si="18"/>
        <v>0.64233333333333331</v>
      </c>
      <c r="CU205" s="447">
        <v>2.0833333333333333E-3</v>
      </c>
      <c r="CV205" s="415">
        <v>6.9444444444444441E-3</v>
      </c>
      <c r="CW205" s="415">
        <v>1.0416666666666666E-2</v>
      </c>
      <c r="CX205" s="416" t="s">
        <v>2079</v>
      </c>
      <c r="CY205" s="416" t="s">
        <v>2080</v>
      </c>
      <c r="CZ205" s="416" t="s">
        <v>2081</v>
      </c>
      <c r="DA205" s="416" t="s">
        <v>2082</v>
      </c>
      <c r="DB205" s="416" t="s">
        <v>2083</v>
      </c>
      <c r="DC205" s="416" t="s">
        <v>2084</v>
      </c>
      <c r="DD205" s="448"/>
      <c r="DE205" s="446">
        <v>6.0974019117656315</v>
      </c>
      <c r="DF205" s="446">
        <v>0.49666666666666659</v>
      </c>
      <c r="DG205" s="446">
        <v>0.64233333333333331</v>
      </c>
    </row>
    <row r="206" spans="1:111" ht="15.75" customHeight="1">
      <c r="A206" s="363">
        <v>257</v>
      </c>
      <c r="B206" s="353" t="s">
        <v>1805</v>
      </c>
      <c r="C206" s="354">
        <v>2</v>
      </c>
      <c r="D206" s="355">
        <v>24083</v>
      </c>
      <c r="E206" s="403">
        <f t="shared" si="19"/>
        <v>55</v>
      </c>
      <c r="F206" s="354">
        <v>36.299999999999997</v>
      </c>
      <c r="G206" s="356">
        <v>98</v>
      </c>
      <c r="H206" s="354">
        <v>0</v>
      </c>
      <c r="I206" s="354">
        <v>0</v>
      </c>
      <c r="J206" s="354">
        <v>0</v>
      </c>
      <c r="K206" s="354">
        <v>1</v>
      </c>
      <c r="L206" s="354">
        <v>0</v>
      </c>
      <c r="M206" s="354">
        <v>0</v>
      </c>
      <c r="N206" s="354">
        <v>1</v>
      </c>
      <c r="O206" s="354">
        <v>0</v>
      </c>
      <c r="P206" s="354">
        <v>0</v>
      </c>
      <c r="Q206" s="354">
        <v>0</v>
      </c>
      <c r="R206" s="354">
        <v>0</v>
      </c>
      <c r="S206" s="354">
        <v>0</v>
      </c>
      <c r="T206" s="354">
        <v>0</v>
      </c>
      <c r="U206" s="354">
        <v>0</v>
      </c>
      <c r="V206" s="354">
        <v>1</v>
      </c>
      <c r="W206" s="354">
        <v>1</v>
      </c>
      <c r="X206" s="354">
        <v>1</v>
      </c>
      <c r="Y206" s="354">
        <v>0</v>
      </c>
      <c r="Z206" s="354">
        <v>0</v>
      </c>
      <c r="AA206" s="354">
        <v>89</v>
      </c>
      <c r="AB206" s="354">
        <v>1.65</v>
      </c>
      <c r="AC206" s="357">
        <v>32.69</v>
      </c>
      <c r="AD206" s="358">
        <v>44324</v>
      </c>
      <c r="AE206" s="354">
        <v>1</v>
      </c>
      <c r="AF206" s="354">
        <v>0</v>
      </c>
      <c r="AG206" s="354">
        <v>3</v>
      </c>
      <c r="AH206" s="354">
        <v>0</v>
      </c>
      <c r="AI206" s="354">
        <v>1</v>
      </c>
      <c r="AJ206" s="358">
        <v>44328</v>
      </c>
      <c r="AK206" s="354">
        <v>5</v>
      </c>
      <c r="AL206" s="354">
        <v>1</v>
      </c>
      <c r="AM206" s="354">
        <v>1</v>
      </c>
      <c r="AN206" s="354"/>
      <c r="AO206" s="354">
        <v>1</v>
      </c>
      <c r="AP206" s="354">
        <v>1</v>
      </c>
      <c r="AQ206" s="354">
        <v>1</v>
      </c>
      <c r="AR206" s="354">
        <v>0</v>
      </c>
      <c r="AS206" s="354">
        <v>0</v>
      </c>
      <c r="AT206" s="354">
        <v>0</v>
      </c>
      <c r="AU206" s="354">
        <v>0</v>
      </c>
      <c r="AV206" s="354">
        <v>1</v>
      </c>
      <c r="AW206" s="358">
        <v>44324</v>
      </c>
      <c r="AX206" s="359">
        <v>0.95</v>
      </c>
      <c r="AY206" s="359">
        <v>914</v>
      </c>
      <c r="AZ206" s="359"/>
      <c r="BA206" s="360"/>
      <c r="BB206" s="354">
        <v>12.2</v>
      </c>
      <c r="BC206" s="354">
        <v>8.16</v>
      </c>
      <c r="BD206" s="354">
        <v>74.5</v>
      </c>
      <c r="BE206" s="354">
        <v>16.7</v>
      </c>
      <c r="BF206" s="354">
        <v>341</v>
      </c>
      <c r="BG206" s="354"/>
      <c r="BH206" s="354">
        <v>0</v>
      </c>
      <c r="BI206" s="354">
        <v>0</v>
      </c>
      <c r="BJ206" s="354">
        <v>0</v>
      </c>
      <c r="BK206" s="354">
        <v>0</v>
      </c>
      <c r="BL206" s="354">
        <v>0</v>
      </c>
      <c r="BM206" s="354">
        <v>0</v>
      </c>
      <c r="BN206" s="354"/>
      <c r="BO206" s="445"/>
      <c r="BP206" s="446"/>
      <c r="BQ206" s="446"/>
      <c r="BR206" s="446"/>
      <c r="BS206" s="446"/>
      <c r="BT206" s="446"/>
      <c r="BU206" s="446"/>
      <c r="BV206" s="446"/>
      <c r="BW206" s="446"/>
      <c r="BX206" s="446"/>
      <c r="BY206" s="446"/>
      <c r="BZ206" s="446"/>
      <c r="CA206" s="446"/>
      <c r="CB206" s="446"/>
      <c r="CC206" s="446"/>
      <c r="CD206" s="446"/>
      <c r="CE206" s="446"/>
      <c r="CF206" s="446"/>
      <c r="CG206" s="446"/>
      <c r="CH206" s="429"/>
      <c r="CI206" s="429">
        <v>8.02</v>
      </c>
      <c r="CJ206" s="429">
        <v>7.99</v>
      </c>
      <c r="CK206" s="429">
        <v>7.95</v>
      </c>
      <c r="CL206" s="446">
        <f t="shared" si="16"/>
        <v>7.9866666666666655</v>
      </c>
      <c r="CM206" s="429">
        <v>0.88800000000000001</v>
      </c>
      <c r="CN206" s="429">
        <v>0.86899999999999999</v>
      </c>
      <c r="CO206" s="429">
        <v>0.88900000000000001</v>
      </c>
      <c r="CP206" s="446">
        <f t="shared" si="17"/>
        <v>0.88200000000000001</v>
      </c>
      <c r="CQ206" s="429">
        <v>1.0129999999999999</v>
      </c>
      <c r="CR206" s="429">
        <v>1.012</v>
      </c>
      <c r="CS206" s="429">
        <v>1.0169999999999999</v>
      </c>
      <c r="CT206" s="446">
        <f t="shared" si="18"/>
        <v>1.014</v>
      </c>
      <c r="CU206" s="447">
        <v>2.0833333333333333E-3</v>
      </c>
      <c r="CV206" s="415">
        <v>7.6388888888888886E-3</v>
      </c>
      <c r="CW206" s="415">
        <v>1.2499999999999999E-2</v>
      </c>
      <c r="CX206" s="416" t="s">
        <v>2085</v>
      </c>
      <c r="CY206" s="416" t="s">
        <v>2086</v>
      </c>
      <c r="CZ206" s="416" t="s">
        <v>2087</v>
      </c>
      <c r="DA206" s="416" t="s">
        <v>2088</v>
      </c>
      <c r="DB206" s="416" t="s">
        <v>2089</v>
      </c>
      <c r="DC206" s="416" t="s">
        <v>2090</v>
      </c>
      <c r="DD206" s="448"/>
      <c r="DE206" s="446"/>
      <c r="DF206" s="446">
        <v>0.88200000000000001</v>
      </c>
      <c r="DG206" s="446">
        <v>1.014</v>
      </c>
    </row>
    <row r="207" spans="1:111" ht="15.75" customHeight="1">
      <c r="A207" s="363">
        <v>258</v>
      </c>
      <c r="B207" s="353" t="s">
        <v>1806</v>
      </c>
      <c r="C207" s="354">
        <v>2</v>
      </c>
      <c r="D207" s="355">
        <v>21430</v>
      </c>
      <c r="E207" s="403">
        <f t="shared" si="19"/>
        <v>62</v>
      </c>
      <c r="F207" s="354">
        <v>36.4</v>
      </c>
      <c r="G207" s="356">
        <v>100</v>
      </c>
      <c r="H207" s="354">
        <v>0</v>
      </c>
      <c r="I207" s="354">
        <v>1</v>
      </c>
      <c r="J207" s="354">
        <v>0</v>
      </c>
      <c r="K207" s="354">
        <v>0</v>
      </c>
      <c r="L207" s="354">
        <v>0</v>
      </c>
      <c r="M207" s="354">
        <v>0</v>
      </c>
      <c r="N207" s="354">
        <v>0</v>
      </c>
      <c r="O207" s="354">
        <v>0</v>
      </c>
      <c r="P207" s="354">
        <v>0</v>
      </c>
      <c r="Q207" s="354">
        <v>0</v>
      </c>
      <c r="R207" s="354">
        <v>0</v>
      </c>
      <c r="S207" s="354">
        <v>0</v>
      </c>
      <c r="T207" s="354">
        <v>0</v>
      </c>
      <c r="U207" s="354">
        <v>0</v>
      </c>
      <c r="V207" s="354">
        <v>1</v>
      </c>
      <c r="W207" s="354">
        <v>1</v>
      </c>
      <c r="X207" s="354">
        <v>1</v>
      </c>
      <c r="Y207" s="354">
        <v>0</v>
      </c>
      <c r="Z207" s="354">
        <v>0</v>
      </c>
      <c r="AA207" s="354">
        <v>80</v>
      </c>
      <c r="AB207" s="354">
        <v>1.6</v>
      </c>
      <c r="AC207" s="357">
        <v>31.25</v>
      </c>
      <c r="AD207" s="358">
        <v>44324</v>
      </c>
      <c r="AE207" s="354">
        <v>1</v>
      </c>
      <c r="AF207" s="354">
        <v>0</v>
      </c>
      <c r="AG207" s="354">
        <v>4</v>
      </c>
      <c r="AH207" s="354">
        <v>0</v>
      </c>
      <c r="AI207" s="354">
        <v>1</v>
      </c>
      <c r="AJ207" s="358">
        <v>44331</v>
      </c>
      <c r="AK207" s="354">
        <v>7</v>
      </c>
      <c r="AL207" s="354">
        <v>1</v>
      </c>
      <c r="AM207" s="354">
        <v>1</v>
      </c>
      <c r="AN207" s="354"/>
      <c r="AO207" s="354">
        <v>1</v>
      </c>
      <c r="AP207" s="354">
        <v>1</v>
      </c>
      <c r="AQ207" s="354">
        <v>1</v>
      </c>
      <c r="AR207" s="354">
        <v>0</v>
      </c>
      <c r="AS207" s="354">
        <v>0</v>
      </c>
      <c r="AT207" s="354">
        <v>0</v>
      </c>
      <c r="AU207" s="354">
        <v>0</v>
      </c>
      <c r="AV207" s="354">
        <v>1</v>
      </c>
      <c r="AW207" s="358">
        <v>44324</v>
      </c>
      <c r="AX207" s="359">
        <v>0.55000000000000004</v>
      </c>
      <c r="AY207" s="359">
        <v>696</v>
      </c>
      <c r="AZ207" s="359">
        <v>302.39999999999998</v>
      </c>
      <c r="BA207" s="360">
        <v>7.0000000000000001E-3</v>
      </c>
      <c r="BB207" s="354">
        <v>12.2</v>
      </c>
      <c r="BC207" s="354">
        <v>11.45</v>
      </c>
      <c r="BD207" s="354">
        <v>84.6</v>
      </c>
      <c r="BE207" s="354">
        <v>11.3</v>
      </c>
      <c r="BF207" s="354">
        <v>359</v>
      </c>
      <c r="BG207" s="354"/>
      <c r="BH207" s="354">
        <v>0</v>
      </c>
      <c r="BI207" s="354">
        <v>0</v>
      </c>
      <c r="BJ207" s="354">
        <v>0</v>
      </c>
      <c r="BK207" s="354">
        <v>0</v>
      </c>
      <c r="BL207" s="354">
        <v>0</v>
      </c>
      <c r="BM207" s="354">
        <v>0</v>
      </c>
      <c r="BN207" s="354"/>
      <c r="BO207" s="445">
        <v>4.5094705882352937</v>
      </c>
      <c r="BP207" s="446">
        <v>4.6050000000000004</v>
      </c>
      <c r="BQ207" s="446">
        <v>9.5529411764706751E-2</v>
      </c>
      <c r="BR207" s="446">
        <v>2.1184174482461944</v>
      </c>
      <c r="BS207" s="446">
        <v>116</v>
      </c>
      <c r="BT207" s="446">
        <v>89914</v>
      </c>
      <c r="BU207" s="446">
        <v>64846</v>
      </c>
      <c r="BV207" s="446">
        <v>1150.9433962264152</v>
      </c>
      <c r="BW207" s="446">
        <v>3.2668436730811373E-5</v>
      </c>
      <c r="BX207" s="446">
        <v>24.380499999999994</v>
      </c>
      <c r="BY207" s="446">
        <v>26.045999999999992</v>
      </c>
      <c r="BZ207" s="446">
        <v>-1.6655000000000002</v>
      </c>
      <c r="CA207" s="446">
        <v>233.32314820765677</v>
      </c>
      <c r="CB207" s="446">
        <v>249.30467309464743</v>
      </c>
      <c r="CC207" s="446">
        <v>-15.981524886990579</v>
      </c>
      <c r="CD207" s="446">
        <v>432.76051298106461</v>
      </c>
      <c r="CE207" s="446">
        <v>462.33340319935951</v>
      </c>
      <c r="CF207" s="446">
        <v>-29.572890218294791</v>
      </c>
      <c r="CG207" s="446">
        <v>6.0118950731101649E-2</v>
      </c>
      <c r="CH207" s="429"/>
      <c r="CI207" s="429">
        <v>8.5399999999999991</v>
      </c>
      <c r="CJ207" s="429">
        <v>8.6999999999999993</v>
      </c>
      <c r="CK207" s="429">
        <v>8.4600000000000009</v>
      </c>
      <c r="CL207" s="446">
        <f t="shared" si="16"/>
        <v>8.5666666666666664</v>
      </c>
      <c r="CM207" s="429">
        <v>0.68</v>
      </c>
      <c r="CN207" s="429">
        <v>0.77200000000000002</v>
      </c>
      <c r="CO207" s="429">
        <v>0.79</v>
      </c>
      <c r="CP207" s="446">
        <f t="shared" si="17"/>
        <v>0.74733333333333329</v>
      </c>
      <c r="CQ207" s="429">
        <v>0.84799999999999998</v>
      </c>
      <c r="CR207" s="429">
        <v>0.90300000000000002</v>
      </c>
      <c r="CS207" s="429">
        <v>0.9</v>
      </c>
      <c r="CT207" s="446">
        <f t="shared" si="18"/>
        <v>0.8836666666666666</v>
      </c>
      <c r="CU207" s="447">
        <v>2.7777777777777779E-3</v>
      </c>
      <c r="CV207" s="415">
        <v>6.2499999999999995E-3</v>
      </c>
      <c r="CW207" s="415">
        <v>9.0277777777777787E-3</v>
      </c>
      <c r="CX207" s="416" t="s">
        <v>2091</v>
      </c>
      <c r="CY207" s="416" t="s">
        <v>2092</v>
      </c>
      <c r="CZ207" s="416" t="s">
        <v>2093</v>
      </c>
      <c r="DA207" s="416" t="s">
        <v>2094</v>
      </c>
      <c r="DB207" s="416" t="s">
        <v>2095</v>
      </c>
      <c r="DC207" s="416" t="s">
        <v>2096</v>
      </c>
      <c r="DD207" s="448"/>
      <c r="DE207" s="446">
        <v>2.1184174482461944</v>
      </c>
      <c r="DF207" s="446">
        <v>0.74733333333333329</v>
      </c>
      <c r="DG207" s="446">
        <v>0.8836666666666666</v>
      </c>
    </row>
    <row r="208" spans="1:111" ht="15.75" customHeight="1">
      <c r="A208" s="363">
        <v>259</v>
      </c>
      <c r="B208" s="444" t="s">
        <v>1807</v>
      </c>
      <c r="C208" s="354">
        <v>2</v>
      </c>
      <c r="D208" s="355">
        <v>47451</v>
      </c>
      <c r="E208" s="403">
        <f t="shared" si="19"/>
        <v>-9</v>
      </c>
      <c r="F208" s="354">
        <v>36</v>
      </c>
      <c r="G208" s="356">
        <v>100</v>
      </c>
      <c r="H208" s="354">
        <v>0</v>
      </c>
      <c r="I208" s="354">
        <v>0</v>
      </c>
      <c r="J208" s="354">
        <v>0</v>
      </c>
      <c r="K208" s="354">
        <v>0</v>
      </c>
      <c r="L208" s="354">
        <v>0</v>
      </c>
      <c r="M208" s="354">
        <v>0</v>
      </c>
      <c r="N208" s="354">
        <v>0</v>
      </c>
      <c r="O208" s="354">
        <v>0</v>
      </c>
      <c r="P208" s="354">
        <v>0</v>
      </c>
      <c r="Q208" s="354">
        <v>0</v>
      </c>
      <c r="R208" s="354">
        <v>0</v>
      </c>
      <c r="S208" s="354">
        <v>0</v>
      </c>
      <c r="T208" s="354">
        <v>0</v>
      </c>
      <c r="U208" s="354">
        <v>0</v>
      </c>
      <c r="V208" s="354">
        <v>1</v>
      </c>
      <c r="W208" s="354">
        <v>0</v>
      </c>
      <c r="X208" s="354">
        <v>1</v>
      </c>
      <c r="Y208" s="354">
        <v>0</v>
      </c>
      <c r="Z208" s="354">
        <v>0</v>
      </c>
      <c r="AA208" s="354">
        <v>65</v>
      </c>
      <c r="AB208" s="354">
        <v>1.7</v>
      </c>
      <c r="AC208" s="357">
        <v>22.49</v>
      </c>
      <c r="AD208" s="358">
        <v>44327</v>
      </c>
      <c r="AE208" s="354">
        <v>0</v>
      </c>
      <c r="AF208" s="354"/>
      <c r="AG208" s="354">
        <v>0</v>
      </c>
      <c r="AH208" s="354">
        <v>0</v>
      </c>
      <c r="AI208" s="354">
        <v>0</v>
      </c>
      <c r="AJ208" s="358">
        <v>44335</v>
      </c>
      <c r="AK208" s="354">
        <v>8</v>
      </c>
      <c r="AL208" s="354">
        <v>1</v>
      </c>
      <c r="AM208" s="354">
        <v>1</v>
      </c>
      <c r="AN208" s="354"/>
      <c r="AO208" s="354">
        <v>1</v>
      </c>
      <c r="AP208" s="354">
        <v>1</v>
      </c>
      <c r="AQ208" s="354">
        <v>1</v>
      </c>
      <c r="AR208" s="354">
        <v>0</v>
      </c>
      <c r="AS208" s="354">
        <v>0</v>
      </c>
      <c r="AT208" s="354">
        <v>0</v>
      </c>
      <c r="AU208" s="354">
        <v>0</v>
      </c>
      <c r="AV208" s="354">
        <v>0</v>
      </c>
      <c r="AW208" s="358">
        <v>44327</v>
      </c>
      <c r="AX208" s="359">
        <v>0.87</v>
      </c>
      <c r="AY208" s="359">
        <v>2536</v>
      </c>
      <c r="AZ208" s="359" t="s">
        <v>1808</v>
      </c>
      <c r="BA208" s="360">
        <v>3.6999999999999998E-2</v>
      </c>
      <c r="BB208" s="354">
        <v>8.8000000000000007</v>
      </c>
      <c r="BC208" s="354">
        <v>57.27</v>
      </c>
      <c r="BD208" s="354">
        <v>96</v>
      </c>
      <c r="BE208" s="354">
        <v>2</v>
      </c>
      <c r="BF208" s="354">
        <v>333</v>
      </c>
      <c r="BG208" s="354"/>
      <c r="BH208" s="354">
        <v>0</v>
      </c>
      <c r="BI208" s="354">
        <v>0</v>
      </c>
      <c r="BJ208" s="354">
        <v>0</v>
      </c>
      <c r="BK208" s="354">
        <v>0</v>
      </c>
      <c r="BL208" s="354">
        <v>0</v>
      </c>
      <c r="BM208" s="354">
        <v>0</v>
      </c>
      <c r="BN208" s="354"/>
      <c r="BO208" s="445"/>
      <c r="BP208" s="446"/>
      <c r="BQ208" s="446"/>
      <c r="BR208" s="446"/>
      <c r="BS208" s="446"/>
      <c r="BT208" s="446"/>
      <c r="BU208" s="446"/>
      <c r="BV208" s="446"/>
      <c r="BW208" s="446"/>
      <c r="BX208" s="446"/>
      <c r="BY208" s="446"/>
      <c r="BZ208" s="446"/>
      <c r="CA208" s="446"/>
      <c r="CB208" s="446"/>
      <c r="CC208" s="446"/>
      <c r="CD208" s="446"/>
      <c r="CE208" s="446"/>
      <c r="CF208" s="446"/>
      <c r="CG208" s="446"/>
      <c r="CH208" s="429"/>
      <c r="CI208" s="429"/>
      <c r="CJ208" s="429"/>
      <c r="CK208" s="429"/>
      <c r="CL208" s="446"/>
      <c r="CM208" s="429"/>
      <c r="CN208" s="429"/>
      <c r="CO208" s="429"/>
      <c r="CP208" s="446"/>
      <c r="CQ208" s="429"/>
      <c r="CR208" s="429"/>
      <c r="CS208" s="429"/>
      <c r="CT208" s="446"/>
      <c r="CU208" s="447"/>
      <c r="CV208" s="415"/>
      <c r="CW208" s="415"/>
      <c r="CX208" s="416"/>
      <c r="CY208" s="416"/>
      <c r="CZ208" s="416"/>
      <c r="DA208" s="416"/>
      <c r="DB208" s="416"/>
      <c r="DC208" s="416"/>
      <c r="DD208" s="448"/>
      <c r="DE208" s="446"/>
      <c r="DF208" s="446"/>
      <c r="DG208" s="446"/>
    </row>
    <row r="209" spans="1:111" ht="15.75" customHeight="1">
      <c r="A209" s="363">
        <v>260</v>
      </c>
      <c r="B209" s="444" t="s">
        <v>1809</v>
      </c>
      <c r="C209" s="354">
        <v>2</v>
      </c>
      <c r="D209" s="355">
        <v>23577</v>
      </c>
      <c r="E209" s="403">
        <f t="shared" si="19"/>
        <v>56</v>
      </c>
      <c r="F209" s="354">
        <v>36.799999999999997</v>
      </c>
      <c r="G209" s="356">
        <v>96</v>
      </c>
      <c r="H209" s="354">
        <v>0</v>
      </c>
      <c r="I209" s="354">
        <v>1</v>
      </c>
      <c r="J209" s="354">
        <v>0</v>
      </c>
      <c r="K209" s="354">
        <v>0</v>
      </c>
      <c r="L209" s="354">
        <v>0</v>
      </c>
      <c r="M209" s="354">
        <v>0</v>
      </c>
      <c r="N209" s="354">
        <v>0</v>
      </c>
      <c r="O209" s="354">
        <v>0</v>
      </c>
      <c r="P209" s="354">
        <v>0</v>
      </c>
      <c r="Q209" s="354">
        <v>0</v>
      </c>
      <c r="R209" s="354">
        <v>0</v>
      </c>
      <c r="S209" s="354">
        <v>0</v>
      </c>
      <c r="T209" s="354">
        <v>0</v>
      </c>
      <c r="U209" s="354">
        <v>0</v>
      </c>
      <c r="V209" s="354">
        <v>1</v>
      </c>
      <c r="W209" s="354">
        <v>0</v>
      </c>
      <c r="X209" s="354">
        <v>1</v>
      </c>
      <c r="Y209" s="354">
        <v>0</v>
      </c>
      <c r="Z209" s="354">
        <v>0</v>
      </c>
      <c r="AA209" s="354">
        <v>81</v>
      </c>
      <c r="AB209" s="354">
        <v>1.7</v>
      </c>
      <c r="AC209" s="357">
        <v>28</v>
      </c>
      <c r="AD209" s="358">
        <v>44325</v>
      </c>
      <c r="AE209" s="354">
        <v>0</v>
      </c>
      <c r="AF209" s="354">
        <v>0</v>
      </c>
      <c r="AG209" s="354">
        <v>0</v>
      </c>
      <c r="AH209" s="354">
        <v>0</v>
      </c>
      <c r="AI209" s="354">
        <v>0</v>
      </c>
      <c r="AJ209" s="358">
        <v>44336</v>
      </c>
      <c r="AK209" s="354">
        <v>11</v>
      </c>
      <c r="AL209" s="354">
        <v>1</v>
      </c>
      <c r="AM209" s="354">
        <v>1</v>
      </c>
      <c r="AN209" s="354"/>
      <c r="AO209" s="354">
        <v>1</v>
      </c>
      <c r="AP209" s="354">
        <v>1</v>
      </c>
      <c r="AQ209" s="354">
        <v>1</v>
      </c>
      <c r="AR209" s="354">
        <v>0</v>
      </c>
      <c r="AS209" s="354">
        <v>0</v>
      </c>
      <c r="AT209" s="354">
        <v>0</v>
      </c>
      <c r="AU209" s="354">
        <v>0</v>
      </c>
      <c r="AV209" s="354">
        <v>1</v>
      </c>
      <c r="AW209" s="358">
        <v>44325</v>
      </c>
      <c r="AX209" s="359">
        <v>0.61</v>
      </c>
      <c r="AY209" s="359">
        <v>686</v>
      </c>
      <c r="AZ209" s="359"/>
      <c r="BA209" s="360">
        <v>7.0000000000000001E-3</v>
      </c>
      <c r="BB209" s="354">
        <v>12</v>
      </c>
      <c r="BC209" s="354">
        <v>5.85</v>
      </c>
      <c r="BD209" s="354">
        <v>89.7</v>
      </c>
      <c r="BE209" s="354">
        <v>6.7</v>
      </c>
      <c r="BF209" s="354">
        <v>277</v>
      </c>
      <c r="BG209" s="354"/>
      <c r="BH209" s="354">
        <v>0</v>
      </c>
      <c r="BI209" s="354">
        <v>0</v>
      </c>
      <c r="BJ209" s="354">
        <v>0</v>
      </c>
      <c r="BK209" s="354">
        <v>0</v>
      </c>
      <c r="BL209" s="354">
        <v>0</v>
      </c>
      <c r="BM209" s="354">
        <v>0</v>
      </c>
      <c r="BN209" s="354"/>
      <c r="BO209" s="445">
        <v>4.249761904761904</v>
      </c>
      <c r="BP209" s="446">
        <v>4.3109999999999999</v>
      </c>
      <c r="BQ209" s="446">
        <v>6.123809523809598E-2</v>
      </c>
      <c r="BR209" s="446">
        <v>1.4409770855510291</v>
      </c>
      <c r="BS209" s="446">
        <v>39</v>
      </c>
      <c r="BT209" s="446">
        <v>59200</v>
      </c>
      <c r="BU209" s="446">
        <v>18271</v>
      </c>
      <c r="BV209" s="446">
        <v>778.87530562347183</v>
      </c>
      <c r="BW209" s="446">
        <v>7.8866897572712444E-5</v>
      </c>
      <c r="BX209" s="446">
        <v>17.46766666666667</v>
      </c>
      <c r="BY209" s="446">
        <v>18.777499999999996</v>
      </c>
      <c r="BZ209" s="446">
        <v>-1.3098333333333332</v>
      </c>
      <c r="CA209" s="446">
        <v>150.32508208702538</v>
      </c>
      <c r="CB209" s="446">
        <v>161.53365171811748</v>
      </c>
      <c r="CC209" s="446">
        <v>-11.208569631092089</v>
      </c>
      <c r="CD209" s="446">
        <v>329.67646923774549</v>
      </c>
      <c r="CE209" s="446">
        <v>354.4054453801682</v>
      </c>
      <c r="CF209" s="446">
        <v>-24.728976142422557</v>
      </c>
      <c r="CG209" s="446">
        <v>6.5224824596806175E-2</v>
      </c>
      <c r="CH209" s="429"/>
      <c r="CI209" s="429">
        <v>7.56</v>
      </c>
      <c r="CJ209" s="429">
        <v>7.75</v>
      </c>
      <c r="CK209" s="429">
        <v>7.72</v>
      </c>
      <c r="CL209" s="446">
        <f t="shared" si="16"/>
        <v>7.6766666666666659</v>
      </c>
      <c r="CM209" s="429">
        <v>0.57199999999999995</v>
      </c>
      <c r="CN209" s="429">
        <v>0.59699999999999998</v>
      </c>
      <c r="CO209" s="429">
        <v>0.69899999999999995</v>
      </c>
      <c r="CP209" s="446">
        <f t="shared" si="17"/>
        <v>0.62266666666666659</v>
      </c>
      <c r="CQ209" s="429">
        <v>0.7</v>
      </c>
      <c r="CR209" s="429">
        <v>0.69899999999999995</v>
      </c>
      <c r="CS209" s="429">
        <v>0.58399999999999996</v>
      </c>
      <c r="CT209" s="446">
        <f t="shared" si="18"/>
        <v>0.66100000000000003</v>
      </c>
      <c r="CU209" s="447">
        <v>1.3888888888888889E-3</v>
      </c>
      <c r="CV209" s="415">
        <v>6.9444444444444441E-3</v>
      </c>
      <c r="CW209" s="415">
        <v>1.1111111111111112E-2</v>
      </c>
      <c r="CX209" s="416" t="s">
        <v>2097</v>
      </c>
      <c r="CY209" s="416" t="s">
        <v>2098</v>
      </c>
      <c r="CZ209" s="416" t="s">
        <v>2099</v>
      </c>
      <c r="DA209" s="416" t="s">
        <v>2100</v>
      </c>
      <c r="DB209" s="416" t="s">
        <v>2101</v>
      </c>
      <c r="DC209" s="416" t="s">
        <v>2102</v>
      </c>
      <c r="DD209" s="448"/>
      <c r="DE209" s="446">
        <v>6.123809523809598E-2</v>
      </c>
      <c r="DF209" s="446">
        <v>0.62266666666666659</v>
      </c>
      <c r="DG209" s="446">
        <v>0.66100000000000003</v>
      </c>
    </row>
    <row r="210" spans="1:111" ht="15.75" customHeight="1">
      <c r="A210" s="363">
        <v>261</v>
      </c>
      <c r="B210" s="444" t="s">
        <v>1810</v>
      </c>
      <c r="C210" s="354">
        <v>1</v>
      </c>
      <c r="D210" s="355">
        <v>36202</v>
      </c>
      <c r="E210" s="403">
        <f t="shared" si="19"/>
        <v>22</v>
      </c>
      <c r="F210" s="354">
        <v>36.700000000000003</v>
      </c>
      <c r="G210" s="356">
        <v>99</v>
      </c>
      <c r="H210" s="354">
        <v>0</v>
      </c>
      <c r="I210" s="354">
        <v>0</v>
      </c>
      <c r="J210" s="354">
        <v>0</v>
      </c>
      <c r="K210" s="354">
        <v>0</v>
      </c>
      <c r="L210" s="354">
        <v>0</v>
      </c>
      <c r="M210" s="354">
        <v>0</v>
      </c>
      <c r="N210" s="354">
        <v>0</v>
      </c>
      <c r="O210" s="354">
        <v>0</v>
      </c>
      <c r="P210" s="354">
        <v>0</v>
      </c>
      <c r="Q210" s="354">
        <v>0</v>
      </c>
      <c r="R210" s="354">
        <v>0</v>
      </c>
      <c r="S210" s="354">
        <v>0</v>
      </c>
      <c r="T210" s="354">
        <v>0</v>
      </c>
      <c r="U210" s="354">
        <v>0</v>
      </c>
      <c r="V210" s="354">
        <v>1</v>
      </c>
      <c r="W210" s="354">
        <v>1</v>
      </c>
      <c r="X210" s="354">
        <v>0</v>
      </c>
      <c r="Y210" s="354">
        <v>0</v>
      </c>
      <c r="Z210" s="354">
        <v>0</v>
      </c>
      <c r="AA210" s="354">
        <v>145</v>
      </c>
      <c r="AB210" s="354">
        <v>1.72</v>
      </c>
      <c r="AC210" s="357">
        <v>49.01</v>
      </c>
      <c r="AD210" s="358">
        <v>44326</v>
      </c>
      <c r="AE210" s="354">
        <v>1</v>
      </c>
      <c r="AF210" s="354">
        <v>0</v>
      </c>
      <c r="AG210" s="354">
        <v>8</v>
      </c>
      <c r="AH210" s="354">
        <v>0</v>
      </c>
      <c r="AI210" s="354">
        <v>1</v>
      </c>
      <c r="AJ210" s="358">
        <v>44338</v>
      </c>
      <c r="AK210" s="354">
        <v>12</v>
      </c>
      <c r="AL210" s="354">
        <v>1</v>
      </c>
      <c r="AM210" s="354">
        <v>1</v>
      </c>
      <c r="AN210" s="354"/>
      <c r="AO210" s="354">
        <v>1</v>
      </c>
      <c r="AP210" s="354">
        <v>1</v>
      </c>
      <c r="AQ210" s="354">
        <v>1</v>
      </c>
      <c r="AR210" s="354">
        <v>0</v>
      </c>
      <c r="AS210" s="354">
        <v>0</v>
      </c>
      <c r="AT210" s="354">
        <v>0</v>
      </c>
      <c r="AU210" s="354">
        <v>0</v>
      </c>
      <c r="AV210" s="354">
        <v>1</v>
      </c>
      <c r="AW210" s="358">
        <v>44326</v>
      </c>
      <c r="AX210" s="359">
        <v>0.61</v>
      </c>
      <c r="AY210" s="359">
        <v>384</v>
      </c>
      <c r="AZ210" s="359">
        <v>120.3</v>
      </c>
      <c r="BA210" s="360">
        <v>2.5000000000000001E-2</v>
      </c>
      <c r="BB210" s="354">
        <v>15.8</v>
      </c>
      <c r="BC210" s="354">
        <v>6.3</v>
      </c>
      <c r="BD210" s="354">
        <v>84.1</v>
      </c>
      <c r="BE210" s="354">
        <v>11.1</v>
      </c>
      <c r="BF210" s="354">
        <v>247</v>
      </c>
      <c r="BG210" s="354"/>
      <c r="BH210" s="354">
        <v>0</v>
      </c>
      <c r="BI210" s="354">
        <v>0</v>
      </c>
      <c r="BJ210" s="354">
        <v>0</v>
      </c>
      <c r="BK210" s="354">
        <v>0</v>
      </c>
      <c r="BL210" s="354">
        <v>0</v>
      </c>
      <c r="BM210" s="354">
        <v>0</v>
      </c>
      <c r="BN210" s="354"/>
      <c r="BO210" s="445">
        <v>4.2540166666666659</v>
      </c>
      <c r="BP210" s="446">
        <v>4.5289999999999999</v>
      </c>
      <c r="BQ210" s="446">
        <v>0.27498333333333402</v>
      </c>
      <c r="BR210" s="446">
        <v>6.4640868825933309</v>
      </c>
      <c r="BS210" s="446">
        <v>53</v>
      </c>
      <c r="BT210" s="446">
        <v>75200</v>
      </c>
      <c r="BU210" s="446">
        <v>41564</v>
      </c>
      <c r="BV210" s="446">
        <v>1191.7814841672712</v>
      </c>
      <c r="BW210" s="446">
        <v>1.5552128963991268E-4</v>
      </c>
      <c r="BX210" s="446">
        <v>23.543333333333337</v>
      </c>
      <c r="BY210" s="446">
        <v>26.067333333333345</v>
      </c>
      <c r="BZ210" s="446">
        <v>-2.5240000000000009</v>
      </c>
      <c r="CA210" s="446">
        <v>200.65333470975037</v>
      </c>
      <c r="CB210" s="446">
        <v>222.17692613494856</v>
      </c>
      <c r="CC210" s="446">
        <v>-21.523591425197999</v>
      </c>
      <c r="CD210" s="446">
        <v>442.78162740694944</v>
      </c>
      <c r="CE210" s="446">
        <v>490.23723331536564</v>
      </c>
      <c r="CF210" s="446">
        <v>-47.45560590841626</v>
      </c>
      <c r="CG210" s="446">
        <v>8.8257835043746513E-2</v>
      </c>
      <c r="CH210" s="429"/>
      <c r="CI210" s="429">
        <v>8.27</v>
      </c>
      <c r="CJ210" s="429">
        <v>8.59</v>
      </c>
      <c r="CK210" s="429">
        <v>8.49</v>
      </c>
      <c r="CL210" s="446">
        <f t="shared" si="16"/>
        <v>8.4500000000000011</v>
      </c>
      <c r="CM210" s="429">
        <v>0.51900000000000002</v>
      </c>
      <c r="CN210" s="429">
        <v>0.54700000000000004</v>
      </c>
      <c r="CO210" s="429">
        <v>0.55800000000000005</v>
      </c>
      <c r="CP210" s="446">
        <f t="shared" si="17"/>
        <v>0.54133333333333333</v>
      </c>
      <c r="CQ210" s="429">
        <v>0.63800000000000001</v>
      </c>
      <c r="CR210" s="429">
        <v>0.64100000000000001</v>
      </c>
      <c r="CS210" s="429">
        <v>0.76500000000000001</v>
      </c>
      <c r="CT210" s="446">
        <f t="shared" si="18"/>
        <v>0.68133333333333335</v>
      </c>
      <c r="CU210" s="447">
        <v>2.7777777777777779E-3</v>
      </c>
      <c r="CV210" s="415">
        <v>5.5555555555555558E-3</v>
      </c>
      <c r="CW210" s="415">
        <v>8.3333333333333332E-3</v>
      </c>
      <c r="CX210" s="416" t="s">
        <v>2103</v>
      </c>
      <c r="CY210" s="416" t="s">
        <v>2104</v>
      </c>
      <c r="CZ210" s="416" t="s">
        <v>2105</v>
      </c>
      <c r="DA210" s="416" t="s">
        <v>2106</v>
      </c>
      <c r="DB210" s="416" t="s">
        <v>2107</v>
      </c>
      <c r="DC210" s="416" t="s">
        <v>2108</v>
      </c>
      <c r="DD210" s="448"/>
      <c r="DE210" s="446">
        <v>0.27498333333333402</v>
      </c>
      <c r="DF210" s="446">
        <v>0.54133333333333333</v>
      </c>
      <c r="DG210" s="446">
        <v>0.68133333333333335</v>
      </c>
    </row>
    <row r="211" spans="1:111" ht="15.75" customHeight="1">
      <c r="A211" s="363">
        <v>262</v>
      </c>
      <c r="B211" s="444" t="s">
        <v>1811</v>
      </c>
      <c r="C211" s="354">
        <v>1</v>
      </c>
      <c r="D211" s="355">
        <v>22496</v>
      </c>
      <c r="E211" s="403">
        <f t="shared" si="19"/>
        <v>59</v>
      </c>
      <c r="F211" s="354">
        <v>36.9</v>
      </c>
      <c r="G211" s="356">
        <v>90</v>
      </c>
      <c r="H211" s="354">
        <v>0</v>
      </c>
      <c r="I211" s="354">
        <v>1</v>
      </c>
      <c r="J211" s="354">
        <v>0</v>
      </c>
      <c r="K211" s="354">
        <v>0</v>
      </c>
      <c r="L211" s="354">
        <v>0</v>
      </c>
      <c r="M211" s="354">
        <v>0</v>
      </c>
      <c r="N211" s="354">
        <v>0</v>
      </c>
      <c r="O211" s="354">
        <v>0</v>
      </c>
      <c r="P211" s="354">
        <v>0</v>
      </c>
      <c r="Q211" s="354">
        <v>0</v>
      </c>
      <c r="R211" s="354">
        <v>0</v>
      </c>
      <c r="S211" s="354">
        <v>0</v>
      </c>
      <c r="T211" s="354">
        <v>0</v>
      </c>
      <c r="U211" s="354">
        <v>0</v>
      </c>
      <c r="V211" s="354">
        <v>1</v>
      </c>
      <c r="W211" s="354">
        <v>0</v>
      </c>
      <c r="X211" s="354">
        <v>1</v>
      </c>
      <c r="Y211" s="354">
        <v>0</v>
      </c>
      <c r="Z211" s="354">
        <v>0</v>
      </c>
      <c r="AA211" s="354">
        <v>60</v>
      </c>
      <c r="AB211" s="354">
        <v>1.6</v>
      </c>
      <c r="AC211" s="357">
        <v>23.43</v>
      </c>
      <c r="AD211" s="358">
        <v>44326</v>
      </c>
      <c r="AE211" s="354">
        <v>0</v>
      </c>
      <c r="AF211" s="354">
        <v>0</v>
      </c>
      <c r="AG211" s="354">
        <v>0</v>
      </c>
      <c r="AH211" s="354">
        <v>0</v>
      </c>
      <c r="AI211" s="354">
        <v>0</v>
      </c>
      <c r="AJ211" s="358">
        <v>44340</v>
      </c>
      <c r="AK211" s="354">
        <v>14</v>
      </c>
      <c r="AL211" s="354">
        <v>1</v>
      </c>
      <c r="AM211" s="354">
        <v>1</v>
      </c>
      <c r="AN211" s="354"/>
      <c r="AO211" s="354">
        <v>1</v>
      </c>
      <c r="AP211" s="354">
        <v>1</v>
      </c>
      <c r="AQ211" s="354">
        <v>1</v>
      </c>
      <c r="AR211" s="354">
        <v>0</v>
      </c>
      <c r="AS211" s="354">
        <v>0</v>
      </c>
      <c r="AT211" s="354">
        <v>0</v>
      </c>
      <c r="AU211" s="354">
        <v>0</v>
      </c>
      <c r="AV211" s="354">
        <v>1</v>
      </c>
      <c r="AW211" s="358">
        <v>44326</v>
      </c>
      <c r="AX211" s="359">
        <v>0.74</v>
      </c>
      <c r="AY211" s="359">
        <v>6223</v>
      </c>
      <c r="AZ211" s="359">
        <v>52.4</v>
      </c>
      <c r="BA211" s="360">
        <v>1.2E-2</v>
      </c>
      <c r="BB211" s="354">
        <v>14.7</v>
      </c>
      <c r="BC211" s="354">
        <v>13.57</v>
      </c>
      <c r="BD211" s="354">
        <v>80</v>
      </c>
      <c r="BE211" s="354">
        <v>12</v>
      </c>
      <c r="BF211" s="354">
        <v>339</v>
      </c>
      <c r="BG211" s="354"/>
      <c r="BH211" s="354">
        <v>0</v>
      </c>
      <c r="BI211" s="354">
        <v>0</v>
      </c>
      <c r="BJ211" s="354">
        <v>0</v>
      </c>
      <c r="BK211" s="354">
        <v>0</v>
      </c>
      <c r="BL211" s="354">
        <v>0</v>
      </c>
      <c r="BM211" s="354">
        <v>0</v>
      </c>
      <c r="BN211" s="354"/>
      <c r="BO211" s="445">
        <v>5.0009649122807023</v>
      </c>
      <c r="BP211" s="446">
        <v>5.2539999999999996</v>
      </c>
      <c r="BQ211" s="446">
        <v>0.25303508771929728</v>
      </c>
      <c r="BR211" s="446">
        <v>5.0597253161670359</v>
      </c>
      <c r="BS211" s="446">
        <v>46</v>
      </c>
      <c r="BT211" s="446">
        <v>56177</v>
      </c>
      <c r="BU211" s="446">
        <v>28809</v>
      </c>
      <c r="BV211" s="446">
        <v>1117.2223318208721</v>
      </c>
      <c r="BW211" s="446">
        <v>1.7563002242934625E-4</v>
      </c>
      <c r="BX211" s="446">
        <v>11.108999999999998</v>
      </c>
      <c r="BY211" s="446">
        <v>12.32716666666667</v>
      </c>
      <c r="BZ211" s="446">
        <v>-1.2181666666666664</v>
      </c>
      <c r="CA211" s="446">
        <v>130.74534777834805</v>
      </c>
      <c r="CB211" s="446">
        <v>145.0514971756624</v>
      </c>
      <c r="CC211" s="446">
        <v>-14.306149397314412</v>
      </c>
      <c r="CD211" s="446">
        <v>177.80170659285048</v>
      </c>
      <c r="CE211" s="446">
        <v>197.32034238113934</v>
      </c>
      <c r="CF211" s="446">
        <v>-19.518635788288769</v>
      </c>
      <c r="CG211" s="446">
        <v>9.0014424311840258E-2</v>
      </c>
      <c r="CH211" s="429"/>
      <c r="CI211" s="429">
        <v>6.87</v>
      </c>
      <c r="CJ211" s="429">
        <v>7.05</v>
      </c>
      <c r="CK211" s="429">
        <v>7.05</v>
      </c>
      <c r="CL211" s="446">
        <f t="shared" si="16"/>
        <v>6.9899999999999993</v>
      </c>
      <c r="CM211" s="429">
        <v>0.53900000000000003</v>
      </c>
      <c r="CN211" s="429">
        <v>0.56000000000000005</v>
      </c>
      <c r="CO211" s="429">
        <v>0.54800000000000004</v>
      </c>
      <c r="CP211" s="446">
        <f t="shared" si="17"/>
        <v>0.54900000000000004</v>
      </c>
      <c r="CQ211" s="429">
        <v>0.69899999999999995</v>
      </c>
      <c r="CR211" s="429">
        <v>0.69899999999999995</v>
      </c>
      <c r="CS211" s="429">
        <v>0.69899999999999995</v>
      </c>
      <c r="CT211" s="446">
        <f t="shared" si="18"/>
        <v>0.69899999999999995</v>
      </c>
      <c r="CU211" s="447">
        <v>3.472222222222222E-3</v>
      </c>
      <c r="CV211" s="415">
        <v>6.2499999999999995E-3</v>
      </c>
      <c r="CW211" s="415">
        <v>9.7222222222222224E-3</v>
      </c>
      <c r="CX211" s="416" t="s">
        <v>2109</v>
      </c>
      <c r="CY211" s="416" t="s">
        <v>2110</v>
      </c>
      <c r="CZ211" s="416" t="s">
        <v>2111</v>
      </c>
      <c r="DA211" s="416" t="s">
        <v>2112</v>
      </c>
      <c r="DB211" s="416" t="s">
        <v>2113</v>
      </c>
      <c r="DC211" s="416" t="s">
        <v>2114</v>
      </c>
      <c r="DD211" s="448"/>
      <c r="DE211" s="446">
        <v>0.25303508771929728</v>
      </c>
      <c r="DF211" s="446">
        <v>0.54900000000000004</v>
      </c>
      <c r="DG211" s="446">
        <v>0.69899999999999995</v>
      </c>
    </row>
    <row r="212" spans="1:111" ht="15.75" customHeight="1">
      <c r="A212" s="363">
        <v>263</v>
      </c>
      <c r="B212" s="444" t="s">
        <v>1812</v>
      </c>
      <c r="C212" s="354">
        <v>2</v>
      </c>
      <c r="D212" s="355">
        <v>20792</v>
      </c>
      <c r="E212" s="403">
        <f t="shared" si="19"/>
        <v>64</v>
      </c>
      <c r="F212" s="354">
        <v>35.9</v>
      </c>
      <c r="G212" s="356">
        <v>97</v>
      </c>
      <c r="H212" s="354">
        <v>0</v>
      </c>
      <c r="I212" s="354">
        <v>1</v>
      </c>
      <c r="J212" s="354">
        <v>0</v>
      </c>
      <c r="K212" s="354">
        <v>0</v>
      </c>
      <c r="L212" s="354">
        <v>0</v>
      </c>
      <c r="M212" s="354">
        <v>0</v>
      </c>
      <c r="N212" s="354">
        <v>0</v>
      </c>
      <c r="O212" s="354">
        <v>0</v>
      </c>
      <c r="P212" s="354">
        <v>0</v>
      </c>
      <c r="Q212" s="354">
        <v>0</v>
      </c>
      <c r="R212" s="354">
        <v>0</v>
      </c>
      <c r="S212" s="354">
        <v>0</v>
      </c>
      <c r="T212" s="354">
        <v>0</v>
      </c>
      <c r="U212" s="354">
        <v>0</v>
      </c>
      <c r="V212" s="354">
        <v>1</v>
      </c>
      <c r="W212" s="354">
        <v>1</v>
      </c>
      <c r="X212" s="354">
        <v>1</v>
      </c>
      <c r="Y212" s="354">
        <v>0</v>
      </c>
      <c r="Z212" s="354">
        <v>0</v>
      </c>
      <c r="AA212" s="354">
        <v>80</v>
      </c>
      <c r="AB212" s="354">
        <v>1.55</v>
      </c>
      <c r="AC212" s="357">
        <v>33.29</v>
      </c>
      <c r="AD212" s="358">
        <v>44327</v>
      </c>
      <c r="AE212" s="354">
        <v>0</v>
      </c>
      <c r="AF212" s="354">
        <v>0</v>
      </c>
      <c r="AG212" s="354">
        <v>0</v>
      </c>
      <c r="AH212" s="354">
        <v>0</v>
      </c>
      <c r="AI212" s="354">
        <v>0</v>
      </c>
      <c r="AJ212" s="358">
        <v>44331</v>
      </c>
      <c r="AK212" s="354">
        <v>4</v>
      </c>
      <c r="AL212" s="354">
        <v>1</v>
      </c>
      <c r="AM212" s="354">
        <v>1</v>
      </c>
      <c r="AN212" s="354"/>
      <c r="AO212" s="354">
        <v>1</v>
      </c>
      <c r="AP212" s="354">
        <v>1</v>
      </c>
      <c r="AQ212" s="354">
        <v>1</v>
      </c>
      <c r="AR212" s="354">
        <v>0</v>
      </c>
      <c r="AS212" s="354">
        <v>0</v>
      </c>
      <c r="AT212" s="354">
        <v>0</v>
      </c>
      <c r="AU212" s="354">
        <v>0</v>
      </c>
      <c r="AV212" s="354">
        <v>1</v>
      </c>
      <c r="AW212" s="358">
        <v>44327</v>
      </c>
      <c r="AX212" s="359">
        <v>0.63</v>
      </c>
      <c r="AY212" s="359">
        <v>2086</v>
      </c>
      <c r="AZ212" s="359">
        <v>90.3</v>
      </c>
      <c r="BA212" s="360"/>
      <c r="BB212" s="354">
        <v>13.6</v>
      </c>
      <c r="BC212" s="354">
        <v>5.34</v>
      </c>
      <c r="BD212" s="354">
        <v>91</v>
      </c>
      <c r="BE212" s="354">
        <v>5</v>
      </c>
      <c r="BF212" s="354">
        <v>238</v>
      </c>
      <c r="BG212" s="354"/>
      <c r="BH212" s="354">
        <v>0</v>
      </c>
      <c r="BI212" s="354">
        <v>0</v>
      </c>
      <c r="BJ212" s="354">
        <v>0</v>
      </c>
      <c r="BK212" s="354">
        <v>0</v>
      </c>
      <c r="BL212" s="354">
        <v>0</v>
      </c>
      <c r="BM212" s="354">
        <v>0</v>
      </c>
      <c r="BN212" s="354"/>
      <c r="BO212" s="445">
        <v>3.8626999999999998</v>
      </c>
      <c r="BP212" s="446">
        <v>4.0990000000000002</v>
      </c>
      <c r="BQ212" s="446">
        <v>0.2363000000000004</v>
      </c>
      <c r="BR212" s="446">
        <v>6.1174825898982679</v>
      </c>
      <c r="BS212" s="446">
        <v>50</v>
      </c>
      <c r="BT212" s="446">
        <v>31043</v>
      </c>
      <c r="BU212" s="446">
        <v>18253</v>
      </c>
      <c r="BV212" s="446">
        <v>813.09128100230112</v>
      </c>
      <c r="BW212" s="446">
        <v>3.3514943241649419E-4</v>
      </c>
      <c r="BX212" s="446">
        <v>4.2168333333333328</v>
      </c>
      <c r="BY212" s="446">
        <v>6.7408333333333319</v>
      </c>
      <c r="BZ212" s="446">
        <v>-2.5239999999999991</v>
      </c>
      <c r="CA212" s="446">
        <v>29.60694361794101</v>
      </c>
      <c r="CB212" s="446">
        <v>47.3512975346015</v>
      </c>
      <c r="CC212" s="446">
        <v>-17.744353916660501</v>
      </c>
      <c r="CD212" s="446">
        <v>87.405129509049317</v>
      </c>
      <c r="CE212" s="446">
        <v>139.6872629339482</v>
      </c>
      <c r="CF212" s="446">
        <v>-52.282133424898838</v>
      </c>
      <c r="CG212" s="446">
        <v>0.2723461885933538</v>
      </c>
      <c r="CH212" s="429"/>
      <c r="CI212" s="429">
        <v>8.35</v>
      </c>
      <c r="CJ212" s="429">
        <v>8.18</v>
      </c>
      <c r="CK212" s="429">
        <v>8.4</v>
      </c>
      <c r="CL212" s="446">
        <f t="shared" si="16"/>
        <v>8.31</v>
      </c>
      <c r="CM212" s="429">
        <v>0.49299999999999999</v>
      </c>
      <c r="CN212" s="429">
        <v>0.47499999999999998</v>
      </c>
      <c r="CO212" s="429">
        <v>0.48799999999999999</v>
      </c>
      <c r="CP212" s="446">
        <f t="shared" si="17"/>
        <v>0.48533333333333334</v>
      </c>
      <c r="CQ212" s="429">
        <v>0.68400000000000005</v>
      </c>
      <c r="CR212" s="429">
        <v>0.627</v>
      </c>
      <c r="CS212" s="429">
        <v>0.68700000000000006</v>
      </c>
      <c r="CT212" s="446">
        <f t="shared" si="18"/>
        <v>0.66600000000000004</v>
      </c>
      <c r="CU212" s="447">
        <v>2.0833333333333333E-3</v>
      </c>
      <c r="CV212" s="415">
        <v>5.5555555555555558E-3</v>
      </c>
      <c r="CW212" s="415">
        <v>6.9444444444444441E-3</v>
      </c>
      <c r="CX212" s="416" t="s">
        <v>2115</v>
      </c>
      <c r="CY212" s="416" t="s">
        <v>2116</v>
      </c>
      <c r="CZ212" s="416" t="s">
        <v>2117</v>
      </c>
      <c r="DA212" s="416" t="s">
        <v>2118</v>
      </c>
      <c r="DB212" s="416" t="s">
        <v>2119</v>
      </c>
      <c r="DC212" s="416" t="s">
        <v>2120</v>
      </c>
      <c r="DD212" s="448"/>
      <c r="DE212" s="446">
        <v>0.2363000000000004</v>
      </c>
      <c r="DF212" s="446">
        <v>0.48533333333333334</v>
      </c>
      <c r="DG212" s="446">
        <v>0.66600000000000004</v>
      </c>
    </row>
    <row r="213" spans="1:111" ht="15.75" customHeight="1">
      <c r="A213" s="363">
        <v>264</v>
      </c>
      <c r="B213" s="444" t="s">
        <v>1813</v>
      </c>
      <c r="C213" s="354">
        <v>1</v>
      </c>
      <c r="D213" s="355">
        <v>20725</v>
      </c>
      <c r="E213" s="403">
        <f t="shared" si="19"/>
        <v>64</v>
      </c>
      <c r="F213" s="354">
        <v>36</v>
      </c>
      <c r="G213" s="356">
        <v>98</v>
      </c>
      <c r="H213" s="354">
        <v>0</v>
      </c>
      <c r="I213" s="354">
        <v>0</v>
      </c>
      <c r="J213" s="354">
        <v>0</v>
      </c>
      <c r="K213" s="354">
        <v>0</v>
      </c>
      <c r="L213" s="354">
        <v>0</v>
      </c>
      <c r="M213" s="354">
        <v>0</v>
      </c>
      <c r="N213" s="354">
        <v>0</v>
      </c>
      <c r="O213" s="354">
        <v>0</v>
      </c>
      <c r="P213" s="354">
        <v>0</v>
      </c>
      <c r="Q213" s="354">
        <v>0</v>
      </c>
      <c r="R213" s="354">
        <v>0</v>
      </c>
      <c r="S213" s="354">
        <v>0</v>
      </c>
      <c r="T213" s="354">
        <v>0</v>
      </c>
      <c r="U213" s="354">
        <v>0</v>
      </c>
      <c r="V213" s="354">
        <v>0</v>
      </c>
      <c r="W213" s="354">
        <v>0</v>
      </c>
      <c r="X213" s="354">
        <v>0</v>
      </c>
      <c r="Y213" s="354">
        <v>0</v>
      </c>
      <c r="Z213" s="354">
        <v>0</v>
      </c>
      <c r="AA213" s="354"/>
      <c r="AB213" s="354"/>
      <c r="AC213" s="357"/>
      <c r="AD213" s="358">
        <v>44327</v>
      </c>
      <c r="AE213" s="354">
        <v>0</v>
      </c>
      <c r="AF213" s="354">
        <v>0</v>
      </c>
      <c r="AG213" s="354">
        <v>0</v>
      </c>
      <c r="AH213" s="354">
        <v>0</v>
      </c>
      <c r="AI213" s="354">
        <v>0</v>
      </c>
      <c r="AJ213" s="358">
        <v>44333</v>
      </c>
      <c r="AK213" s="354">
        <v>6</v>
      </c>
      <c r="AL213" s="354">
        <v>1</v>
      </c>
      <c r="AM213" s="354">
        <v>1</v>
      </c>
      <c r="AN213" s="354"/>
      <c r="AO213" s="354">
        <v>1</v>
      </c>
      <c r="AP213" s="354">
        <v>1</v>
      </c>
      <c r="AQ213" s="354">
        <v>1</v>
      </c>
      <c r="AR213" s="354">
        <v>0</v>
      </c>
      <c r="AS213" s="354">
        <v>0</v>
      </c>
      <c r="AT213" s="354">
        <v>0</v>
      </c>
      <c r="AU213" s="354">
        <v>0</v>
      </c>
      <c r="AV213" s="354">
        <v>1</v>
      </c>
      <c r="AW213" s="358">
        <v>44327</v>
      </c>
      <c r="AX213" s="359">
        <v>0.97</v>
      </c>
      <c r="AY213" s="359">
        <v>592</v>
      </c>
      <c r="AZ213" s="359">
        <v>276.2</v>
      </c>
      <c r="BA213" s="360">
        <v>7.0000000000000001E-3</v>
      </c>
      <c r="BB213" s="354">
        <v>13</v>
      </c>
      <c r="BC213" s="354">
        <v>2.48</v>
      </c>
      <c r="BD213" s="354">
        <v>74.2</v>
      </c>
      <c r="BE213" s="354">
        <v>21</v>
      </c>
      <c r="BF213" s="354">
        <v>216</v>
      </c>
      <c r="BG213" s="354"/>
      <c r="BH213" s="354">
        <v>0</v>
      </c>
      <c r="BI213" s="354">
        <v>0</v>
      </c>
      <c r="BJ213" s="354">
        <v>0</v>
      </c>
      <c r="BK213" s="354">
        <v>0</v>
      </c>
      <c r="BL213" s="354">
        <v>0</v>
      </c>
      <c r="BM213" s="354">
        <v>0</v>
      </c>
      <c r="BN213" s="354"/>
      <c r="BO213" s="445"/>
      <c r="BP213" s="446"/>
      <c r="BQ213" s="446"/>
      <c r="BR213" s="446"/>
      <c r="BS213" s="446"/>
      <c r="BT213" s="446"/>
      <c r="BU213" s="446"/>
      <c r="BV213" s="446"/>
      <c r="BW213" s="446"/>
      <c r="BX213" s="446"/>
      <c r="BY213" s="446"/>
      <c r="BZ213" s="446"/>
      <c r="CA213" s="446"/>
      <c r="CB213" s="446"/>
      <c r="CC213" s="446"/>
      <c r="CD213" s="446"/>
      <c r="CE213" s="446"/>
      <c r="CF213" s="446"/>
      <c r="CG213" s="446"/>
      <c r="CH213" s="429"/>
      <c r="CI213" s="429">
        <v>5.74</v>
      </c>
      <c r="CJ213" s="429">
        <v>5.49</v>
      </c>
      <c r="CK213" s="429">
        <v>5.12</v>
      </c>
      <c r="CL213" s="446">
        <f t="shared" si="16"/>
        <v>5.45</v>
      </c>
      <c r="CM213" s="429">
        <v>0.57899999999999996</v>
      </c>
      <c r="CN213" s="429">
        <v>0.53</v>
      </c>
      <c r="CO213" s="429">
        <v>0.53700000000000003</v>
      </c>
      <c r="CP213" s="446">
        <f t="shared" si="17"/>
        <v>0.54866666666666664</v>
      </c>
      <c r="CQ213" s="429">
        <v>0.7</v>
      </c>
      <c r="CR213" s="429">
        <v>0.628</v>
      </c>
      <c r="CS213" s="429">
        <v>0.69599999999999995</v>
      </c>
      <c r="CT213" s="446">
        <f t="shared" si="18"/>
        <v>0.67466666666666664</v>
      </c>
      <c r="CU213" s="447">
        <v>2.7777777777777779E-3</v>
      </c>
      <c r="CV213" s="415">
        <v>5.5555555555555558E-3</v>
      </c>
      <c r="CW213" s="415">
        <v>9.0277777777777787E-3</v>
      </c>
      <c r="CX213" s="416" t="s">
        <v>2121</v>
      </c>
      <c r="CY213" s="416" t="s">
        <v>2122</v>
      </c>
      <c r="CZ213" s="416" t="s">
        <v>2123</v>
      </c>
      <c r="DA213" s="416" t="s">
        <v>2124</v>
      </c>
      <c r="DB213" s="416" t="s">
        <v>2125</v>
      </c>
      <c r="DC213" s="416" t="s">
        <v>2126</v>
      </c>
      <c r="DD213" s="448"/>
      <c r="DE213" s="446"/>
      <c r="DF213" s="446">
        <v>0.54866666666666664</v>
      </c>
      <c r="DG213" s="446">
        <v>0.67466666666666664</v>
      </c>
    </row>
    <row r="217" spans="1:111" ht="15" customHeight="1"/>
    <row r="218" spans="1:111" ht="15" customHeight="1"/>
  </sheetData>
  <mergeCells count="9">
    <mergeCell ref="AW1:BF1"/>
    <mergeCell ref="BH1:BN1"/>
    <mergeCell ref="BO1:CU1"/>
    <mergeCell ref="B1:E1"/>
    <mergeCell ref="F1:G1"/>
    <mergeCell ref="AA1:AC1"/>
    <mergeCell ref="AD1:AK1"/>
    <mergeCell ref="AL1:AP1"/>
    <mergeCell ref="AR1:AV1"/>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EAC98-583A-490D-AC9C-F2E3E9F1CC1F}">
  <dimension ref="A1:R218"/>
  <sheetViews>
    <sheetView topLeftCell="L1" workbookViewId="0">
      <selection activeCell="I210" sqref="I210"/>
    </sheetView>
  </sheetViews>
  <sheetFormatPr defaultColWidth="14.42578125" defaultRowHeight="15"/>
  <cols>
    <col min="1" max="1" width="12.42578125" style="459" bestFit="1" customWidth="1"/>
    <col min="2" max="2" width="21.140625" style="460" customWidth="1"/>
    <col min="3" max="3" width="6.7109375" style="460" customWidth="1"/>
    <col min="4" max="4" width="11.5703125" style="460" customWidth="1"/>
    <col min="5" max="5" width="41.42578125" style="460" customWidth="1"/>
    <col min="6" max="6" width="12" style="460" customWidth="1"/>
    <col min="7" max="9" width="12.85546875" style="460" customWidth="1"/>
    <col min="10" max="10" width="24.42578125" style="463" customWidth="1"/>
    <col min="11" max="11" width="43.42578125" style="463" customWidth="1"/>
    <col min="12" max="12" width="24.5703125" style="463" customWidth="1"/>
    <col min="13" max="13" width="28.7109375" style="463" customWidth="1"/>
    <col min="14" max="14" width="126.5703125" style="458" hidden="1" customWidth="1"/>
    <col min="15" max="15" width="39.42578125" style="467" customWidth="1"/>
    <col min="16" max="18" width="14.42578125" style="459"/>
    <col min="19" max="16384" width="14.42578125" style="458"/>
  </cols>
  <sheetData>
    <row r="1" spans="1:18" s="451" customFormat="1" ht="14.25" customHeight="1">
      <c r="A1" s="449" t="s">
        <v>2137</v>
      </c>
      <c r="B1" s="606" t="s">
        <v>2142</v>
      </c>
      <c r="C1" s="606"/>
      <c r="D1" s="606"/>
      <c r="E1" s="606"/>
      <c r="F1" s="606"/>
      <c r="G1" s="606"/>
      <c r="H1" s="606"/>
      <c r="I1" s="606"/>
      <c r="J1" s="607" t="s">
        <v>2141</v>
      </c>
      <c r="K1" s="607"/>
      <c r="L1" s="607"/>
      <c r="M1" s="607"/>
      <c r="N1" s="450"/>
      <c r="O1" s="468" t="s">
        <v>2140</v>
      </c>
      <c r="P1" s="605" t="s">
        <v>2139</v>
      </c>
      <c r="Q1" s="605"/>
      <c r="R1" s="605"/>
    </row>
    <row r="2" spans="1:18" s="454" customFormat="1" ht="18" customHeight="1">
      <c r="A2" s="452" t="s">
        <v>9</v>
      </c>
      <c r="B2" s="453" t="s">
        <v>2138</v>
      </c>
      <c r="C2" s="453" t="s">
        <v>14</v>
      </c>
      <c r="D2" s="453" t="s">
        <v>17</v>
      </c>
      <c r="E2" s="453" t="s">
        <v>32</v>
      </c>
      <c r="F2" s="453" t="s">
        <v>33</v>
      </c>
      <c r="G2" s="453" t="s">
        <v>36</v>
      </c>
      <c r="H2" s="453" t="s">
        <v>61</v>
      </c>
      <c r="I2" s="453" t="s">
        <v>62</v>
      </c>
      <c r="J2" s="461" t="s">
        <v>41</v>
      </c>
      <c r="K2" s="461" t="s">
        <v>42</v>
      </c>
      <c r="L2" s="461" t="s">
        <v>44</v>
      </c>
      <c r="M2" s="461" t="s">
        <v>45</v>
      </c>
      <c r="N2" s="449" t="s">
        <v>69</v>
      </c>
      <c r="O2" s="464" t="s">
        <v>70</v>
      </c>
      <c r="P2" s="469" t="s">
        <v>80</v>
      </c>
      <c r="Q2" s="469" t="s">
        <v>103</v>
      </c>
      <c r="R2" s="469" t="s">
        <v>107</v>
      </c>
    </row>
    <row r="3" spans="1:18">
      <c r="A3" s="455">
        <v>1</v>
      </c>
      <c r="B3" s="456">
        <v>2</v>
      </c>
      <c r="C3" s="456">
        <v>66</v>
      </c>
      <c r="D3" s="456">
        <v>98</v>
      </c>
      <c r="E3" s="456">
        <v>1</v>
      </c>
      <c r="F3" s="456">
        <v>0</v>
      </c>
      <c r="G3" s="456">
        <v>0</v>
      </c>
      <c r="H3" s="456">
        <v>1213</v>
      </c>
      <c r="I3" s="456">
        <v>24.4</v>
      </c>
      <c r="J3" s="462">
        <v>0</v>
      </c>
      <c r="K3" s="462">
        <v>0</v>
      </c>
      <c r="L3" s="462">
        <v>0</v>
      </c>
      <c r="M3" s="462">
        <v>0</v>
      </c>
      <c r="N3" s="457"/>
      <c r="O3" s="465">
        <v>0</v>
      </c>
      <c r="P3" s="455"/>
      <c r="Q3" s="470">
        <v>0.81899999999999995</v>
      </c>
      <c r="R3" s="470">
        <v>0.98799999999999999</v>
      </c>
    </row>
    <row r="4" spans="1:18" ht="14.25" customHeight="1">
      <c r="A4" s="455">
        <v>2</v>
      </c>
      <c r="B4" s="456">
        <v>2</v>
      </c>
      <c r="C4" s="456">
        <v>66</v>
      </c>
      <c r="D4" s="456">
        <v>96</v>
      </c>
      <c r="E4" s="456">
        <v>1</v>
      </c>
      <c r="F4" s="456">
        <v>0</v>
      </c>
      <c r="G4" s="456">
        <v>0</v>
      </c>
      <c r="H4" s="456">
        <v>1221</v>
      </c>
      <c r="I4" s="456">
        <v>103.7</v>
      </c>
      <c r="J4" s="462">
        <v>0</v>
      </c>
      <c r="K4" s="462">
        <v>0</v>
      </c>
      <c r="L4" s="462">
        <v>0</v>
      </c>
      <c r="M4" s="462">
        <v>0</v>
      </c>
      <c r="N4" s="457"/>
      <c r="O4" s="465">
        <v>0</v>
      </c>
      <c r="P4" s="470">
        <v>4.2863624059749199</v>
      </c>
      <c r="Q4" s="470">
        <v>0.77300000000000002</v>
      </c>
      <c r="R4" s="470">
        <v>0.90866666666666662</v>
      </c>
    </row>
    <row r="5" spans="1:18" ht="14.25" customHeight="1">
      <c r="A5" s="455">
        <v>3</v>
      </c>
      <c r="B5" s="456">
        <v>1</v>
      </c>
      <c r="C5" s="456">
        <v>41</v>
      </c>
      <c r="D5" s="456">
        <v>93</v>
      </c>
      <c r="E5" s="456">
        <v>0</v>
      </c>
      <c r="F5" s="456">
        <v>1</v>
      </c>
      <c r="G5" s="456">
        <v>0</v>
      </c>
      <c r="H5" s="456">
        <v>377</v>
      </c>
      <c r="I5" s="456">
        <v>56.2</v>
      </c>
      <c r="J5" s="462">
        <v>1</v>
      </c>
      <c r="K5" s="462">
        <v>0</v>
      </c>
      <c r="L5" s="462">
        <v>0</v>
      </c>
      <c r="M5" s="462">
        <v>1</v>
      </c>
      <c r="N5" s="457"/>
      <c r="O5" s="465">
        <v>0</v>
      </c>
      <c r="P5" s="470">
        <v>7.1003187258204594</v>
      </c>
      <c r="Q5" s="470">
        <v>0.64400000000000002</v>
      </c>
      <c r="R5" s="470">
        <v>0.874</v>
      </c>
    </row>
    <row r="6" spans="1:18" ht="14.25" customHeight="1">
      <c r="A6" s="455">
        <v>4</v>
      </c>
      <c r="B6" s="456">
        <v>1</v>
      </c>
      <c r="C6" s="456">
        <v>78</v>
      </c>
      <c r="D6" s="456">
        <v>94</v>
      </c>
      <c r="E6" s="456">
        <v>1</v>
      </c>
      <c r="F6" s="456">
        <v>0</v>
      </c>
      <c r="G6" s="456">
        <v>0</v>
      </c>
      <c r="H6" s="456">
        <v>1772</v>
      </c>
      <c r="I6" s="456">
        <v>70.7</v>
      </c>
      <c r="J6" s="462">
        <v>1</v>
      </c>
      <c r="K6" s="462">
        <v>0</v>
      </c>
      <c r="L6" s="462">
        <v>0</v>
      </c>
      <c r="M6" s="462">
        <v>1</v>
      </c>
      <c r="N6" s="457"/>
      <c r="O6" s="465">
        <v>1</v>
      </c>
      <c r="P6" s="470">
        <v>6.974812387275918</v>
      </c>
      <c r="Q6" s="470">
        <v>0.72333333333333327</v>
      </c>
      <c r="R6" s="470">
        <v>0.84499999999999986</v>
      </c>
    </row>
    <row r="7" spans="1:18" ht="14.25" customHeight="1">
      <c r="A7" s="455">
        <v>5</v>
      </c>
      <c r="B7" s="456">
        <v>2</v>
      </c>
      <c r="C7" s="456">
        <v>35</v>
      </c>
      <c r="D7" s="456">
        <v>94</v>
      </c>
      <c r="E7" s="456">
        <v>0</v>
      </c>
      <c r="F7" s="456">
        <v>1</v>
      </c>
      <c r="G7" s="456">
        <v>0</v>
      </c>
      <c r="H7" s="456">
        <v>444</v>
      </c>
      <c r="I7" s="456">
        <v>38.1</v>
      </c>
      <c r="J7" s="462">
        <v>0</v>
      </c>
      <c r="K7" s="462">
        <v>0</v>
      </c>
      <c r="L7" s="462">
        <v>0</v>
      </c>
      <c r="M7" s="462">
        <v>0</v>
      </c>
      <c r="N7" s="457"/>
      <c r="O7" s="465">
        <v>0</v>
      </c>
      <c r="P7" s="470">
        <v>3.6421831995286507</v>
      </c>
      <c r="Q7" s="470"/>
      <c r="R7" s="470"/>
    </row>
    <row r="8" spans="1:18" ht="14.25" customHeight="1">
      <c r="A8" s="455">
        <v>6</v>
      </c>
      <c r="B8" s="456">
        <v>1</v>
      </c>
      <c r="C8" s="456">
        <v>42</v>
      </c>
      <c r="D8" s="456">
        <v>97</v>
      </c>
      <c r="E8" s="456">
        <v>1</v>
      </c>
      <c r="F8" s="456">
        <v>0</v>
      </c>
      <c r="G8" s="456">
        <v>0</v>
      </c>
      <c r="H8" s="456">
        <v>1909</v>
      </c>
      <c r="I8" s="456">
        <v>175.1</v>
      </c>
      <c r="J8" s="462">
        <v>1</v>
      </c>
      <c r="K8" s="462">
        <v>1</v>
      </c>
      <c r="L8" s="462">
        <v>0</v>
      </c>
      <c r="M8" s="462">
        <v>1</v>
      </c>
      <c r="N8" s="457"/>
      <c r="O8" s="465">
        <v>0</v>
      </c>
      <c r="P8" s="470">
        <v>6.3227185690446799</v>
      </c>
      <c r="Q8" s="470">
        <v>0.58033333333333326</v>
      </c>
      <c r="R8" s="470">
        <v>0.72266666666666668</v>
      </c>
    </row>
    <row r="9" spans="1:18" ht="14.25" customHeight="1">
      <c r="A9" s="455">
        <v>8</v>
      </c>
      <c r="B9" s="456">
        <v>1</v>
      </c>
      <c r="C9" s="456">
        <v>70</v>
      </c>
      <c r="D9" s="456">
        <v>93</v>
      </c>
      <c r="E9" s="456">
        <v>1</v>
      </c>
      <c r="F9" s="456">
        <v>1</v>
      </c>
      <c r="G9" s="456">
        <v>0</v>
      </c>
      <c r="H9" s="456">
        <v>4012</v>
      </c>
      <c r="I9" s="456">
        <v>29.2</v>
      </c>
      <c r="J9" s="462">
        <v>0</v>
      </c>
      <c r="K9" s="462">
        <v>0</v>
      </c>
      <c r="L9" s="462">
        <v>0</v>
      </c>
      <c r="M9" s="462">
        <v>0</v>
      </c>
      <c r="N9" s="457"/>
      <c r="O9" s="465">
        <v>1</v>
      </c>
      <c r="P9" s="470"/>
      <c r="Q9" s="470">
        <v>0.80733333333333335</v>
      </c>
      <c r="R9" s="470">
        <v>0.92666666666666675</v>
      </c>
    </row>
    <row r="10" spans="1:18" ht="14.25" customHeight="1">
      <c r="A10" s="455">
        <v>9</v>
      </c>
      <c r="B10" s="456">
        <v>1</v>
      </c>
      <c r="C10" s="456">
        <v>48</v>
      </c>
      <c r="D10" s="456">
        <v>94</v>
      </c>
      <c r="E10" s="456">
        <v>1</v>
      </c>
      <c r="F10" s="456">
        <v>1</v>
      </c>
      <c r="G10" s="456">
        <v>0</v>
      </c>
      <c r="H10" s="456">
        <v>190</v>
      </c>
      <c r="I10" s="456">
        <v>8.9</v>
      </c>
      <c r="J10" s="462">
        <v>0</v>
      </c>
      <c r="K10" s="462">
        <v>0</v>
      </c>
      <c r="L10" s="462">
        <v>0</v>
      </c>
      <c r="M10" s="462">
        <v>0</v>
      </c>
      <c r="N10" s="457"/>
      <c r="O10" s="465">
        <v>1</v>
      </c>
      <c r="P10" s="470"/>
      <c r="Q10" s="470"/>
      <c r="R10" s="470"/>
    </row>
    <row r="11" spans="1:18" ht="14.25" customHeight="1">
      <c r="A11" s="455">
        <v>10</v>
      </c>
      <c r="B11" s="456">
        <v>2</v>
      </c>
      <c r="C11" s="456">
        <v>59</v>
      </c>
      <c r="D11" s="456">
        <v>93</v>
      </c>
      <c r="E11" s="456">
        <v>1</v>
      </c>
      <c r="F11" s="456">
        <v>1</v>
      </c>
      <c r="G11" s="456">
        <v>0</v>
      </c>
      <c r="H11" s="456">
        <v>1534</v>
      </c>
      <c r="I11" s="456">
        <v>71.5</v>
      </c>
      <c r="J11" s="462">
        <v>0</v>
      </c>
      <c r="K11" s="462">
        <v>0</v>
      </c>
      <c r="L11" s="462">
        <v>0</v>
      </c>
      <c r="M11" s="462">
        <v>0</v>
      </c>
      <c r="N11" s="457"/>
      <c r="O11" s="465">
        <v>0</v>
      </c>
      <c r="P11" s="470"/>
      <c r="Q11" s="470">
        <v>0.86799999999999999</v>
      </c>
      <c r="R11" s="470">
        <v>0.98199999999999987</v>
      </c>
    </row>
    <row r="12" spans="1:18" ht="14.25" customHeight="1">
      <c r="A12" s="455">
        <v>11</v>
      </c>
      <c r="B12" s="456">
        <v>1</v>
      </c>
      <c r="C12" s="456">
        <v>69</v>
      </c>
      <c r="D12" s="456">
        <v>98</v>
      </c>
      <c r="E12" s="456">
        <v>1</v>
      </c>
      <c r="F12" s="456">
        <v>0</v>
      </c>
      <c r="G12" s="456">
        <v>1</v>
      </c>
      <c r="H12" s="456">
        <v>1289</v>
      </c>
      <c r="I12" s="456">
        <v>99.2</v>
      </c>
      <c r="J12" s="462">
        <v>0</v>
      </c>
      <c r="K12" s="462">
        <v>0</v>
      </c>
      <c r="L12" s="462">
        <v>0</v>
      </c>
      <c r="M12" s="462">
        <v>0</v>
      </c>
      <c r="N12" s="457"/>
      <c r="O12" s="465">
        <v>0</v>
      </c>
      <c r="P12" s="470">
        <v>8.7467134092901144</v>
      </c>
      <c r="Q12" s="470"/>
      <c r="R12" s="470"/>
    </row>
    <row r="13" spans="1:18" ht="14.25" customHeight="1">
      <c r="A13" s="455">
        <v>12</v>
      </c>
      <c r="B13" s="456">
        <v>1</v>
      </c>
      <c r="C13" s="456">
        <v>40</v>
      </c>
      <c r="D13" s="456">
        <v>67</v>
      </c>
      <c r="E13" s="456">
        <v>0</v>
      </c>
      <c r="F13" s="456">
        <v>0</v>
      </c>
      <c r="G13" s="456">
        <v>0</v>
      </c>
      <c r="H13" s="456">
        <v>1899</v>
      </c>
      <c r="I13" s="456">
        <v>162.19999999999999</v>
      </c>
      <c r="J13" s="462">
        <v>0</v>
      </c>
      <c r="K13" s="462">
        <v>0</v>
      </c>
      <c r="L13" s="462">
        <v>0</v>
      </c>
      <c r="M13" s="462">
        <v>0</v>
      </c>
      <c r="N13" s="457"/>
      <c r="O13" s="465">
        <v>0</v>
      </c>
      <c r="P13" s="470">
        <v>6.0104412085231855</v>
      </c>
      <c r="Q13" s="470">
        <v>0.58633333333333326</v>
      </c>
      <c r="R13" s="470">
        <v>0.74766666666666659</v>
      </c>
    </row>
    <row r="14" spans="1:18" ht="14.25" customHeight="1">
      <c r="A14" s="455">
        <v>13</v>
      </c>
      <c r="B14" s="456">
        <v>1</v>
      </c>
      <c r="C14" s="456">
        <v>54</v>
      </c>
      <c r="D14" s="456">
        <v>95</v>
      </c>
      <c r="E14" s="456">
        <v>1</v>
      </c>
      <c r="F14" s="456">
        <v>0</v>
      </c>
      <c r="G14" s="456">
        <v>0</v>
      </c>
      <c r="H14" s="456">
        <v>687</v>
      </c>
      <c r="I14" s="456">
        <v>2.7</v>
      </c>
      <c r="J14" s="462">
        <v>0</v>
      </c>
      <c r="K14" s="462">
        <v>0</v>
      </c>
      <c r="L14" s="462">
        <v>0</v>
      </c>
      <c r="M14" s="462">
        <v>0</v>
      </c>
      <c r="N14" s="457"/>
      <c r="O14" s="465">
        <v>0</v>
      </c>
      <c r="P14" s="470"/>
      <c r="Q14" s="470">
        <v>0.68866666666666665</v>
      </c>
      <c r="R14" s="470">
        <v>0.88666666666666671</v>
      </c>
    </row>
    <row r="15" spans="1:18" ht="14.25" customHeight="1">
      <c r="A15" s="455">
        <v>14</v>
      </c>
      <c r="B15" s="456">
        <v>1</v>
      </c>
      <c r="C15" s="456">
        <v>45</v>
      </c>
      <c r="D15" s="456">
        <v>90</v>
      </c>
      <c r="E15" s="456">
        <v>0</v>
      </c>
      <c r="F15" s="456">
        <v>0</v>
      </c>
      <c r="G15" s="456">
        <v>0</v>
      </c>
      <c r="H15" s="456">
        <v>425</v>
      </c>
      <c r="I15" s="456">
        <v>142.4</v>
      </c>
      <c r="J15" s="462">
        <v>0</v>
      </c>
      <c r="K15" s="462">
        <v>0</v>
      </c>
      <c r="L15" s="462">
        <v>0</v>
      </c>
      <c r="M15" s="462">
        <v>0</v>
      </c>
      <c r="N15" s="457"/>
      <c r="O15" s="465">
        <v>0</v>
      </c>
      <c r="P15" s="470">
        <v>5.3258237063125362</v>
      </c>
      <c r="Q15" s="470">
        <v>0.62233333333333329</v>
      </c>
      <c r="R15" s="470">
        <v>0.74733333333333329</v>
      </c>
    </row>
    <row r="16" spans="1:18" ht="14.25" customHeight="1">
      <c r="A16" s="455">
        <v>16</v>
      </c>
      <c r="B16" s="456">
        <v>2</v>
      </c>
      <c r="C16" s="456">
        <v>65</v>
      </c>
      <c r="D16" s="456">
        <v>95</v>
      </c>
      <c r="E16" s="456">
        <v>1</v>
      </c>
      <c r="F16" s="456">
        <v>0</v>
      </c>
      <c r="G16" s="456">
        <v>0</v>
      </c>
      <c r="H16" s="456">
        <v>949</v>
      </c>
      <c r="I16" s="456">
        <v>97.5</v>
      </c>
      <c r="J16" s="462">
        <v>0</v>
      </c>
      <c r="K16" s="462">
        <v>0</v>
      </c>
      <c r="L16" s="462">
        <v>0</v>
      </c>
      <c r="M16" s="462">
        <v>0</v>
      </c>
      <c r="N16" s="457"/>
      <c r="O16" s="465">
        <v>0</v>
      </c>
      <c r="P16" s="470">
        <v>3.7294989889912054</v>
      </c>
      <c r="Q16" s="470"/>
      <c r="R16" s="470"/>
    </row>
    <row r="17" spans="1:18" ht="15.75" customHeight="1">
      <c r="A17" s="455">
        <v>19</v>
      </c>
      <c r="B17" s="456">
        <v>1</v>
      </c>
      <c r="C17" s="456">
        <v>65</v>
      </c>
      <c r="D17" s="456">
        <v>96</v>
      </c>
      <c r="E17" s="456">
        <v>1</v>
      </c>
      <c r="F17" s="456">
        <v>0</v>
      </c>
      <c r="G17" s="456">
        <v>0</v>
      </c>
      <c r="H17" s="456"/>
      <c r="I17" s="456">
        <v>13</v>
      </c>
      <c r="J17" s="462">
        <v>0</v>
      </c>
      <c r="K17" s="462">
        <v>0</v>
      </c>
      <c r="L17" s="462">
        <v>0</v>
      </c>
      <c r="M17" s="462">
        <v>0</v>
      </c>
      <c r="N17" s="457"/>
      <c r="O17" s="465">
        <v>0</v>
      </c>
      <c r="P17" s="470">
        <v>3.5081673444069095</v>
      </c>
      <c r="Q17" s="470">
        <v>0.83266666666666678</v>
      </c>
      <c r="R17" s="470">
        <v>1.044</v>
      </c>
    </row>
    <row r="18" spans="1:18" ht="15.75" customHeight="1">
      <c r="A18" s="455">
        <v>20</v>
      </c>
      <c r="B18" s="456">
        <v>1</v>
      </c>
      <c r="C18" s="456">
        <v>39</v>
      </c>
      <c r="D18" s="456">
        <v>95</v>
      </c>
      <c r="E18" s="456">
        <v>1</v>
      </c>
      <c r="F18" s="456">
        <v>1</v>
      </c>
      <c r="G18" s="456">
        <v>0</v>
      </c>
      <c r="H18" s="456">
        <v>344</v>
      </c>
      <c r="I18" s="456">
        <v>27.4</v>
      </c>
      <c r="J18" s="462">
        <v>1</v>
      </c>
      <c r="K18" s="462">
        <v>1</v>
      </c>
      <c r="L18" s="462">
        <v>1</v>
      </c>
      <c r="M18" s="462">
        <v>1</v>
      </c>
      <c r="N18" s="457"/>
      <c r="O18" s="465">
        <v>0</v>
      </c>
      <c r="P18" s="470">
        <v>0.44847300411280194</v>
      </c>
      <c r="Q18" s="470">
        <v>0.42299999999999999</v>
      </c>
      <c r="R18" s="470">
        <v>0.44900000000000001</v>
      </c>
    </row>
    <row r="19" spans="1:18" ht="15.75" customHeight="1">
      <c r="A19" s="455">
        <v>21</v>
      </c>
      <c r="B19" s="456">
        <v>1</v>
      </c>
      <c r="C19" s="456">
        <v>79</v>
      </c>
      <c r="D19" s="456">
        <v>93</v>
      </c>
      <c r="E19" s="456">
        <v>1</v>
      </c>
      <c r="F19" s="456">
        <v>0</v>
      </c>
      <c r="G19" s="456">
        <v>0</v>
      </c>
      <c r="H19" s="456"/>
      <c r="I19" s="456">
        <v>91.8</v>
      </c>
      <c r="J19" s="462">
        <v>0</v>
      </c>
      <c r="K19" s="462">
        <v>0</v>
      </c>
      <c r="L19" s="462">
        <v>0</v>
      </c>
      <c r="M19" s="462">
        <v>0</v>
      </c>
      <c r="N19" s="457"/>
      <c r="O19" s="465">
        <v>0</v>
      </c>
      <c r="P19" s="470">
        <v>7.052433900320219</v>
      </c>
      <c r="Q19" s="470">
        <v>0.89866666666666672</v>
      </c>
      <c r="R19" s="470">
        <v>0.9913333333333334</v>
      </c>
    </row>
    <row r="20" spans="1:18" ht="15.75" customHeight="1">
      <c r="A20" s="455">
        <v>22</v>
      </c>
      <c r="B20" s="456">
        <v>1</v>
      </c>
      <c r="C20" s="456">
        <v>58</v>
      </c>
      <c r="D20" s="456">
        <v>92</v>
      </c>
      <c r="E20" s="456">
        <v>1</v>
      </c>
      <c r="F20" s="456">
        <v>0</v>
      </c>
      <c r="G20" s="456">
        <v>0</v>
      </c>
      <c r="H20" s="456"/>
      <c r="I20" s="456">
        <v>278.89999999999998</v>
      </c>
      <c r="J20" s="462">
        <v>1</v>
      </c>
      <c r="K20" s="462">
        <v>1</v>
      </c>
      <c r="L20" s="462">
        <v>1</v>
      </c>
      <c r="M20" s="462">
        <v>1</v>
      </c>
      <c r="N20" s="457"/>
      <c r="O20" s="465">
        <v>0</v>
      </c>
      <c r="P20" s="470"/>
      <c r="Q20" s="470">
        <v>1.0176666666666667</v>
      </c>
      <c r="R20" s="470">
        <v>1.23</v>
      </c>
    </row>
    <row r="21" spans="1:18" ht="15.75" customHeight="1">
      <c r="A21" s="455">
        <v>23</v>
      </c>
      <c r="B21" s="456">
        <v>2</v>
      </c>
      <c r="C21" s="456">
        <v>66</v>
      </c>
      <c r="D21" s="456">
        <v>98</v>
      </c>
      <c r="E21" s="456">
        <v>1</v>
      </c>
      <c r="F21" s="456">
        <v>0</v>
      </c>
      <c r="G21" s="456">
        <v>0</v>
      </c>
      <c r="H21" s="456"/>
      <c r="I21" s="456"/>
      <c r="J21" s="462">
        <v>0</v>
      </c>
      <c r="K21" s="462">
        <v>0</v>
      </c>
      <c r="L21" s="462">
        <v>0</v>
      </c>
      <c r="M21" s="462">
        <v>0</v>
      </c>
      <c r="N21" s="457"/>
      <c r="O21" s="465">
        <v>0</v>
      </c>
      <c r="P21" s="470">
        <v>9.1518936241259805</v>
      </c>
      <c r="Q21" s="470">
        <v>0.86399999999999999</v>
      </c>
      <c r="R21" s="470">
        <v>1.0419999999999998</v>
      </c>
    </row>
    <row r="22" spans="1:18" ht="15.75" customHeight="1">
      <c r="A22" s="455">
        <v>24</v>
      </c>
      <c r="B22" s="456">
        <v>2</v>
      </c>
      <c r="C22" s="456">
        <v>72</v>
      </c>
      <c r="D22" s="456">
        <v>92</v>
      </c>
      <c r="E22" s="456">
        <v>1</v>
      </c>
      <c r="F22" s="456">
        <v>0</v>
      </c>
      <c r="G22" s="456">
        <v>0</v>
      </c>
      <c r="H22" s="456">
        <v>351</v>
      </c>
      <c r="I22" s="456">
        <v>89.2</v>
      </c>
      <c r="J22" s="462">
        <v>0</v>
      </c>
      <c r="K22" s="462">
        <v>0</v>
      </c>
      <c r="L22" s="462">
        <v>0</v>
      </c>
      <c r="M22" s="462">
        <v>0</v>
      </c>
      <c r="N22" s="457"/>
      <c r="O22" s="465">
        <v>0</v>
      </c>
      <c r="P22" s="470">
        <v>8.3774409333543538</v>
      </c>
      <c r="Q22" s="470">
        <v>0.82</v>
      </c>
      <c r="R22" s="470">
        <v>0.99233333333333329</v>
      </c>
    </row>
    <row r="23" spans="1:18" ht="15.75" customHeight="1">
      <c r="A23" s="455">
        <v>26</v>
      </c>
      <c r="B23" s="456">
        <v>2</v>
      </c>
      <c r="C23" s="456">
        <v>66</v>
      </c>
      <c r="D23" s="456">
        <v>92</v>
      </c>
      <c r="E23" s="456">
        <v>0</v>
      </c>
      <c r="F23" s="456">
        <v>0</v>
      </c>
      <c r="G23" s="456">
        <v>1</v>
      </c>
      <c r="H23" s="456">
        <v>1986</v>
      </c>
      <c r="I23" s="456">
        <v>77.5</v>
      </c>
      <c r="J23" s="462">
        <v>0</v>
      </c>
      <c r="K23" s="462">
        <v>0</v>
      </c>
      <c r="L23" s="462">
        <v>0</v>
      </c>
      <c r="M23" s="462">
        <v>0</v>
      </c>
      <c r="N23" s="457"/>
      <c r="O23" s="465">
        <v>0</v>
      </c>
      <c r="P23" s="470">
        <v>3.7096767754992857</v>
      </c>
      <c r="Q23" s="470">
        <v>0.64866666666666661</v>
      </c>
      <c r="R23" s="470">
        <v>0.83899999999999997</v>
      </c>
    </row>
    <row r="24" spans="1:18" ht="15.75" customHeight="1">
      <c r="A24" s="455">
        <v>27</v>
      </c>
      <c r="B24" s="456">
        <v>2</v>
      </c>
      <c r="C24" s="456">
        <v>29</v>
      </c>
      <c r="D24" s="456">
        <v>97</v>
      </c>
      <c r="E24" s="456">
        <v>0</v>
      </c>
      <c r="F24" s="456">
        <v>0</v>
      </c>
      <c r="G24" s="456">
        <v>0</v>
      </c>
      <c r="H24" s="456"/>
      <c r="I24" s="456">
        <v>132.5</v>
      </c>
      <c r="J24" s="462">
        <v>0</v>
      </c>
      <c r="K24" s="462">
        <v>0</v>
      </c>
      <c r="L24" s="462">
        <v>0</v>
      </c>
      <c r="M24" s="462">
        <v>0</v>
      </c>
      <c r="N24" s="457"/>
      <c r="O24" s="465">
        <v>0</v>
      </c>
      <c r="P24" s="470"/>
      <c r="Q24" s="470">
        <v>0.53566666666666674</v>
      </c>
      <c r="R24" s="470">
        <v>0.65200000000000002</v>
      </c>
    </row>
    <row r="25" spans="1:18" ht="15.75" customHeight="1">
      <c r="A25" s="455">
        <v>28</v>
      </c>
      <c r="B25" s="456">
        <v>2</v>
      </c>
      <c r="C25" s="456">
        <v>74</v>
      </c>
      <c r="D25" s="456">
        <v>86</v>
      </c>
      <c r="E25" s="456">
        <v>1</v>
      </c>
      <c r="F25" s="456">
        <v>1</v>
      </c>
      <c r="G25" s="456">
        <v>0</v>
      </c>
      <c r="H25" s="456"/>
      <c r="I25" s="456">
        <v>22.4</v>
      </c>
      <c r="J25" s="462">
        <v>0</v>
      </c>
      <c r="K25" s="462">
        <v>0</v>
      </c>
      <c r="L25" s="462">
        <v>0</v>
      </c>
      <c r="M25" s="462">
        <v>0</v>
      </c>
      <c r="N25" s="457"/>
      <c r="O25" s="465">
        <v>0</v>
      </c>
      <c r="P25" s="470">
        <v>3.5786069077047471</v>
      </c>
      <c r="Q25" s="470">
        <v>1.0573333333333332</v>
      </c>
      <c r="R25" s="470">
        <v>1.22</v>
      </c>
    </row>
    <row r="26" spans="1:18" ht="15.75" customHeight="1">
      <c r="A26" s="455">
        <v>29</v>
      </c>
      <c r="B26" s="456">
        <v>2</v>
      </c>
      <c r="C26" s="456">
        <v>84</v>
      </c>
      <c r="D26" s="456">
        <v>95</v>
      </c>
      <c r="E26" s="456">
        <v>1</v>
      </c>
      <c r="F26" s="456">
        <v>0</v>
      </c>
      <c r="G26" s="456">
        <v>0</v>
      </c>
      <c r="H26" s="456">
        <v>3598</v>
      </c>
      <c r="I26" s="456">
        <v>15.9</v>
      </c>
      <c r="J26" s="462">
        <v>0</v>
      </c>
      <c r="K26" s="462">
        <v>0</v>
      </c>
      <c r="L26" s="462">
        <v>0</v>
      </c>
      <c r="M26" s="462">
        <v>0</v>
      </c>
      <c r="N26" s="457"/>
      <c r="O26" s="465">
        <v>0</v>
      </c>
      <c r="P26" s="470">
        <v>4.1117492907445072</v>
      </c>
      <c r="Q26" s="470">
        <v>0.78933333333333333</v>
      </c>
      <c r="R26" s="470">
        <v>0.92033333333333334</v>
      </c>
    </row>
    <row r="27" spans="1:18" ht="15.75" customHeight="1">
      <c r="A27" s="455">
        <v>30</v>
      </c>
      <c r="B27" s="456">
        <v>2</v>
      </c>
      <c r="C27" s="456">
        <v>56</v>
      </c>
      <c r="D27" s="456">
        <v>99</v>
      </c>
      <c r="E27" s="456">
        <v>0</v>
      </c>
      <c r="F27" s="456">
        <v>1</v>
      </c>
      <c r="G27" s="456">
        <v>0</v>
      </c>
      <c r="H27" s="456">
        <v>758</v>
      </c>
      <c r="I27" s="456">
        <v>38.5</v>
      </c>
      <c r="J27" s="462">
        <v>1</v>
      </c>
      <c r="K27" s="462">
        <v>0</v>
      </c>
      <c r="L27" s="462">
        <v>0</v>
      </c>
      <c r="M27" s="462">
        <v>1</v>
      </c>
      <c r="N27" s="457"/>
      <c r="O27" s="465">
        <v>0</v>
      </c>
      <c r="P27" s="470">
        <v>1.9074684382416318</v>
      </c>
      <c r="Q27" s="470"/>
      <c r="R27" s="470"/>
    </row>
    <row r="28" spans="1:18" ht="15.75" customHeight="1">
      <c r="A28" s="455">
        <v>32</v>
      </c>
      <c r="B28" s="456">
        <v>2</v>
      </c>
      <c r="C28" s="456">
        <v>74</v>
      </c>
      <c r="D28" s="456">
        <v>97</v>
      </c>
      <c r="E28" s="456">
        <v>1</v>
      </c>
      <c r="F28" s="456">
        <v>0</v>
      </c>
      <c r="G28" s="456">
        <v>0</v>
      </c>
      <c r="H28" s="456">
        <v>695</v>
      </c>
      <c r="I28" s="456">
        <v>65.099999999999994</v>
      </c>
      <c r="J28" s="462">
        <v>1</v>
      </c>
      <c r="K28" s="462">
        <v>0</v>
      </c>
      <c r="L28" s="462">
        <v>0</v>
      </c>
      <c r="M28" s="462">
        <v>1</v>
      </c>
      <c r="N28" s="457"/>
      <c r="O28" s="465">
        <v>0</v>
      </c>
      <c r="P28" s="470"/>
      <c r="Q28" s="470"/>
      <c r="R28" s="470"/>
    </row>
    <row r="29" spans="1:18" ht="15.75" customHeight="1">
      <c r="A29" s="455">
        <v>33</v>
      </c>
      <c r="B29" s="456">
        <v>1</v>
      </c>
      <c r="C29" s="456">
        <v>59</v>
      </c>
      <c r="D29" s="456">
        <v>92</v>
      </c>
      <c r="E29" s="456">
        <v>1</v>
      </c>
      <c r="F29" s="456">
        <v>0</v>
      </c>
      <c r="G29" s="456">
        <v>0</v>
      </c>
      <c r="H29" s="456"/>
      <c r="I29" s="456"/>
      <c r="J29" s="462">
        <v>0</v>
      </c>
      <c r="K29" s="462">
        <v>0</v>
      </c>
      <c r="L29" s="462">
        <v>0</v>
      </c>
      <c r="M29" s="462">
        <v>0</v>
      </c>
      <c r="N29" s="457"/>
      <c r="O29" s="465">
        <v>0</v>
      </c>
      <c r="P29" s="470">
        <v>-1.4400799996552016</v>
      </c>
      <c r="Q29" s="470"/>
      <c r="R29" s="470"/>
    </row>
    <row r="30" spans="1:18" ht="15.75" customHeight="1">
      <c r="A30" s="455">
        <v>34</v>
      </c>
      <c r="B30" s="456">
        <v>1</v>
      </c>
      <c r="C30" s="456">
        <v>71</v>
      </c>
      <c r="D30" s="456">
        <v>95</v>
      </c>
      <c r="E30" s="456">
        <v>0</v>
      </c>
      <c r="F30" s="456">
        <v>0</v>
      </c>
      <c r="G30" s="456">
        <v>0</v>
      </c>
      <c r="H30" s="456">
        <v>255</v>
      </c>
      <c r="I30" s="456">
        <v>197.5</v>
      </c>
      <c r="J30" s="462">
        <v>0</v>
      </c>
      <c r="K30" s="462">
        <v>0</v>
      </c>
      <c r="L30" s="462">
        <v>0</v>
      </c>
      <c r="M30" s="462">
        <v>0</v>
      </c>
      <c r="N30" s="457"/>
      <c r="O30" s="465">
        <v>0</v>
      </c>
      <c r="P30" s="470">
        <v>9.5306422048785642</v>
      </c>
      <c r="Q30" s="470">
        <v>0.91933333333333334</v>
      </c>
      <c r="R30" s="470">
        <v>1.0796666666666668</v>
      </c>
    </row>
    <row r="31" spans="1:18" ht="15.75" customHeight="1">
      <c r="A31" s="455">
        <v>35</v>
      </c>
      <c r="B31" s="456">
        <v>1</v>
      </c>
      <c r="C31" s="456">
        <v>34</v>
      </c>
      <c r="D31" s="456">
        <v>96</v>
      </c>
      <c r="E31" s="456">
        <v>0</v>
      </c>
      <c r="F31" s="456">
        <v>0</v>
      </c>
      <c r="G31" s="456">
        <v>0</v>
      </c>
      <c r="H31" s="456">
        <v>2947</v>
      </c>
      <c r="I31" s="456">
        <v>341.2</v>
      </c>
      <c r="J31" s="462">
        <v>0</v>
      </c>
      <c r="K31" s="462">
        <v>0</v>
      </c>
      <c r="L31" s="462">
        <v>0</v>
      </c>
      <c r="M31" s="462">
        <v>0</v>
      </c>
      <c r="N31" s="457"/>
      <c r="O31" s="465">
        <v>1</v>
      </c>
      <c r="P31" s="470">
        <v>3.6864146518510408</v>
      </c>
      <c r="Q31" s="470">
        <v>0.47066666666666662</v>
      </c>
      <c r="R31" s="470">
        <v>0.64600000000000002</v>
      </c>
    </row>
    <row r="32" spans="1:18" ht="15.75" customHeight="1">
      <c r="A32" s="455">
        <v>36</v>
      </c>
      <c r="B32" s="456">
        <v>2</v>
      </c>
      <c r="C32" s="456">
        <v>67</v>
      </c>
      <c r="D32" s="456">
        <v>98</v>
      </c>
      <c r="E32" s="456">
        <v>1</v>
      </c>
      <c r="F32" s="456">
        <v>0</v>
      </c>
      <c r="G32" s="456">
        <v>0</v>
      </c>
      <c r="H32" s="456">
        <v>1095</v>
      </c>
      <c r="I32" s="456"/>
      <c r="J32" s="462">
        <v>0</v>
      </c>
      <c r="K32" s="462">
        <v>0</v>
      </c>
      <c r="L32" s="462">
        <v>0</v>
      </c>
      <c r="M32" s="462">
        <v>0</v>
      </c>
      <c r="N32" s="457"/>
      <c r="O32" s="465">
        <v>0</v>
      </c>
      <c r="P32" s="470">
        <v>9.9909143234976288</v>
      </c>
      <c r="Q32" s="470">
        <v>0.79599999999999993</v>
      </c>
      <c r="R32" s="470">
        <v>0.94999999999999984</v>
      </c>
    </row>
    <row r="33" spans="1:18" ht="15.75" customHeight="1">
      <c r="A33" s="455">
        <v>37</v>
      </c>
      <c r="B33" s="456">
        <v>1</v>
      </c>
      <c r="C33" s="456">
        <v>70</v>
      </c>
      <c r="D33" s="456">
        <v>93</v>
      </c>
      <c r="E33" s="456">
        <v>1</v>
      </c>
      <c r="F33" s="456">
        <v>0</v>
      </c>
      <c r="G33" s="456">
        <v>0</v>
      </c>
      <c r="H33" s="456">
        <v>622</v>
      </c>
      <c r="I33" s="456">
        <v>51.9</v>
      </c>
      <c r="J33" s="462">
        <v>1</v>
      </c>
      <c r="K33" s="462">
        <v>0</v>
      </c>
      <c r="L33" s="462">
        <v>0</v>
      </c>
      <c r="M33" s="462">
        <v>1</v>
      </c>
      <c r="N33" s="457"/>
      <c r="O33" s="465">
        <v>0</v>
      </c>
      <c r="P33" s="470">
        <v>1.3574170119209732</v>
      </c>
      <c r="Q33" s="470">
        <v>0.77633333333333343</v>
      </c>
      <c r="R33" s="470">
        <v>1.0136666666666665</v>
      </c>
    </row>
    <row r="34" spans="1:18" ht="15.75" customHeight="1">
      <c r="A34" s="455">
        <v>38</v>
      </c>
      <c r="B34" s="456">
        <v>2</v>
      </c>
      <c r="C34" s="456">
        <v>57</v>
      </c>
      <c r="D34" s="456">
        <v>96</v>
      </c>
      <c r="E34" s="456">
        <v>1</v>
      </c>
      <c r="F34" s="456">
        <v>1</v>
      </c>
      <c r="G34" s="456">
        <v>0</v>
      </c>
      <c r="H34" s="456">
        <v>325</v>
      </c>
      <c r="I34" s="456">
        <v>111.8</v>
      </c>
      <c r="J34" s="462">
        <v>0</v>
      </c>
      <c r="K34" s="462">
        <v>0</v>
      </c>
      <c r="L34" s="462">
        <v>0</v>
      </c>
      <c r="M34" s="462">
        <v>0</v>
      </c>
      <c r="N34" s="457"/>
      <c r="O34" s="465">
        <v>0</v>
      </c>
      <c r="P34" s="470">
        <v>9.5632833631988756</v>
      </c>
      <c r="Q34" s="470">
        <v>0.84799999999999998</v>
      </c>
      <c r="R34" s="470">
        <v>1.0123333333333333</v>
      </c>
    </row>
    <row r="35" spans="1:18" ht="15.75" customHeight="1">
      <c r="A35" s="455">
        <v>39</v>
      </c>
      <c r="B35" s="456">
        <v>1</v>
      </c>
      <c r="C35" s="456">
        <v>43</v>
      </c>
      <c r="D35" s="456">
        <v>93</v>
      </c>
      <c r="E35" s="456">
        <v>0</v>
      </c>
      <c r="F35" s="456">
        <v>1</v>
      </c>
      <c r="G35" s="456">
        <v>0</v>
      </c>
      <c r="H35" s="456">
        <v>478</v>
      </c>
      <c r="I35" s="456">
        <v>138.9</v>
      </c>
      <c r="J35" s="462">
        <v>0</v>
      </c>
      <c r="K35" s="462">
        <v>0</v>
      </c>
      <c r="L35" s="462">
        <v>0</v>
      </c>
      <c r="M35" s="462">
        <v>0</v>
      </c>
      <c r="N35" s="457"/>
      <c r="O35" s="465">
        <v>0</v>
      </c>
      <c r="P35" s="470">
        <v>4.0053224313483584</v>
      </c>
      <c r="Q35" s="470">
        <v>0.50833333333333341</v>
      </c>
      <c r="R35" s="470">
        <v>0.63200000000000001</v>
      </c>
    </row>
    <row r="36" spans="1:18" ht="15.75" customHeight="1">
      <c r="A36" s="455">
        <v>40</v>
      </c>
      <c r="B36" s="456">
        <v>1</v>
      </c>
      <c r="C36" s="456">
        <v>62</v>
      </c>
      <c r="D36" s="456">
        <v>89</v>
      </c>
      <c r="E36" s="456">
        <v>0</v>
      </c>
      <c r="F36" s="456">
        <v>1</v>
      </c>
      <c r="G36" s="456">
        <v>0</v>
      </c>
      <c r="H36" s="456">
        <v>2632</v>
      </c>
      <c r="I36" s="456">
        <v>8.3000000000000007</v>
      </c>
      <c r="J36" s="462">
        <v>0</v>
      </c>
      <c r="K36" s="462">
        <v>0</v>
      </c>
      <c r="L36" s="462">
        <v>0</v>
      </c>
      <c r="M36" s="462">
        <v>0</v>
      </c>
      <c r="N36" s="457"/>
      <c r="O36" s="465">
        <v>1</v>
      </c>
      <c r="P36" s="470">
        <v>9.2119514965788802</v>
      </c>
      <c r="Q36" s="470">
        <v>0.72933333333333328</v>
      </c>
      <c r="R36" s="470">
        <v>0.89866666666666661</v>
      </c>
    </row>
    <row r="37" spans="1:18" ht="16.5" customHeight="1">
      <c r="A37" s="455">
        <v>41</v>
      </c>
      <c r="B37" s="456">
        <v>2</v>
      </c>
      <c r="C37" s="456">
        <v>57</v>
      </c>
      <c r="D37" s="456">
        <v>88</v>
      </c>
      <c r="E37" s="456">
        <v>1</v>
      </c>
      <c r="F37" s="456">
        <v>1</v>
      </c>
      <c r="G37" s="456">
        <v>0</v>
      </c>
      <c r="H37" s="456">
        <v>4145</v>
      </c>
      <c r="I37" s="456">
        <v>276.60000000000002</v>
      </c>
      <c r="J37" s="462">
        <v>0</v>
      </c>
      <c r="K37" s="462">
        <v>0</v>
      </c>
      <c r="L37" s="462">
        <v>0</v>
      </c>
      <c r="M37" s="462">
        <v>0</v>
      </c>
      <c r="N37" s="457"/>
      <c r="O37" s="465">
        <v>0</v>
      </c>
      <c r="P37" s="470">
        <v>4.8820982449088426</v>
      </c>
      <c r="Q37" s="470">
        <v>0.55766666666666664</v>
      </c>
      <c r="R37" s="470">
        <v>0.67</v>
      </c>
    </row>
    <row r="38" spans="1:18" ht="15.75" customHeight="1">
      <c r="A38" s="455">
        <v>42</v>
      </c>
      <c r="B38" s="456">
        <v>1</v>
      </c>
      <c r="C38" s="456">
        <v>40</v>
      </c>
      <c r="D38" s="456">
        <v>95</v>
      </c>
      <c r="E38" s="456">
        <v>1</v>
      </c>
      <c r="F38" s="456">
        <v>0</v>
      </c>
      <c r="G38" s="456">
        <v>0</v>
      </c>
      <c r="H38" s="456">
        <v>363</v>
      </c>
      <c r="I38" s="456">
        <v>1.7</v>
      </c>
      <c r="J38" s="462">
        <v>0</v>
      </c>
      <c r="K38" s="462">
        <v>0</v>
      </c>
      <c r="L38" s="462">
        <v>0</v>
      </c>
      <c r="M38" s="462">
        <v>1</v>
      </c>
      <c r="N38" s="457"/>
      <c r="O38" s="465">
        <v>0</v>
      </c>
      <c r="P38" s="470">
        <v>6.6030992680695482</v>
      </c>
      <c r="Q38" s="470">
        <v>0.7443333333333334</v>
      </c>
      <c r="R38" s="470">
        <v>0.88966666666666672</v>
      </c>
    </row>
    <row r="39" spans="1:18" ht="15.75" customHeight="1">
      <c r="A39" s="455">
        <v>44</v>
      </c>
      <c r="B39" s="456">
        <v>2</v>
      </c>
      <c r="C39" s="456">
        <v>53</v>
      </c>
      <c r="D39" s="456">
        <v>96</v>
      </c>
      <c r="E39" s="456">
        <v>1</v>
      </c>
      <c r="F39" s="456">
        <v>0</v>
      </c>
      <c r="G39" s="456">
        <v>0</v>
      </c>
      <c r="H39" s="456">
        <v>345</v>
      </c>
      <c r="I39" s="456">
        <v>29.8</v>
      </c>
      <c r="J39" s="462">
        <v>0</v>
      </c>
      <c r="K39" s="462">
        <v>0</v>
      </c>
      <c r="L39" s="462">
        <v>0</v>
      </c>
      <c r="M39" s="462">
        <v>0</v>
      </c>
      <c r="N39" s="457"/>
      <c r="O39" s="465">
        <v>0</v>
      </c>
      <c r="P39" s="470">
        <v>5.9460324536885683</v>
      </c>
      <c r="Q39" s="470">
        <v>0.54233333333333344</v>
      </c>
      <c r="R39" s="470">
        <v>0.73133333333333328</v>
      </c>
    </row>
    <row r="40" spans="1:18" ht="15.75" customHeight="1">
      <c r="A40" s="455">
        <v>45</v>
      </c>
      <c r="B40" s="456">
        <v>2</v>
      </c>
      <c r="C40" s="456">
        <v>60</v>
      </c>
      <c r="D40" s="456">
        <v>97</v>
      </c>
      <c r="E40" s="456">
        <v>1</v>
      </c>
      <c r="F40" s="456">
        <v>1</v>
      </c>
      <c r="G40" s="456">
        <v>0</v>
      </c>
      <c r="H40" s="456">
        <v>1511</v>
      </c>
      <c r="I40" s="456"/>
      <c r="J40" s="462">
        <v>1</v>
      </c>
      <c r="K40" s="462">
        <v>0</v>
      </c>
      <c r="L40" s="462">
        <v>0</v>
      </c>
      <c r="M40" s="462">
        <v>1</v>
      </c>
      <c r="N40" s="457"/>
      <c r="O40" s="465">
        <v>0</v>
      </c>
      <c r="P40" s="470">
        <v>5.8716513945713418</v>
      </c>
      <c r="Q40" s="470"/>
      <c r="R40" s="470"/>
    </row>
    <row r="41" spans="1:18" ht="15.75" customHeight="1">
      <c r="A41" s="455">
        <v>46</v>
      </c>
      <c r="B41" s="456">
        <v>1</v>
      </c>
      <c r="C41" s="456">
        <v>77</v>
      </c>
      <c r="D41" s="456">
        <v>92</v>
      </c>
      <c r="E41" s="456">
        <v>1</v>
      </c>
      <c r="F41" s="456">
        <v>0</v>
      </c>
      <c r="G41" s="456">
        <v>0</v>
      </c>
      <c r="H41" s="456">
        <v>878</v>
      </c>
      <c r="I41" s="456">
        <v>56.6</v>
      </c>
      <c r="J41" s="462">
        <v>1</v>
      </c>
      <c r="K41" s="462">
        <v>1</v>
      </c>
      <c r="L41" s="462">
        <v>1</v>
      </c>
      <c r="M41" s="462">
        <v>1</v>
      </c>
      <c r="N41" s="457"/>
      <c r="O41" s="466">
        <v>0</v>
      </c>
      <c r="P41" s="470">
        <v>2.3633973306514662</v>
      </c>
      <c r="Q41" s="470"/>
      <c r="R41" s="470"/>
    </row>
    <row r="42" spans="1:18" ht="15.75" customHeight="1">
      <c r="A42" s="455">
        <v>47</v>
      </c>
      <c r="B42" s="456">
        <v>2</v>
      </c>
      <c r="C42" s="456">
        <v>64</v>
      </c>
      <c r="D42" s="456">
        <v>96</v>
      </c>
      <c r="E42" s="456">
        <v>1</v>
      </c>
      <c r="F42" s="456">
        <v>0</v>
      </c>
      <c r="G42" s="456">
        <v>1</v>
      </c>
      <c r="H42" s="456">
        <v>4585</v>
      </c>
      <c r="I42" s="456">
        <v>14.5</v>
      </c>
      <c r="J42" s="462">
        <v>1</v>
      </c>
      <c r="K42" s="462">
        <v>0</v>
      </c>
      <c r="L42" s="462">
        <v>1</v>
      </c>
      <c r="M42" s="462">
        <v>1</v>
      </c>
      <c r="N42" s="457"/>
      <c r="O42" s="465">
        <v>1</v>
      </c>
      <c r="P42" s="470"/>
      <c r="Q42" s="470">
        <v>0.80933333333333335</v>
      </c>
      <c r="R42" s="470">
        <v>1.028</v>
      </c>
    </row>
    <row r="43" spans="1:18" ht="15.75" customHeight="1">
      <c r="A43" s="455">
        <v>48</v>
      </c>
      <c r="B43" s="456">
        <v>2</v>
      </c>
      <c r="C43" s="456">
        <v>41</v>
      </c>
      <c r="D43" s="456">
        <v>96</v>
      </c>
      <c r="E43" s="456">
        <v>0</v>
      </c>
      <c r="F43" s="456">
        <v>0</v>
      </c>
      <c r="G43" s="456">
        <v>0</v>
      </c>
      <c r="H43" s="456">
        <v>963</v>
      </c>
      <c r="I43" s="456">
        <v>114.2</v>
      </c>
      <c r="J43" s="462">
        <v>0</v>
      </c>
      <c r="K43" s="462">
        <v>0</v>
      </c>
      <c r="L43" s="462">
        <v>0</v>
      </c>
      <c r="M43" s="462">
        <v>0</v>
      </c>
      <c r="N43" s="457"/>
      <c r="O43" s="465">
        <v>0</v>
      </c>
      <c r="P43" s="470">
        <v>8.0959928347828942</v>
      </c>
      <c r="Q43" s="470">
        <v>0.50800000000000001</v>
      </c>
      <c r="R43" s="470">
        <v>0.64533333333333331</v>
      </c>
    </row>
    <row r="44" spans="1:18" ht="15.75" customHeight="1">
      <c r="A44" s="455">
        <v>49</v>
      </c>
      <c r="B44" s="456">
        <v>1</v>
      </c>
      <c r="C44" s="456">
        <v>60</v>
      </c>
      <c r="D44" s="456">
        <v>94</v>
      </c>
      <c r="E44" s="456">
        <v>0</v>
      </c>
      <c r="F44" s="456">
        <v>0</v>
      </c>
      <c r="G44" s="456">
        <v>1</v>
      </c>
      <c r="H44" s="456">
        <v>10778</v>
      </c>
      <c r="I44" s="456">
        <v>115.7</v>
      </c>
      <c r="J44" s="462">
        <v>0</v>
      </c>
      <c r="K44" s="462">
        <v>0</v>
      </c>
      <c r="L44" s="462">
        <v>0</v>
      </c>
      <c r="M44" s="462">
        <v>0</v>
      </c>
      <c r="N44" s="457"/>
      <c r="O44" s="465">
        <v>0</v>
      </c>
      <c r="P44" s="470">
        <v>9.8894079544787541</v>
      </c>
      <c r="Q44" s="470">
        <v>0.65700000000000003</v>
      </c>
      <c r="R44" s="470">
        <v>0.92399999999999993</v>
      </c>
    </row>
    <row r="45" spans="1:18" ht="15.75" customHeight="1">
      <c r="A45" s="455">
        <v>50</v>
      </c>
      <c r="B45" s="456">
        <v>2</v>
      </c>
      <c r="C45" s="456">
        <v>38</v>
      </c>
      <c r="D45" s="456">
        <v>94</v>
      </c>
      <c r="E45" s="456">
        <v>0</v>
      </c>
      <c r="F45" s="456">
        <v>1</v>
      </c>
      <c r="G45" s="456">
        <v>0</v>
      </c>
      <c r="H45" s="456">
        <v>856</v>
      </c>
      <c r="I45" s="456">
        <v>87.4</v>
      </c>
      <c r="J45" s="462">
        <v>0</v>
      </c>
      <c r="K45" s="462">
        <v>0</v>
      </c>
      <c r="L45" s="462">
        <v>0</v>
      </c>
      <c r="M45" s="462">
        <v>0</v>
      </c>
      <c r="N45" s="457"/>
      <c r="O45" s="465">
        <v>0</v>
      </c>
      <c r="P45" s="470">
        <v>10.730744607114346</v>
      </c>
      <c r="Q45" s="470">
        <v>0.56566666666666665</v>
      </c>
      <c r="R45" s="470">
        <v>0.80399999999999994</v>
      </c>
    </row>
    <row r="46" spans="1:18" ht="15.75" customHeight="1">
      <c r="A46" s="455">
        <v>51</v>
      </c>
      <c r="B46" s="456">
        <v>1</v>
      </c>
      <c r="C46" s="456">
        <v>68</v>
      </c>
      <c r="D46" s="456">
        <v>95</v>
      </c>
      <c r="E46" s="456">
        <v>1</v>
      </c>
      <c r="F46" s="456">
        <v>0</v>
      </c>
      <c r="G46" s="456">
        <v>0</v>
      </c>
      <c r="H46" s="456">
        <v>15154</v>
      </c>
      <c r="I46" s="456">
        <v>155.80000000000001</v>
      </c>
      <c r="J46" s="462">
        <v>1</v>
      </c>
      <c r="K46" s="462">
        <v>1</v>
      </c>
      <c r="L46" s="462">
        <v>1</v>
      </c>
      <c r="M46" s="462">
        <v>1</v>
      </c>
      <c r="N46" s="457"/>
      <c r="O46" s="465">
        <v>0</v>
      </c>
      <c r="P46" s="470">
        <v>2.7307370573473531</v>
      </c>
      <c r="Q46" s="470">
        <v>0.62266666666666659</v>
      </c>
      <c r="R46" s="470">
        <v>0.73499999999999999</v>
      </c>
    </row>
    <row r="47" spans="1:18" ht="15.75" customHeight="1">
      <c r="A47" s="455">
        <v>52</v>
      </c>
      <c r="B47" s="456">
        <v>2</v>
      </c>
      <c r="C47" s="456">
        <v>97</v>
      </c>
      <c r="D47" s="456">
        <v>75</v>
      </c>
      <c r="E47" s="456">
        <v>1</v>
      </c>
      <c r="F47" s="456">
        <v>0</v>
      </c>
      <c r="G47" s="456">
        <v>0</v>
      </c>
      <c r="H47" s="456">
        <v>5107</v>
      </c>
      <c r="I47" s="456">
        <v>39.1</v>
      </c>
      <c r="J47" s="462">
        <v>0</v>
      </c>
      <c r="K47" s="462">
        <v>0</v>
      </c>
      <c r="L47" s="462">
        <v>1</v>
      </c>
      <c r="M47" s="462">
        <v>1</v>
      </c>
      <c r="N47" s="457"/>
      <c r="O47" s="465">
        <v>0</v>
      </c>
      <c r="P47" s="470">
        <v>4.273578589501664</v>
      </c>
      <c r="Q47" s="470">
        <v>1.0813333333333333</v>
      </c>
      <c r="R47" s="470">
        <v>1.2946666666666666</v>
      </c>
    </row>
    <row r="48" spans="1:18" ht="15.75" customHeight="1">
      <c r="A48" s="455">
        <v>53</v>
      </c>
      <c r="B48" s="456">
        <v>1</v>
      </c>
      <c r="C48" s="456">
        <v>83</v>
      </c>
      <c r="D48" s="456">
        <v>92</v>
      </c>
      <c r="E48" s="456">
        <v>0</v>
      </c>
      <c r="F48" s="456">
        <v>0</v>
      </c>
      <c r="G48" s="456">
        <v>0</v>
      </c>
      <c r="H48" s="456">
        <v>1808</v>
      </c>
      <c r="I48" s="456">
        <v>114.5</v>
      </c>
      <c r="J48" s="462">
        <v>1</v>
      </c>
      <c r="K48" s="462">
        <v>1</v>
      </c>
      <c r="L48" s="462">
        <v>1</v>
      </c>
      <c r="M48" s="462">
        <v>1</v>
      </c>
      <c r="N48" s="457"/>
      <c r="O48" s="465">
        <v>0</v>
      </c>
      <c r="P48" s="470">
        <v>2.7727069197120824</v>
      </c>
      <c r="Q48" s="470">
        <v>0.73466666666666658</v>
      </c>
      <c r="R48" s="470">
        <v>0.8663333333333334</v>
      </c>
    </row>
    <row r="49" spans="1:18" ht="15.75" customHeight="1">
      <c r="A49" s="455">
        <v>55</v>
      </c>
      <c r="B49" s="456">
        <v>1</v>
      </c>
      <c r="C49" s="456">
        <v>67</v>
      </c>
      <c r="D49" s="456">
        <v>96</v>
      </c>
      <c r="E49" s="456">
        <v>1</v>
      </c>
      <c r="F49" s="456">
        <v>0</v>
      </c>
      <c r="G49" s="456">
        <v>0</v>
      </c>
      <c r="H49" s="456">
        <v>3424</v>
      </c>
      <c r="I49" s="456">
        <v>314.89999999999998</v>
      </c>
      <c r="J49" s="462">
        <v>1</v>
      </c>
      <c r="K49" s="462">
        <v>1</v>
      </c>
      <c r="L49" s="462">
        <v>1</v>
      </c>
      <c r="M49" s="462">
        <v>1</v>
      </c>
      <c r="N49" s="457"/>
      <c r="O49" s="465">
        <v>0</v>
      </c>
      <c r="P49" s="470">
        <v>4.53581053959513</v>
      </c>
      <c r="Q49" s="470">
        <v>0.93233333333333324</v>
      </c>
      <c r="R49" s="470">
        <v>1.0383333333333333</v>
      </c>
    </row>
    <row r="50" spans="1:18" ht="15.75" customHeight="1">
      <c r="A50" s="455">
        <v>56</v>
      </c>
      <c r="B50" s="456">
        <v>1</v>
      </c>
      <c r="C50" s="456">
        <v>53</v>
      </c>
      <c r="D50" s="456">
        <v>91</v>
      </c>
      <c r="E50" s="456">
        <v>1</v>
      </c>
      <c r="F50" s="456">
        <v>0</v>
      </c>
      <c r="G50" s="456">
        <v>0</v>
      </c>
      <c r="H50" s="456">
        <v>1298</v>
      </c>
      <c r="I50" s="456">
        <v>69</v>
      </c>
      <c r="J50" s="462">
        <v>1</v>
      </c>
      <c r="K50" s="462">
        <v>0</v>
      </c>
      <c r="L50" s="462">
        <v>0</v>
      </c>
      <c r="M50" s="462">
        <v>1</v>
      </c>
      <c r="N50" s="457"/>
      <c r="O50" s="465">
        <v>1</v>
      </c>
      <c r="P50" s="470"/>
      <c r="Q50" s="470">
        <v>0.81333333333333335</v>
      </c>
      <c r="R50" s="470">
        <v>0.89600000000000002</v>
      </c>
    </row>
    <row r="51" spans="1:18" ht="15.75" customHeight="1">
      <c r="A51" s="455">
        <v>57</v>
      </c>
      <c r="B51" s="456">
        <v>2</v>
      </c>
      <c r="C51" s="456">
        <v>67</v>
      </c>
      <c r="D51" s="456">
        <v>96</v>
      </c>
      <c r="E51" s="456">
        <v>1</v>
      </c>
      <c r="F51" s="456">
        <v>1</v>
      </c>
      <c r="G51" s="456">
        <v>0</v>
      </c>
      <c r="H51" s="456"/>
      <c r="I51" s="456">
        <v>55</v>
      </c>
      <c r="J51" s="462">
        <v>1</v>
      </c>
      <c r="K51" s="462">
        <v>0</v>
      </c>
      <c r="L51" s="462">
        <v>0</v>
      </c>
      <c r="M51" s="462">
        <v>1</v>
      </c>
      <c r="N51" s="457"/>
      <c r="O51" s="465">
        <v>1</v>
      </c>
      <c r="P51" s="470">
        <v>9.692998573085216</v>
      </c>
      <c r="Q51" s="470">
        <v>0.71233333333333315</v>
      </c>
      <c r="R51" s="470">
        <v>0.89200000000000002</v>
      </c>
    </row>
    <row r="52" spans="1:18" ht="15.75" customHeight="1">
      <c r="A52" s="455">
        <v>58</v>
      </c>
      <c r="B52" s="456">
        <v>1</v>
      </c>
      <c r="C52" s="456">
        <v>40</v>
      </c>
      <c r="D52" s="456">
        <v>90</v>
      </c>
      <c r="E52" s="456">
        <v>0</v>
      </c>
      <c r="F52" s="456">
        <v>0</v>
      </c>
      <c r="G52" s="456">
        <v>0</v>
      </c>
      <c r="H52" s="456">
        <v>5992</v>
      </c>
      <c r="I52" s="456">
        <v>84</v>
      </c>
      <c r="J52" s="462">
        <v>0</v>
      </c>
      <c r="K52" s="462">
        <v>0</v>
      </c>
      <c r="L52" s="462">
        <v>0</v>
      </c>
      <c r="M52" s="462">
        <v>0</v>
      </c>
      <c r="N52" s="457"/>
      <c r="O52" s="465">
        <v>0</v>
      </c>
      <c r="P52" s="470">
        <v>10.204420347984881</v>
      </c>
      <c r="Q52" s="470">
        <v>0.53866666666666674</v>
      </c>
      <c r="R52" s="470">
        <v>0.71066666666666667</v>
      </c>
    </row>
    <row r="53" spans="1:18" ht="15.75" customHeight="1">
      <c r="A53" s="455">
        <v>59</v>
      </c>
      <c r="B53" s="456">
        <v>1</v>
      </c>
      <c r="C53" s="456">
        <v>90</v>
      </c>
      <c r="D53" s="456">
        <v>86</v>
      </c>
      <c r="E53" s="456">
        <v>1</v>
      </c>
      <c r="F53" s="456">
        <v>0</v>
      </c>
      <c r="G53" s="456">
        <v>0</v>
      </c>
      <c r="H53" s="456"/>
      <c r="I53" s="456">
        <v>62</v>
      </c>
      <c r="J53" s="462">
        <v>0</v>
      </c>
      <c r="K53" s="462">
        <v>0</v>
      </c>
      <c r="L53" s="462">
        <v>1</v>
      </c>
      <c r="M53" s="462">
        <v>1</v>
      </c>
      <c r="N53" s="457"/>
      <c r="O53" s="465">
        <v>0</v>
      </c>
      <c r="P53" s="470"/>
      <c r="Q53" s="470">
        <v>0.76966666666666661</v>
      </c>
      <c r="R53" s="470">
        <v>1.0623333333333334</v>
      </c>
    </row>
    <row r="54" spans="1:18" ht="15.75" customHeight="1">
      <c r="A54" s="455">
        <v>60</v>
      </c>
      <c r="B54" s="456">
        <v>2</v>
      </c>
      <c r="C54" s="456">
        <v>44</v>
      </c>
      <c r="D54" s="456">
        <v>91</v>
      </c>
      <c r="E54" s="456">
        <v>1</v>
      </c>
      <c r="F54" s="456">
        <v>1</v>
      </c>
      <c r="G54" s="456">
        <v>0</v>
      </c>
      <c r="H54" s="456">
        <v>429</v>
      </c>
      <c r="I54" s="456">
        <v>34.5</v>
      </c>
      <c r="J54" s="462">
        <v>0</v>
      </c>
      <c r="K54" s="462">
        <v>0</v>
      </c>
      <c r="L54" s="462">
        <v>0</v>
      </c>
      <c r="M54" s="462">
        <v>0</v>
      </c>
      <c r="N54" s="457"/>
      <c r="O54" s="465">
        <v>0</v>
      </c>
      <c r="P54" s="470">
        <v>6.0516135869852912</v>
      </c>
      <c r="Q54" s="470"/>
      <c r="R54" s="470"/>
    </row>
    <row r="55" spans="1:18" ht="15.75" customHeight="1">
      <c r="A55" s="455">
        <v>62</v>
      </c>
      <c r="B55" s="456">
        <v>1</v>
      </c>
      <c r="C55" s="456">
        <v>54</v>
      </c>
      <c r="D55" s="456">
        <v>92</v>
      </c>
      <c r="E55" s="456">
        <v>0</v>
      </c>
      <c r="F55" s="456">
        <v>0</v>
      </c>
      <c r="G55" s="456">
        <v>0</v>
      </c>
      <c r="H55" s="456">
        <v>2650</v>
      </c>
      <c r="I55" s="456">
        <v>63.7</v>
      </c>
      <c r="J55" s="462">
        <v>0</v>
      </c>
      <c r="K55" s="462">
        <v>0</v>
      </c>
      <c r="L55" s="462">
        <v>0</v>
      </c>
      <c r="M55" s="462">
        <v>0</v>
      </c>
      <c r="N55" s="457"/>
      <c r="O55" s="465">
        <v>0</v>
      </c>
      <c r="P55" s="470">
        <v>3.9943759187064556</v>
      </c>
      <c r="Q55" s="470"/>
      <c r="R55" s="470"/>
    </row>
    <row r="56" spans="1:18" ht="15.75" customHeight="1">
      <c r="A56" s="455">
        <v>63</v>
      </c>
      <c r="B56" s="456">
        <v>2</v>
      </c>
      <c r="C56" s="456">
        <v>33</v>
      </c>
      <c r="D56" s="456">
        <v>100</v>
      </c>
      <c r="E56" s="456">
        <v>0</v>
      </c>
      <c r="F56" s="456">
        <v>1</v>
      </c>
      <c r="G56" s="456">
        <v>0</v>
      </c>
      <c r="H56" s="456">
        <v>1200</v>
      </c>
      <c r="I56" s="456">
        <v>174</v>
      </c>
      <c r="J56" s="462">
        <v>1</v>
      </c>
      <c r="K56" s="462">
        <v>0</v>
      </c>
      <c r="L56" s="462">
        <v>0</v>
      </c>
      <c r="M56" s="462">
        <v>1</v>
      </c>
      <c r="N56" s="457"/>
      <c r="O56" s="465">
        <v>0</v>
      </c>
      <c r="P56" s="470"/>
      <c r="Q56" s="470">
        <v>0.51266666666666671</v>
      </c>
      <c r="R56" s="470">
        <v>0.61499999999999999</v>
      </c>
    </row>
    <row r="57" spans="1:18" ht="15.75" customHeight="1">
      <c r="A57" s="455">
        <v>65</v>
      </c>
      <c r="B57" s="456">
        <v>2</v>
      </c>
      <c r="C57" s="456">
        <v>60</v>
      </c>
      <c r="D57" s="456">
        <v>98</v>
      </c>
      <c r="E57" s="456">
        <v>1</v>
      </c>
      <c r="F57" s="456">
        <v>0</v>
      </c>
      <c r="G57" s="456">
        <v>1</v>
      </c>
      <c r="H57" s="456">
        <v>846</v>
      </c>
      <c r="I57" s="456">
        <v>54.9</v>
      </c>
      <c r="J57" s="462">
        <v>1</v>
      </c>
      <c r="K57" s="462">
        <v>0</v>
      </c>
      <c r="L57" s="462">
        <v>0</v>
      </c>
      <c r="M57" s="462">
        <v>1</v>
      </c>
      <c r="N57" s="457"/>
      <c r="O57" s="465">
        <v>0</v>
      </c>
      <c r="P57" s="470">
        <v>11.953379999999999</v>
      </c>
      <c r="Q57" s="470">
        <v>0.77033333333333331</v>
      </c>
      <c r="R57" s="470">
        <v>0.93699999999999994</v>
      </c>
    </row>
    <row r="58" spans="1:18" ht="15.75" customHeight="1">
      <c r="A58" s="455">
        <v>66</v>
      </c>
      <c r="B58" s="456">
        <v>2</v>
      </c>
      <c r="C58" s="456">
        <v>65</v>
      </c>
      <c r="D58" s="456">
        <v>98</v>
      </c>
      <c r="E58" s="456">
        <v>1</v>
      </c>
      <c r="F58" s="456">
        <v>0</v>
      </c>
      <c r="G58" s="456">
        <v>0</v>
      </c>
      <c r="H58" s="456">
        <v>620</v>
      </c>
      <c r="I58" s="456">
        <v>4</v>
      </c>
      <c r="J58" s="462">
        <v>0</v>
      </c>
      <c r="K58" s="462">
        <v>0</v>
      </c>
      <c r="L58" s="462">
        <v>0</v>
      </c>
      <c r="M58" s="462">
        <v>0</v>
      </c>
      <c r="N58" s="457"/>
      <c r="O58" s="465">
        <v>1</v>
      </c>
      <c r="P58" s="470">
        <v>5.1882099999999998</v>
      </c>
      <c r="Q58" s="470">
        <v>1.1726666666666665</v>
      </c>
      <c r="R58" s="470">
        <v>1.5373333333333334</v>
      </c>
    </row>
    <row r="59" spans="1:18" ht="15.75" customHeight="1">
      <c r="A59" s="455">
        <v>67</v>
      </c>
      <c r="B59" s="456">
        <v>1</v>
      </c>
      <c r="C59" s="456">
        <v>57</v>
      </c>
      <c r="D59" s="456">
        <v>92</v>
      </c>
      <c r="E59" s="456">
        <v>0</v>
      </c>
      <c r="F59" s="456">
        <v>0</v>
      </c>
      <c r="G59" s="456">
        <v>0</v>
      </c>
      <c r="H59" s="456"/>
      <c r="I59" s="456">
        <v>37.700000000000003</v>
      </c>
      <c r="J59" s="462">
        <v>0</v>
      </c>
      <c r="K59" s="462">
        <v>0</v>
      </c>
      <c r="L59" s="462">
        <v>0</v>
      </c>
      <c r="M59" s="462">
        <v>0</v>
      </c>
      <c r="N59" s="457"/>
      <c r="O59" s="465">
        <v>0</v>
      </c>
      <c r="P59" s="470"/>
      <c r="Q59" s="470">
        <v>0.69133333333333324</v>
      </c>
      <c r="R59" s="470">
        <v>0.85066666666666668</v>
      </c>
    </row>
    <row r="60" spans="1:18" ht="15.75" customHeight="1">
      <c r="A60" s="455">
        <v>68</v>
      </c>
      <c r="B60" s="456">
        <v>2</v>
      </c>
      <c r="C60" s="456">
        <v>70</v>
      </c>
      <c r="D60" s="456">
        <v>98</v>
      </c>
      <c r="E60" s="456">
        <v>1</v>
      </c>
      <c r="F60" s="456">
        <v>1</v>
      </c>
      <c r="G60" s="456">
        <v>0</v>
      </c>
      <c r="H60" s="456">
        <v>1900</v>
      </c>
      <c r="I60" s="456">
        <v>23.7</v>
      </c>
      <c r="J60" s="462">
        <v>1</v>
      </c>
      <c r="K60" s="462">
        <v>0</v>
      </c>
      <c r="L60" s="462">
        <v>0</v>
      </c>
      <c r="M60" s="462">
        <v>1</v>
      </c>
      <c r="N60" s="457"/>
      <c r="O60" s="465">
        <v>0</v>
      </c>
      <c r="P60" s="470">
        <v>10.194100000000001</v>
      </c>
      <c r="Q60" s="470"/>
      <c r="R60" s="470"/>
    </row>
    <row r="61" spans="1:18" ht="15.75" customHeight="1">
      <c r="A61" s="455">
        <v>69</v>
      </c>
      <c r="B61" s="456">
        <v>1</v>
      </c>
      <c r="C61" s="456">
        <v>35</v>
      </c>
      <c r="D61" s="456">
        <v>93</v>
      </c>
      <c r="E61" s="456">
        <v>1</v>
      </c>
      <c r="F61" s="456">
        <v>1</v>
      </c>
      <c r="G61" s="456">
        <v>0</v>
      </c>
      <c r="H61" s="456">
        <v>604</v>
      </c>
      <c r="I61" s="456">
        <v>47.8</v>
      </c>
      <c r="J61" s="462">
        <v>0</v>
      </c>
      <c r="K61" s="462">
        <v>0</v>
      </c>
      <c r="L61" s="462">
        <v>0</v>
      </c>
      <c r="M61" s="462">
        <v>0</v>
      </c>
      <c r="N61" s="457"/>
      <c r="O61" s="465">
        <v>0</v>
      </c>
      <c r="P61" s="470">
        <v>5.3909060000000002</v>
      </c>
      <c r="Q61" s="470">
        <v>0.64033333333333331</v>
      </c>
      <c r="R61" s="470">
        <v>0.875</v>
      </c>
    </row>
    <row r="62" spans="1:18" ht="15.75" customHeight="1">
      <c r="A62" s="455">
        <v>70</v>
      </c>
      <c r="B62" s="456">
        <v>2</v>
      </c>
      <c r="C62" s="456">
        <v>63</v>
      </c>
      <c r="D62" s="456">
        <v>90</v>
      </c>
      <c r="E62" s="456">
        <v>1</v>
      </c>
      <c r="F62" s="456">
        <v>0</v>
      </c>
      <c r="G62" s="456">
        <v>0</v>
      </c>
      <c r="H62" s="456">
        <v>1826</v>
      </c>
      <c r="I62" s="456">
        <v>71.8</v>
      </c>
      <c r="J62" s="462">
        <v>1</v>
      </c>
      <c r="K62" s="462">
        <v>0</v>
      </c>
      <c r="L62" s="462">
        <v>0</v>
      </c>
      <c r="M62" s="462">
        <v>1</v>
      </c>
      <c r="N62" s="457"/>
      <c r="O62" s="465">
        <v>0</v>
      </c>
      <c r="P62" s="470">
        <v>6.756488</v>
      </c>
      <c r="Q62" s="470">
        <v>0.73</v>
      </c>
      <c r="R62" s="470">
        <v>0.85899999999999999</v>
      </c>
    </row>
    <row r="63" spans="1:18" ht="15.75" customHeight="1">
      <c r="A63" s="455">
        <v>71</v>
      </c>
      <c r="B63" s="456">
        <v>2</v>
      </c>
      <c r="C63" s="456">
        <v>38</v>
      </c>
      <c r="D63" s="456">
        <v>95</v>
      </c>
      <c r="E63" s="456">
        <v>1</v>
      </c>
      <c r="F63" s="456">
        <v>1</v>
      </c>
      <c r="G63" s="456">
        <v>0</v>
      </c>
      <c r="H63" s="456">
        <v>1117</v>
      </c>
      <c r="I63" s="456">
        <v>179.3</v>
      </c>
      <c r="J63" s="462">
        <v>1</v>
      </c>
      <c r="K63" s="462">
        <v>1</v>
      </c>
      <c r="L63" s="462">
        <v>0</v>
      </c>
      <c r="M63" s="462">
        <v>1</v>
      </c>
      <c r="N63" s="457"/>
      <c r="O63" s="465">
        <v>0</v>
      </c>
      <c r="P63" s="470"/>
      <c r="Q63" s="470">
        <v>0.49</v>
      </c>
      <c r="R63" s="470">
        <v>0.61833333333333329</v>
      </c>
    </row>
    <row r="64" spans="1:18" ht="15.75" customHeight="1">
      <c r="A64" s="455">
        <v>72</v>
      </c>
      <c r="B64" s="456">
        <v>1</v>
      </c>
      <c r="C64" s="456">
        <v>63</v>
      </c>
      <c r="D64" s="456">
        <v>94</v>
      </c>
      <c r="E64" s="456">
        <v>1</v>
      </c>
      <c r="F64" s="456">
        <v>1</v>
      </c>
      <c r="G64" s="456">
        <v>1</v>
      </c>
      <c r="H64" s="456"/>
      <c r="I64" s="456">
        <v>330.4</v>
      </c>
      <c r="J64" s="462">
        <v>0</v>
      </c>
      <c r="K64" s="462">
        <v>0</v>
      </c>
      <c r="L64" s="462">
        <v>0</v>
      </c>
      <c r="M64" s="462">
        <v>0</v>
      </c>
      <c r="N64" s="457"/>
      <c r="O64" s="465">
        <v>0</v>
      </c>
      <c r="P64" s="470">
        <v>2.7536040000000002</v>
      </c>
      <c r="Q64" s="470">
        <v>0.96799999999999997</v>
      </c>
      <c r="R64" s="470">
        <v>1.1863333333333335</v>
      </c>
    </row>
    <row r="65" spans="1:18" ht="15.75" customHeight="1">
      <c r="A65" s="455">
        <v>73</v>
      </c>
      <c r="B65" s="456">
        <v>1</v>
      </c>
      <c r="C65" s="456">
        <v>38</v>
      </c>
      <c r="D65" s="456">
        <v>95</v>
      </c>
      <c r="E65" s="456">
        <v>0</v>
      </c>
      <c r="F65" s="456">
        <v>1</v>
      </c>
      <c r="G65" s="456">
        <v>0</v>
      </c>
      <c r="H65" s="456">
        <v>407</v>
      </c>
      <c r="I65" s="456"/>
      <c r="J65" s="462">
        <v>0</v>
      </c>
      <c r="K65" s="462">
        <v>0</v>
      </c>
      <c r="L65" s="462">
        <v>0</v>
      </c>
      <c r="M65" s="462">
        <v>0</v>
      </c>
      <c r="N65" s="457"/>
      <c r="O65" s="465">
        <v>0</v>
      </c>
      <c r="P65" s="470">
        <v>4.3390399999999998</v>
      </c>
      <c r="Q65" s="470"/>
      <c r="R65" s="470"/>
    </row>
    <row r="66" spans="1:18" ht="15.75" customHeight="1">
      <c r="A66" s="455">
        <v>74</v>
      </c>
      <c r="B66" s="456">
        <v>1</v>
      </c>
      <c r="C66" s="456">
        <v>82</v>
      </c>
      <c r="D66" s="456">
        <v>94</v>
      </c>
      <c r="E66" s="456">
        <v>1</v>
      </c>
      <c r="F66" s="456">
        <v>0</v>
      </c>
      <c r="G66" s="456">
        <v>1</v>
      </c>
      <c r="H66" s="456">
        <v>4801</v>
      </c>
      <c r="I66" s="456">
        <v>72.2</v>
      </c>
      <c r="J66" s="462">
        <v>0</v>
      </c>
      <c r="K66" s="462">
        <v>0</v>
      </c>
      <c r="L66" s="462">
        <v>0</v>
      </c>
      <c r="M66" s="462">
        <v>0</v>
      </c>
      <c r="N66" s="457"/>
      <c r="O66" s="465">
        <v>0</v>
      </c>
      <c r="P66" s="470">
        <v>-2.5485540000000002</v>
      </c>
      <c r="Q66" s="470">
        <v>0.87566666666666659</v>
      </c>
      <c r="R66" s="470">
        <v>1.0496666666666667</v>
      </c>
    </row>
    <row r="67" spans="1:18" ht="15.75" customHeight="1">
      <c r="A67" s="455">
        <v>76</v>
      </c>
      <c r="B67" s="456">
        <v>2</v>
      </c>
      <c r="C67" s="456">
        <v>66</v>
      </c>
      <c r="D67" s="456">
        <v>89</v>
      </c>
      <c r="E67" s="456">
        <v>0</v>
      </c>
      <c r="F67" s="456">
        <v>0</v>
      </c>
      <c r="G67" s="456">
        <v>0</v>
      </c>
      <c r="H67" s="456">
        <v>1763</v>
      </c>
      <c r="I67" s="456">
        <v>82.7</v>
      </c>
      <c r="J67" s="462">
        <v>0</v>
      </c>
      <c r="K67" s="462">
        <v>0</v>
      </c>
      <c r="L67" s="462">
        <v>0</v>
      </c>
      <c r="M67" s="462">
        <v>0</v>
      </c>
      <c r="N67" s="457"/>
      <c r="O67" s="465">
        <v>0</v>
      </c>
      <c r="P67" s="470">
        <v>7.7123340000000002</v>
      </c>
      <c r="Q67" s="470">
        <v>0.55166666666666664</v>
      </c>
      <c r="R67" s="470">
        <v>0.63866666666666672</v>
      </c>
    </row>
    <row r="68" spans="1:18" ht="15.75" customHeight="1">
      <c r="A68" s="455">
        <v>79</v>
      </c>
      <c r="B68" s="456">
        <v>2</v>
      </c>
      <c r="C68" s="456">
        <v>30</v>
      </c>
      <c r="D68" s="456">
        <v>97</v>
      </c>
      <c r="E68" s="456">
        <v>0</v>
      </c>
      <c r="F68" s="456">
        <v>0</v>
      </c>
      <c r="G68" s="456">
        <v>0</v>
      </c>
      <c r="H68" s="456">
        <v>1413</v>
      </c>
      <c r="I68" s="456">
        <v>84.1</v>
      </c>
      <c r="J68" s="462">
        <v>1</v>
      </c>
      <c r="K68" s="462">
        <v>1</v>
      </c>
      <c r="L68" s="462">
        <v>0</v>
      </c>
      <c r="M68" s="462">
        <v>1</v>
      </c>
      <c r="N68" s="457"/>
      <c r="O68" s="465">
        <v>0</v>
      </c>
      <c r="P68" s="470">
        <v>9.2046120773890596</v>
      </c>
      <c r="Q68" s="470">
        <v>0.42233333333333328</v>
      </c>
      <c r="R68" s="470">
        <v>0.55500000000000005</v>
      </c>
    </row>
    <row r="69" spans="1:18" ht="15.75" customHeight="1">
      <c r="A69" s="455">
        <v>81</v>
      </c>
      <c r="B69" s="456">
        <v>2</v>
      </c>
      <c r="C69" s="456">
        <v>90</v>
      </c>
      <c r="D69" s="456">
        <v>94</v>
      </c>
      <c r="E69" s="456">
        <v>0</v>
      </c>
      <c r="F69" s="456">
        <v>0</v>
      </c>
      <c r="G69" s="456">
        <v>0</v>
      </c>
      <c r="H69" s="456">
        <v>6762</v>
      </c>
      <c r="I69" s="456">
        <v>279.10000000000002</v>
      </c>
      <c r="J69" s="462">
        <v>0</v>
      </c>
      <c r="K69" s="462">
        <v>0</v>
      </c>
      <c r="L69" s="462">
        <v>1</v>
      </c>
      <c r="M69" s="462">
        <v>1</v>
      </c>
      <c r="N69" s="457"/>
      <c r="O69" s="465">
        <v>1</v>
      </c>
      <c r="P69" s="470">
        <v>12.434238434054782</v>
      </c>
      <c r="Q69" s="470"/>
      <c r="R69" s="470"/>
    </row>
    <row r="70" spans="1:18" ht="15.75" customHeight="1">
      <c r="A70" s="455">
        <v>84</v>
      </c>
      <c r="B70" s="456">
        <v>2</v>
      </c>
      <c r="C70" s="456">
        <v>57</v>
      </c>
      <c r="D70" s="456">
        <v>94</v>
      </c>
      <c r="E70" s="456">
        <v>1</v>
      </c>
      <c r="F70" s="456">
        <v>1</v>
      </c>
      <c r="G70" s="456">
        <v>0</v>
      </c>
      <c r="H70" s="456">
        <v>549</v>
      </c>
      <c r="I70" s="456">
        <v>40</v>
      </c>
      <c r="J70" s="462">
        <v>0</v>
      </c>
      <c r="K70" s="462">
        <v>0</v>
      </c>
      <c r="L70" s="462">
        <v>0</v>
      </c>
      <c r="M70" s="462">
        <v>0</v>
      </c>
      <c r="N70" s="457"/>
      <c r="O70" s="465">
        <v>0</v>
      </c>
      <c r="P70" s="470">
        <v>2.4778358717890332</v>
      </c>
      <c r="Q70" s="470"/>
      <c r="R70" s="470"/>
    </row>
    <row r="71" spans="1:18" ht="15.75" customHeight="1">
      <c r="A71" s="455">
        <v>86</v>
      </c>
      <c r="B71" s="456">
        <v>1</v>
      </c>
      <c r="C71" s="456">
        <v>84</v>
      </c>
      <c r="D71" s="456">
        <v>89</v>
      </c>
      <c r="E71" s="456">
        <v>1</v>
      </c>
      <c r="F71" s="456">
        <v>0</v>
      </c>
      <c r="G71" s="456">
        <v>0</v>
      </c>
      <c r="H71" s="456">
        <v>1052</v>
      </c>
      <c r="I71" s="456">
        <v>70.2</v>
      </c>
      <c r="J71" s="462">
        <v>0</v>
      </c>
      <c r="K71" s="462">
        <v>0</v>
      </c>
      <c r="L71" s="462">
        <v>1</v>
      </c>
      <c r="M71" s="462">
        <v>1</v>
      </c>
      <c r="N71" s="457"/>
      <c r="O71" s="465">
        <v>1</v>
      </c>
      <c r="P71" s="455"/>
      <c r="Q71" s="470">
        <v>1.1639999999999999</v>
      </c>
      <c r="R71" s="470">
        <v>1.4343333333333332</v>
      </c>
    </row>
    <row r="72" spans="1:18" ht="15.75" customHeight="1">
      <c r="A72" s="455">
        <v>87</v>
      </c>
      <c r="B72" s="456">
        <v>2</v>
      </c>
      <c r="C72" s="456">
        <v>48</v>
      </c>
      <c r="D72" s="456">
        <v>97</v>
      </c>
      <c r="E72" s="456">
        <v>0</v>
      </c>
      <c r="F72" s="456">
        <v>0</v>
      </c>
      <c r="G72" s="456">
        <v>0</v>
      </c>
      <c r="H72" s="456">
        <v>567</v>
      </c>
      <c r="I72" s="456">
        <v>4.9000000000000004</v>
      </c>
      <c r="J72" s="462">
        <v>0</v>
      </c>
      <c r="K72" s="462">
        <v>0</v>
      </c>
      <c r="L72" s="462">
        <v>0</v>
      </c>
      <c r="M72" s="462">
        <v>0</v>
      </c>
      <c r="N72" s="457"/>
      <c r="O72" s="465">
        <v>0</v>
      </c>
      <c r="P72" s="470">
        <v>7.9299264624410277</v>
      </c>
      <c r="Q72" s="470">
        <v>0.59266666666666667</v>
      </c>
      <c r="R72" s="470">
        <v>0.78799999999999992</v>
      </c>
    </row>
    <row r="73" spans="1:18" ht="15.75" customHeight="1">
      <c r="A73" s="455">
        <v>88</v>
      </c>
      <c r="B73" s="456">
        <v>1</v>
      </c>
      <c r="C73" s="456">
        <v>85</v>
      </c>
      <c r="D73" s="456">
        <v>98</v>
      </c>
      <c r="E73" s="456">
        <v>1</v>
      </c>
      <c r="F73" s="456">
        <v>0</v>
      </c>
      <c r="G73" s="456">
        <v>0</v>
      </c>
      <c r="H73" s="456"/>
      <c r="I73" s="456">
        <v>20.6</v>
      </c>
      <c r="J73" s="462">
        <v>1</v>
      </c>
      <c r="K73" s="462">
        <v>0</v>
      </c>
      <c r="L73" s="462">
        <v>0</v>
      </c>
      <c r="M73" s="462">
        <v>1</v>
      </c>
      <c r="N73" s="457"/>
      <c r="O73" s="465">
        <v>0</v>
      </c>
      <c r="P73" s="470">
        <v>1.9575982907838412</v>
      </c>
      <c r="Q73" s="470">
        <v>1.0093333333333334</v>
      </c>
      <c r="R73" s="470">
        <v>1.1879999999999999</v>
      </c>
    </row>
    <row r="74" spans="1:18" ht="15.75" customHeight="1">
      <c r="A74" s="455">
        <v>89</v>
      </c>
      <c r="B74" s="456">
        <v>1</v>
      </c>
      <c r="C74" s="456">
        <v>70</v>
      </c>
      <c r="D74" s="456">
        <v>98</v>
      </c>
      <c r="E74" s="456">
        <v>1</v>
      </c>
      <c r="F74" s="456">
        <v>0</v>
      </c>
      <c r="G74" s="456">
        <v>0</v>
      </c>
      <c r="H74" s="456">
        <v>23819</v>
      </c>
      <c r="I74" s="456">
        <v>31.1</v>
      </c>
      <c r="J74" s="462">
        <v>1</v>
      </c>
      <c r="K74" s="462">
        <v>1</v>
      </c>
      <c r="L74" s="462">
        <v>0</v>
      </c>
      <c r="M74" s="462">
        <v>1</v>
      </c>
      <c r="N74" s="457"/>
      <c r="O74" s="465">
        <v>1</v>
      </c>
      <c r="P74" s="470">
        <v>4.8176517490392445</v>
      </c>
      <c r="Q74" s="470">
        <v>0.86499999999999988</v>
      </c>
      <c r="R74" s="470">
        <v>1.0620000000000001</v>
      </c>
    </row>
    <row r="75" spans="1:18" ht="15.75" customHeight="1">
      <c r="A75" s="455">
        <v>92</v>
      </c>
      <c r="B75" s="456">
        <v>2</v>
      </c>
      <c r="C75" s="456">
        <v>52</v>
      </c>
      <c r="D75" s="456">
        <v>96</v>
      </c>
      <c r="E75" s="456">
        <v>0</v>
      </c>
      <c r="F75" s="456">
        <v>0</v>
      </c>
      <c r="G75" s="456">
        <v>0</v>
      </c>
      <c r="H75" s="456">
        <v>15865</v>
      </c>
      <c r="I75" s="456">
        <v>6.5</v>
      </c>
      <c r="J75" s="462">
        <v>0</v>
      </c>
      <c r="K75" s="462">
        <v>0</v>
      </c>
      <c r="L75" s="462">
        <v>0</v>
      </c>
      <c r="M75" s="462">
        <v>0</v>
      </c>
      <c r="N75" s="457"/>
      <c r="O75" s="465">
        <v>0</v>
      </c>
      <c r="P75" s="470">
        <v>13.197460089349885</v>
      </c>
      <c r="Q75" s="470">
        <v>0.501</v>
      </c>
      <c r="R75" s="470">
        <v>0.6343333333333333</v>
      </c>
    </row>
    <row r="76" spans="1:18" ht="15.75" customHeight="1">
      <c r="A76" s="455">
        <v>93</v>
      </c>
      <c r="B76" s="456">
        <v>2</v>
      </c>
      <c r="C76" s="456">
        <v>70</v>
      </c>
      <c r="D76" s="456">
        <v>91</v>
      </c>
      <c r="E76" s="456">
        <v>1</v>
      </c>
      <c r="F76" s="456">
        <v>0</v>
      </c>
      <c r="G76" s="456">
        <v>0</v>
      </c>
      <c r="H76" s="456">
        <v>533</v>
      </c>
      <c r="I76" s="456">
        <v>199.1</v>
      </c>
      <c r="J76" s="462">
        <v>0</v>
      </c>
      <c r="K76" s="462">
        <v>0</v>
      </c>
      <c r="L76" s="462">
        <v>0</v>
      </c>
      <c r="M76" s="462">
        <v>0</v>
      </c>
      <c r="N76" s="457"/>
      <c r="O76" s="465">
        <v>0</v>
      </c>
      <c r="P76" s="470">
        <v>6.154840930552818</v>
      </c>
      <c r="Q76" s="470">
        <v>0.86733333333333329</v>
      </c>
      <c r="R76" s="470">
        <v>1.0333333333333332</v>
      </c>
    </row>
    <row r="77" spans="1:18" ht="15.75" customHeight="1">
      <c r="A77" s="455">
        <v>95</v>
      </c>
      <c r="B77" s="456">
        <v>2</v>
      </c>
      <c r="C77" s="456">
        <v>78</v>
      </c>
      <c r="D77" s="456">
        <v>97</v>
      </c>
      <c r="E77" s="456">
        <v>0</v>
      </c>
      <c r="F77" s="456">
        <v>1</v>
      </c>
      <c r="G77" s="456">
        <v>0</v>
      </c>
      <c r="H77" s="456">
        <v>697</v>
      </c>
      <c r="I77" s="456">
        <v>89.7</v>
      </c>
      <c r="J77" s="462">
        <v>0</v>
      </c>
      <c r="K77" s="462">
        <v>0</v>
      </c>
      <c r="L77" s="462">
        <v>0</v>
      </c>
      <c r="M77" s="462">
        <v>0</v>
      </c>
      <c r="N77" s="457"/>
      <c r="O77" s="465">
        <v>0</v>
      </c>
      <c r="P77" s="470">
        <v>2.1614867723305444</v>
      </c>
      <c r="Q77" s="470"/>
      <c r="R77" s="470"/>
    </row>
    <row r="78" spans="1:18" ht="15.75" customHeight="1">
      <c r="A78" s="455">
        <v>96</v>
      </c>
      <c r="B78" s="456">
        <v>2</v>
      </c>
      <c r="C78" s="456">
        <v>64</v>
      </c>
      <c r="D78" s="456">
        <v>99</v>
      </c>
      <c r="E78" s="456">
        <v>0</v>
      </c>
      <c r="F78" s="456">
        <v>0</v>
      </c>
      <c r="G78" s="456">
        <v>0</v>
      </c>
      <c r="H78" s="456"/>
      <c r="I78" s="456">
        <v>19.7</v>
      </c>
      <c r="J78" s="462">
        <v>1</v>
      </c>
      <c r="K78" s="462">
        <v>1</v>
      </c>
      <c r="L78" s="462">
        <v>0</v>
      </c>
      <c r="M78" s="462">
        <v>1</v>
      </c>
      <c r="N78" s="457"/>
      <c r="O78" s="465">
        <v>1</v>
      </c>
      <c r="P78" s="470">
        <v>12.988620242083964</v>
      </c>
      <c r="Q78" s="470">
        <v>0.85033333333333339</v>
      </c>
      <c r="R78" s="470">
        <v>1.0786666666666667</v>
      </c>
    </row>
    <row r="79" spans="1:18" ht="15.75" customHeight="1">
      <c r="A79" s="455">
        <v>97</v>
      </c>
      <c r="B79" s="456">
        <v>1</v>
      </c>
      <c r="C79" s="456">
        <v>38</v>
      </c>
      <c r="D79" s="456">
        <v>97</v>
      </c>
      <c r="E79" s="456">
        <v>1</v>
      </c>
      <c r="F79" s="456">
        <v>0</v>
      </c>
      <c r="G79" s="456">
        <v>0</v>
      </c>
      <c r="H79" s="456"/>
      <c r="I79" s="456">
        <v>96.5</v>
      </c>
      <c r="J79" s="462">
        <v>1</v>
      </c>
      <c r="K79" s="462">
        <v>1</v>
      </c>
      <c r="L79" s="462">
        <v>1</v>
      </c>
      <c r="M79" s="462">
        <v>1</v>
      </c>
      <c r="N79" s="457"/>
      <c r="O79" s="465">
        <v>0</v>
      </c>
      <c r="P79" s="470"/>
      <c r="Q79" s="470">
        <v>0.60699999999999998</v>
      </c>
      <c r="R79" s="470">
        <v>0.76733333333333331</v>
      </c>
    </row>
    <row r="80" spans="1:18" ht="15.75" customHeight="1">
      <c r="A80" s="455">
        <v>98</v>
      </c>
      <c r="B80" s="456">
        <v>2</v>
      </c>
      <c r="C80" s="456">
        <v>67</v>
      </c>
      <c r="D80" s="456">
        <v>95</v>
      </c>
      <c r="E80" s="456">
        <v>1</v>
      </c>
      <c r="F80" s="456">
        <v>0</v>
      </c>
      <c r="G80" s="456">
        <v>0</v>
      </c>
      <c r="H80" s="456">
        <v>949</v>
      </c>
      <c r="I80" s="456">
        <v>4.4000000000000004</v>
      </c>
      <c r="J80" s="462">
        <v>0</v>
      </c>
      <c r="K80" s="462">
        <v>0</v>
      </c>
      <c r="L80" s="462">
        <v>0</v>
      </c>
      <c r="M80" s="462">
        <v>0</v>
      </c>
      <c r="N80" s="457"/>
      <c r="O80" s="465">
        <v>0</v>
      </c>
      <c r="P80" s="470"/>
      <c r="Q80" s="470">
        <v>0.65899999999999992</v>
      </c>
      <c r="R80" s="470">
        <v>0.92400000000000004</v>
      </c>
    </row>
    <row r="81" spans="1:18" ht="15.75" customHeight="1">
      <c r="A81" s="455">
        <v>101</v>
      </c>
      <c r="B81" s="456">
        <v>2</v>
      </c>
      <c r="C81" s="456">
        <v>51</v>
      </c>
      <c r="D81" s="456">
        <v>92</v>
      </c>
      <c r="E81" s="456">
        <v>0</v>
      </c>
      <c r="F81" s="456">
        <v>1</v>
      </c>
      <c r="G81" s="456">
        <v>1</v>
      </c>
      <c r="H81" s="456">
        <v>305</v>
      </c>
      <c r="I81" s="456">
        <v>90.5</v>
      </c>
      <c r="J81" s="462">
        <v>0</v>
      </c>
      <c r="K81" s="462">
        <v>0</v>
      </c>
      <c r="L81" s="462">
        <v>0</v>
      </c>
      <c r="M81" s="462">
        <v>0</v>
      </c>
      <c r="N81" s="457"/>
      <c r="O81" s="465">
        <v>0</v>
      </c>
      <c r="P81" s="470"/>
      <c r="Q81" s="470"/>
      <c r="R81" s="470"/>
    </row>
    <row r="82" spans="1:18" ht="15.75" customHeight="1">
      <c r="A82" s="455">
        <v>102</v>
      </c>
      <c r="B82" s="456">
        <v>2</v>
      </c>
      <c r="C82" s="456">
        <v>91</v>
      </c>
      <c r="D82" s="456">
        <v>91</v>
      </c>
      <c r="E82" s="456">
        <v>1</v>
      </c>
      <c r="F82" s="456">
        <v>1</v>
      </c>
      <c r="G82" s="456">
        <v>0</v>
      </c>
      <c r="H82" s="456">
        <v>906</v>
      </c>
      <c r="I82" s="456">
        <v>102.9</v>
      </c>
      <c r="J82" s="462">
        <v>1</v>
      </c>
      <c r="K82" s="462">
        <v>1</v>
      </c>
      <c r="L82" s="462">
        <v>1</v>
      </c>
      <c r="M82" s="462">
        <v>1</v>
      </c>
      <c r="N82" s="457"/>
      <c r="O82" s="465">
        <v>0</v>
      </c>
      <c r="P82" s="470">
        <v>1.0765155585720603</v>
      </c>
      <c r="Q82" s="470"/>
      <c r="R82" s="470"/>
    </row>
    <row r="83" spans="1:18" ht="15.75" customHeight="1">
      <c r="A83" s="455">
        <v>103</v>
      </c>
      <c r="B83" s="456">
        <v>2</v>
      </c>
      <c r="C83" s="456">
        <v>68</v>
      </c>
      <c r="D83" s="456">
        <v>92</v>
      </c>
      <c r="E83" s="456">
        <v>1</v>
      </c>
      <c r="F83" s="456">
        <v>0</v>
      </c>
      <c r="G83" s="456">
        <v>0</v>
      </c>
      <c r="H83" s="456">
        <v>3664</v>
      </c>
      <c r="I83" s="456">
        <v>3.4</v>
      </c>
      <c r="J83" s="462">
        <v>0</v>
      </c>
      <c r="K83" s="462">
        <v>0</v>
      </c>
      <c r="L83" s="462">
        <v>0</v>
      </c>
      <c r="M83" s="462">
        <v>0</v>
      </c>
      <c r="N83" s="457"/>
      <c r="O83" s="465">
        <v>0</v>
      </c>
      <c r="P83" s="470">
        <v>9.1307119371938423</v>
      </c>
      <c r="Q83" s="470">
        <v>0.55933333333333335</v>
      </c>
      <c r="R83" s="470">
        <v>0.74933333333333341</v>
      </c>
    </row>
    <row r="84" spans="1:18" ht="15.75" customHeight="1">
      <c r="A84" s="455">
        <v>104</v>
      </c>
      <c r="B84" s="456">
        <v>2</v>
      </c>
      <c r="C84" s="456">
        <v>33</v>
      </c>
      <c r="D84" s="456">
        <v>91</v>
      </c>
      <c r="E84" s="456">
        <v>1</v>
      </c>
      <c r="F84" s="456">
        <v>1</v>
      </c>
      <c r="G84" s="456">
        <v>0</v>
      </c>
      <c r="H84" s="456">
        <v>412</v>
      </c>
      <c r="I84" s="456">
        <v>68.8</v>
      </c>
      <c r="J84" s="462">
        <v>0</v>
      </c>
      <c r="K84" s="462">
        <v>0</v>
      </c>
      <c r="L84" s="462">
        <v>0</v>
      </c>
      <c r="M84" s="462">
        <v>0</v>
      </c>
      <c r="N84" s="457"/>
      <c r="O84" s="465">
        <v>0</v>
      </c>
      <c r="P84" s="470">
        <v>3.2255965381064913</v>
      </c>
      <c r="Q84" s="470">
        <v>0.54966666666666664</v>
      </c>
      <c r="R84" s="470">
        <v>0.73133333333333328</v>
      </c>
    </row>
    <row r="85" spans="1:18" ht="15" customHeight="1">
      <c r="A85" s="455">
        <v>105</v>
      </c>
      <c r="B85" s="456">
        <v>2</v>
      </c>
      <c r="C85" s="456">
        <v>28</v>
      </c>
      <c r="D85" s="456">
        <v>96</v>
      </c>
      <c r="E85" s="456">
        <v>0</v>
      </c>
      <c r="F85" s="456">
        <v>0</v>
      </c>
      <c r="G85" s="456">
        <v>0</v>
      </c>
      <c r="H85" s="456">
        <v>7304</v>
      </c>
      <c r="I85" s="456">
        <v>6</v>
      </c>
      <c r="J85" s="462">
        <v>0</v>
      </c>
      <c r="K85" s="462">
        <v>0</v>
      </c>
      <c r="L85" s="462">
        <v>0</v>
      </c>
      <c r="M85" s="462">
        <v>0</v>
      </c>
      <c r="N85" s="457"/>
      <c r="O85" s="465">
        <v>0</v>
      </c>
      <c r="P85" s="470">
        <v>3.5890545463941508</v>
      </c>
      <c r="Q85" s="470">
        <v>0.50233333333333341</v>
      </c>
      <c r="R85" s="470">
        <v>0.62133333333333329</v>
      </c>
    </row>
    <row r="86" spans="1:18" ht="15.75" customHeight="1">
      <c r="A86" s="455">
        <v>108</v>
      </c>
      <c r="B86" s="456">
        <v>2</v>
      </c>
      <c r="C86" s="456">
        <v>55</v>
      </c>
      <c r="D86" s="456">
        <v>96</v>
      </c>
      <c r="E86" s="456">
        <v>1</v>
      </c>
      <c r="F86" s="456">
        <v>0</v>
      </c>
      <c r="G86" s="456">
        <v>0</v>
      </c>
      <c r="H86" s="456">
        <v>401</v>
      </c>
      <c r="I86" s="456">
        <v>53.3</v>
      </c>
      <c r="J86" s="462">
        <v>0</v>
      </c>
      <c r="K86" s="462">
        <v>0</v>
      </c>
      <c r="L86" s="462">
        <v>0</v>
      </c>
      <c r="M86" s="462">
        <v>0</v>
      </c>
      <c r="N86" s="457"/>
      <c r="O86" s="465">
        <v>0</v>
      </c>
      <c r="P86" s="470">
        <v>3.358315639486098</v>
      </c>
      <c r="Q86" s="470">
        <v>0.64366666666666672</v>
      </c>
      <c r="R86" s="470">
        <v>0.76000000000000012</v>
      </c>
    </row>
    <row r="87" spans="1:18" ht="15.75" customHeight="1">
      <c r="A87" s="455">
        <v>109</v>
      </c>
      <c r="B87" s="456">
        <v>1</v>
      </c>
      <c r="C87" s="456">
        <v>66</v>
      </c>
      <c r="D87" s="456">
        <v>93</v>
      </c>
      <c r="E87" s="456">
        <v>1</v>
      </c>
      <c r="F87" s="456">
        <v>1</v>
      </c>
      <c r="G87" s="456">
        <v>0</v>
      </c>
      <c r="H87" s="456">
        <v>435</v>
      </c>
      <c r="I87" s="456">
        <v>159.4</v>
      </c>
      <c r="J87" s="462">
        <v>0</v>
      </c>
      <c r="K87" s="462">
        <v>0</v>
      </c>
      <c r="L87" s="462">
        <v>0</v>
      </c>
      <c r="M87" s="462">
        <v>0</v>
      </c>
      <c r="N87" s="457"/>
      <c r="O87" s="465">
        <v>0</v>
      </c>
      <c r="P87" s="470">
        <v>2.4226879476922929</v>
      </c>
      <c r="Q87" s="470">
        <v>0.96133333333333326</v>
      </c>
      <c r="R87" s="470">
        <v>1.0820000000000001</v>
      </c>
    </row>
    <row r="88" spans="1:18" ht="15.75" customHeight="1">
      <c r="A88" s="455">
        <v>110</v>
      </c>
      <c r="B88" s="456">
        <v>1</v>
      </c>
      <c r="C88" s="456">
        <v>63</v>
      </c>
      <c r="D88" s="456">
        <v>95</v>
      </c>
      <c r="E88" s="456">
        <v>1</v>
      </c>
      <c r="F88" s="456">
        <v>0</v>
      </c>
      <c r="G88" s="456">
        <v>0</v>
      </c>
      <c r="H88" s="456">
        <v>876</v>
      </c>
      <c r="I88" s="456">
        <v>89.3</v>
      </c>
      <c r="J88" s="462">
        <v>1</v>
      </c>
      <c r="K88" s="462">
        <v>1</v>
      </c>
      <c r="L88" s="462">
        <v>1</v>
      </c>
      <c r="M88" s="462">
        <v>1</v>
      </c>
      <c r="N88" s="457"/>
      <c r="O88" s="465">
        <v>1</v>
      </c>
      <c r="P88" s="470">
        <v>7.0514286884881798</v>
      </c>
      <c r="Q88" s="470">
        <v>0.92066666666666663</v>
      </c>
      <c r="R88" s="470">
        <v>1.056</v>
      </c>
    </row>
    <row r="89" spans="1:18" ht="15.75" customHeight="1">
      <c r="A89" s="455">
        <v>111</v>
      </c>
      <c r="B89" s="456">
        <v>1</v>
      </c>
      <c r="C89" s="456">
        <v>77</v>
      </c>
      <c r="D89" s="456">
        <v>95</v>
      </c>
      <c r="E89" s="456">
        <v>1</v>
      </c>
      <c r="F89" s="456">
        <v>0</v>
      </c>
      <c r="G89" s="456">
        <v>0</v>
      </c>
      <c r="H89" s="456">
        <v>496</v>
      </c>
      <c r="I89" s="456"/>
      <c r="J89" s="462">
        <v>0</v>
      </c>
      <c r="K89" s="462">
        <v>0</v>
      </c>
      <c r="L89" s="462">
        <v>0</v>
      </c>
      <c r="M89" s="462">
        <v>0</v>
      </c>
      <c r="N89" s="457"/>
      <c r="O89" s="465">
        <v>0</v>
      </c>
      <c r="P89" s="470">
        <v>2.6158839745224696</v>
      </c>
      <c r="Q89" s="470">
        <v>1.0226666666666666</v>
      </c>
      <c r="R89" s="470">
        <v>1.1376666666666668</v>
      </c>
    </row>
    <row r="90" spans="1:18" ht="15.75" customHeight="1">
      <c r="A90" s="455">
        <v>112</v>
      </c>
      <c r="B90" s="456">
        <v>2</v>
      </c>
      <c r="C90" s="456">
        <v>58</v>
      </c>
      <c r="D90" s="456">
        <v>95</v>
      </c>
      <c r="E90" s="456">
        <v>1</v>
      </c>
      <c r="F90" s="456">
        <v>0</v>
      </c>
      <c r="G90" s="456">
        <v>0</v>
      </c>
      <c r="H90" s="456">
        <v>822</v>
      </c>
      <c r="I90" s="456"/>
      <c r="J90" s="462">
        <v>0</v>
      </c>
      <c r="K90" s="462">
        <v>0</v>
      </c>
      <c r="L90" s="462">
        <v>0</v>
      </c>
      <c r="M90" s="462">
        <v>0</v>
      </c>
      <c r="N90" s="457"/>
      <c r="O90" s="465">
        <v>0</v>
      </c>
      <c r="P90" s="470">
        <v>10.429447852760747</v>
      </c>
      <c r="Q90" s="470">
        <v>0.65966666666666673</v>
      </c>
      <c r="R90" s="470">
        <v>0.84966666666666668</v>
      </c>
    </row>
    <row r="91" spans="1:18" ht="15.75" customHeight="1">
      <c r="A91" s="455">
        <v>118</v>
      </c>
      <c r="B91" s="456">
        <v>1</v>
      </c>
      <c r="C91" s="456">
        <v>45</v>
      </c>
      <c r="D91" s="456">
        <v>93</v>
      </c>
      <c r="E91" s="456">
        <v>1</v>
      </c>
      <c r="F91" s="456">
        <v>0</v>
      </c>
      <c r="G91" s="456">
        <v>0</v>
      </c>
      <c r="H91" s="456">
        <v>16334</v>
      </c>
      <c r="I91" s="456"/>
      <c r="J91" s="462">
        <v>0</v>
      </c>
      <c r="K91" s="462">
        <v>0</v>
      </c>
      <c r="L91" s="462">
        <v>0</v>
      </c>
      <c r="M91" s="462">
        <v>0</v>
      </c>
      <c r="N91" s="457"/>
      <c r="O91" s="465">
        <v>1</v>
      </c>
      <c r="P91" s="470">
        <v>10.950517238579328</v>
      </c>
      <c r="Q91" s="470">
        <v>0.4996666666666667</v>
      </c>
      <c r="R91" s="470">
        <v>0.64300000000000013</v>
      </c>
    </row>
    <row r="92" spans="1:18" ht="15.75" customHeight="1">
      <c r="A92" s="455">
        <v>119</v>
      </c>
      <c r="B92" s="456">
        <v>2</v>
      </c>
      <c r="C92" s="456">
        <v>46</v>
      </c>
      <c r="D92" s="456">
        <v>85</v>
      </c>
      <c r="E92" s="456">
        <v>0</v>
      </c>
      <c r="F92" s="456">
        <v>0</v>
      </c>
      <c r="G92" s="456">
        <v>0</v>
      </c>
      <c r="H92" s="456">
        <v>527</v>
      </c>
      <c r="I92" s="456">
        <v>49.8</v>
      </c>
      <c r="J92" s="462">
        <v>0</v>
      </c>
      <c r="K92" s="462">
        <v>0</v>
      </c>
      <c r="L92" s="462">
        <v>0</v>
      </c>
      <c r="M92" s="462">
        <v>0</v>
      </c>
      <c r="N92" s="457"/>
      <c r="O92" s="465">
        <v>0</v>
      </c>
      <c r="P92" s="470">
        <v>13.570620047792708</v>
      </c>
      <c r="Q92" s="470">
        <v>0.56866666666666665</v>
      </c>
      <c r="R92" s="470">
        <v>0.73133333333333328</v>
      </c>
    </row>
    <row r="93" spans="1:18" ht="15.75" customHeight="1">
      <c r="A93" s="455">
        <v>120</v>
      </c>
      <c r="B93" s="456">
        <v>2</v>
      </c>
      <c r="C93" s="456">
        <v>66</v>
      </c>
      <c r="D93" s="456">
        <v>90</v>
      </c>
      <c r="E93" s="456">
        <v>1</v>
      </c>
      <c r="F93" s="456">
        <v>0</v>
      </c>
      <c r="G93" s="456">
        <v>0</v>
      </c>
      <c r="H93" s="456">
        <v>933</v>
      </c>
      <c r="I93" s="456">
        <v>312.5</v>
      </c>
      <c r="J93" s="462">
        <v>1</v>
      </c>
      <c r="K93" s="462">
        <v>1</v>
      </c>
      <c r="L93" s="462">
        <v>0</v>
      </c>
      <c r="M93" s="462">
        <v>1</v>
      </c>
      <c r="N93" s="457"/>
      <c r="O93" s="465">
        <v>1</v>
      </c>
      <c r="P93" s="470">
        <v>5.1964576807313607</v>
      </c>
      <c r="Q93" s="470">
        <v>0.57633333333333336</v>
      </c>
      <c r="R93" s="470">
        <v>0.71899999999999997</v>
      </c>
    </row>
    <row r="94" spans="1:18" ht="15.75" customHeight="1">
      <c r="A94" s="455">
        <v>122</v>
      </c>
      <c r="B94" s="456">
        <v>1</v>
      </c>
      <c r="C94" s="456">
        <v>73</v>
      </c>
      <c r="D94" s="456">
        <v>97</v>
      </c>
      <c r="E94" s="456">
        <v>1</v>
      </c>
      <c r="F94" s="456">
        <v>0</v>
      </c>
      <c r="G94" s="456">
        <v>0</v>
      </c>
      <c r="H94" s="456"/>
      <c r="I94" s="456"/>
      <c r="J94" s="462">
        <v>1</v>
      </c>
      <c r="K94" s="462">
        <v>1</v>
      </c>
      <c r="L94" s="462">
        <v>1</v>
      </c>
      <c r="M94" s="462">
        <v>1</v>
      </c>
      <c r="N94" s="457"/>
      <c r="O94" s="465">
        <v>1</v>
      </c>
      <c r="P94" s="470">
        <v>3.3412971408115144</v>
      </c>
      <c r="Q94" s="470">
        <v>0.75</v>
      </c>
      <c r="R94" s="470">
        <v>0.91833333333333333</v>
      </c>
    </row>
    <row r="95" spans="1:18" ht="15.75" customHeight="1">
      <c r="A95" s="455">
        <v>123</v>
      </c>
      <c r="B95" s="456">
        <v>2</v>
      </c>
      <c r="C95" s="456">
        <v>62</v>
      </c>
      <c r="D95" s="456">
        <v>100</v>
      </c>
      <c r="E95" s="456">
        <v>1</v>
      </c>
      <c r="F95" s="456">
        <v>0</v>
      </c>
      <c r="G95" s="456">
        <v>0</v>
      </c>
      <c r="H95" s="456">
        <v>2653</v>
      </c>
      <c r="I95" s="456"/>
      <c r="J95" s="462">
        <v>1</v>
      </c>
      <c r="K95" s="462">
        <v>0</v>
      </c>
      <c r="L95" s="462">
        <v>0</v>
      </c>
      <c r="M95" s="462">
        <v>1</v>
      </c>
      <c r="N95" s="457"/>
      <c r="O95" s="465">
        <v>0</v>
      </c>
      <c r="P95" s="470">
        <v>8.909186387858206</v>
      </c>
      <c r="Q95" s="470">
        <v>0.67866666666666664</v>
      </c>
      <c r="R95" s="470">
        <v>0.76500000000000001</v>
      </c>
    </row>
    <row r="96" spans="1:18" ht="18" customHeight="1">
      <c r="A96" s="455">
        <v>125</v>
      </c>
      <c r="B96" s="456">
        <v>1</v>
      </c>
      <c r="C96" s="456">
        <v>68</v>
      </c>
      <c r="D96" s="456">
        <v>94</v>
      </c>
      <c r="E96" s="456">
        <v>1</v>
      </c>
      <c r="F96" s="456">
        <v>0</v>
      </c>
      <c r="G96" s="456">
        <v>0</v>
      </c>
      <c r="H96" s="456"/>
      <c r="I96" s="456"/>
      <c r="J96" s="462">
        <v>0</v>
      </c>
      <c r="K96" s="462">
        <v>0</v>
      </c>
      <c r="L96" s="462">
        <v>1</v>
      </c>
      <c r="M96" s="462">
        <v>1</v>
      </c>
      <c r="N96" s="457"/>
      <c r="O96" s="465">
        <v>1</v>
      </c>
      <c r="P96" s="470"/>
      <c r="Q96" s="470">
        <v>1.042</v>
      </c>
      <c r="R96" s="470">
        <v>1.1879999999999999</v>
      </c>
    </row>
    <row r="97" spans="1:18" ht="15.75" customHeight="1">
      <c r="A97" s="455">
        <v>126</v>
      </c>
      <c r="B97" s="456">
        <v>2</v>
      </c>
      <c r="C97" s="456">
        <v>68</v>
      </c>
      <c r="D97" s="456">
        <v>95</v>
      </c>
      <c r="E97" s="456">
        <v>1</v>
      </c>
      <c r="F97" s="456">
        <v>0</v>
      </c>
      <c r="G97" s="456">
        <v>0</v>
      </c>
      <c r="H97" s="456"/>
      <c r="I97" s="456"/>
      <c r="J97" s="462">
        <v>1</v>
      </c>
      <c r="K97" s="462">
        <v>0</v>
      </c>
      <c r="L97" s="462">
        <v>0</v>
      </c>
      <c r="M97" s="462">
        <v>1</v>
      </c>
      <c r="N97" s="457"/>
      <c r="O97" s="465">
        <v>0</v>
      </c>
      <c r="P97" s="470">
        <v>3.6347263722320111</v>
      </c>
      <c r="Q97" s="470"/>
      <c r="R97" s="470"/>
    </row>
    <row r="98" spans="1:18" ht="15.75" customHeight="1">
      <c r="A98" s="455">
        <v>127</v>
      </c>
      <c r="B98" s="456">
        <v>2</v>
      </c>
      <c r="C98" s="456">
        <v>77</v>
      </c>
      <c r="D98" s="456">
        <v>93</v>
      </c>
      <c r="E98" s="456">
        <v>1</v>
      </c>
      <c r="F98" s="456">
        <v>0</v>
      </c>
      <c r="G98" s="456">
        <v>0</v>
      </c>
      <c r="H98" s="456">
        <v>1408</v>
      </c>
      <c r="I98" s="456">
        <v>2.5</v>
      </c>
      <c r="J98" s="462">
        <v>0</v>
      </c>
      <c r="K98" s="462">
        <v>0</v>
      </c>
      <c r="L98" s="462">
        <v>1</v>
      </c>
      <c r="M98" s="462">
        <v>1</v>
      </c>
      <c r="N98" s="457"/>
      <c r="O98" s="465">
        <v>1</v>
      </c>
      <c r="P98" s="470">
        <v>10.447545038435603</v>
      </c>
      <c r="Q98" s="470">
        <v>0.78233333333333333</v>
      </c>
      <c r="R98" s="470">
        <v>0.95266666666666666</v>
      </c>
    </row>
    <row r="99" spans="1:18" ht="15.75" customHeight="1">
      <c r="A99" s="455">
        <v>128</v>
      </c>
      <c r="B99" s="456">
        <v>1</v>
      </c>
      <c r="C99" s="456">
        <v>51</v>
      </c>
      <c r="D99" s="456">
        <v>92</v>
      </c>
      <c r="E99" s="456">
        <v>0</v>
      </c>
      <c r="F99" s="456">
        <v>0</v>
      </c>
      <c r="G99" s="456">
        <v>0</v>
      </c>
      <c r="H99" s="456">
        <v>954</v>
      </c>
      <c r="I99" s="456">
        <v>108.1</v>
      </c>
      <c r="J99" s="462">
        <v>1</v>
      </c>
      <c r="K99" s="462">
        <v>1</v>
      </c>
      <c r="L99" s="462">
        <v>0</v>
      </c>
      <c r="M99" s="462">
        <v>1</v>
      </c>
      <c r="N99" s="457"/>
      <c r="O99" s="465">
        <v>1</v>
      </c>
      <c r="P99" s="470">
        <v>3.195097280894859</v>
      </c>
      <c r="Q99" s="470">
        <v>0.57766666666666666</v>
      </c>
      <c r="R99" s="470">
        <v>0.72199999999999998</v>
      </c>
    </row>
    <row r="100" spans="1:18" ht="15.75" customHeight="1">
      <c r="A100" s="455">
        <v>129</v>
      </c>
      <c r="B100" s="456">
        <v>1</v>
      </c>
      <c r="C100" s="456">
        <v>65</v>
      </c>
      <c r="D100" s="456">
        <v>90</v>
      </c>
      <c r="E100" s="456">
        <v>1</v>
      </c>
      <c r="F100" s="456">
        <v>0</v>
      </c>
      <c r="G100" s="456">
        <v>0</v>
      </c>
      <c r="H100" s="456">
        <v>931</v>
      </c>
      <c r="I100" s="456">
        <v>88.7</v>
      </c>
      <c r="J100" s="462">
        <v>0</v>
      </c>
      <c r="K100" s="462">
        <v>0</v>
      </c>
      <c r="L100" s="462">
        <v>0</v>
      </c>
      <c r="M100" s="462">
        <v>0</v>
      </c>
      <c r="N100" s="457"/>
      <c r="O100" s="465">
        <v>0</v>
      </c>
      <c r="P100" s="470">
        <v>7.8578035439866536</v>
      </c>
      <c r="Q100" s="470">
        <v>0.61366666666666669</v>
      </c>
      <c r="R100" s="470">
        <v>0.67566666666666675</v>
      </c>
    </row>
    <row r="101" spans="1:18" ht="15.75" customHeight="1">
      <c r="A101" s="455">
        <v>130</v>
      </c>
      <c r="B101" s="456">
        <v>2</v>
      </c>
      <c r="C101" s="456">
        <v>29</v>
      </c>
      <c r="D101" s="456">
        <v>92</v>
      </c>
      <c r="E101" s="456">
        <v>1</v>
      </c>
      <c r="F101" s="456">
        <v>0</v>
      </c>
      <c r="G101" s="456">
        <v>0</v>
      </c>
      <c r="H101" s="456">
        <v>774</v>
      </c>
      <c r="I101" s="456">
        <v>92.4</v>
      </c>
      <c r="J101" s="462">
        <v>1</v>
      </c>
      <c r="K101" s="462">
        <v>1</v>
      </c>
      <c r="L101" s="462">
        <v>1</v>
      </c>
      <c r="M101" s="462">
        <v>1</v>
      </c>
      <c r="N101" s="457"/>
      <c r="O101" s="465">
        <v>0</v>
      </c>
      <c r="P101" s="470">
        <v>8.3895013026023939</v>
      </c>
      <c r="Q101" s="470">
        <v>0.40966666666666668</v>
      </c>
      <c r="R101" s="470">
        <v>0.51733333333333331</v>
      </c>
    </row>
    <row r="102" spans="1:18" ht="15.75" customHeight="1">
      <c r="A102" s="455">
        <v>131</v>
      </c>
      <c r="B102" s="456">
        <v>1</v>
      </c>
      <c r="C102" s="456">
        <v>42</v>
      </c>
      <c r="D102" s="456">
        <v>88</v>
      </c>
      <c r="E102" s="456">
        <v>1</v>
      </c>
      <c r="F102" s="456">
        <v>1</v>
      </c>
      <c r="G102" s="456">
        <v>0</v>
      </c>
      <c r="H102" s="456">
        <v>1076</v>
      </c>
      <c r="I102" s="456"/>
      <c r="J102" s="462">
        <v>1</v>
      </c>
      <c r="K102" s="462">
        <v>0</v>
      </c>
      <c r="L102" s="462">
        <v>0</v>
      </c>
      <c r="M102" s="462">
        <v>1</v>
      </c>
      <c r="N102" s="457"/>
      <c r="O102" s="465">
        <v>0</v>
      </c>
      <c r="P102" s="470">
        <v>6.1821246798716496</v>
      </c>
      <c r="Q102" s="470">
        <v>0.49700000000000005</v>
      </c>
      <c r="R102" s="470">
        <v>0.6206666666666667</v>
      </c>
    </row>
    <row r="103" spans="1:18" ht="15.75" customHeight="1">
      <c r="A103" s="455">
        <v>132</v>
      </c>
      <c r="B103" s="456">
        <v>1</v>
      </c>
      <c r="C103" s="456">
        <v>62</v>
      </c>
      <c r="D103" s="456">
        <v>94</v>
      </c>
      <c r="E103" s="456">
        <v>1</v>
      </c>
      <c r="F103" s="456">
        <v>0</v>
      </c>
      <c r="G103" s="456">
        <v>1</v>
      </c>
      <c r="H103" s="456"/>
      <c r="I103" s="456">
        <v>406.4</v>
      </c>
      <c r="J103" s="462">
        <v>1</v>
      </c>
      <c r="K103" s="462">
        <v>0</v>
      </c>
      <c r="L103" s="462">
        <v>0</v>
      </c>
      <c r="M103" s="462">
        <v>1</v>
      </c>
      <c r="N103" s="457"/>
      <c r="O103" s="465">
        <v>0</v>
      </c>
      <c r="P103" s="470">
        <v>2.4228495479655332</v>
      </c>
      <c r="Q103" s="470">
        <v>0.56299999999999994</v>
      </c>
      <c r="R103" s="470">
        <v>0.64566666666666672</v>
      </c>
    </row>
    <row r="104" spans="1:18" ht="15.75" customHeight="1">
      <c r="A104" s="455">
        <v>133</v>
      </c>
      <c r="B104" s="456">
        <v>2</v>
      </c>
      <c r="C104" s="456">
        <v>67</v>
      </c>
      <c r="D104" s="456">
        <v>98</v>
      </c>
      <c r="E104" s="456">
        <v>0</v>
      </c>
      <c r="F104" s="456">
        <v>0</v>
      </c>
      <c r="G104" s="456">
        <v>0</v>
      </c>
      <c r="H104" s="456">
        <v>613</v>
      </c>
      <c r="I104" s="456">
        <v>188.9</v>
      </c>
      <c r="J104" s="462">
        <v>0</v>
      </c>
      <c r="K104" s="462">
        <v>0</v>
      </c>
      <c r="L104" s="462">
        <v>0</v>
      </c>
      <c r="M104" s="462">
        <v>0</v>
      </c>
      <c r="N104" s="457"/>
      <c r="O104" s="465">
        <v>0</v>
      </c>
      <c r="P104" s="470">
        <v>8.2935389441481036</v>
      </c>
      <c r="Q104" s="470">
        <v>0.94433333333333336</v>
      </c>
      <c r="R104" s="470">
        <v>1.0723333333333331</v>
      </c>
    </row>
    <row r="105" spans="1:18" ht="15.75" customHeight="1">
      <c r="A105" s="455">
        <v>134</v>
      </c>
      <c r="B105" s="456">
        <v>1</v>
      </c>
      <c r="C105" s="456">
        <v>66</v>
      </c>
      <c r="D105" s="456">
        <v>96</v>
      </c>
      <c r="E105" s="456">
        <v>1</v>
      </c>
      <c r="F105" s="456">
        <v>0</v>
      </c>
      <c r="G105" s="456">
        <v>1</v>
      </c>
      <c r="H105" s="456">
        <v>313</v>
      </c>
      <c r="I105" s="456">
        <v>110.2</v>
      </c>
      <c r="J105" s="462">
        <v>1</v>
      </c>
      <c r="K105" s="462">
        <v>1</v>
      </c>
      <c r="L105" s="462">
        <v>1</v>
      </c>
      <c r="M105" s="462">
        <v>1</v>
      </c>
      <c r="N105" s="457"/>
      <c r="O105" s="465">
        <v>1</v>
      </c>
      <c r="P105" s="470">
        <v>4.5689589229709968</v>
      </c>
      <c r="Q105" s="470">
        <v>0.67899999999999994</v>
      </c>
      <c r="R105" s="470">
        <v>0.8806666666666666</v>
      </c>
    </row>
    <row r="106" spans="1:18" ht="15.75" customHeight="1">
      <c r="A106" s="455">
        <v>135</v>
      </c>
      <c r="B106" s="456">
        <v>1</v>
      </c>
      <c r="C106" s="456">
        <v>82</v>
      </c>
      <c r="D106" s="456">
        <v>92</v>
      </c>
      <c r="E106" s="456">
        <v>1</v>
      </c>
      <c r="F106" s="456">
        <v>0</v>
      </c>
      <c r="G106" s="456">
        <v>0</v>
      </c>
      <c r="H106" s="456">
        <v>929</v>
      </c>
      <c r="I106" s="456">
        <v>122.5</v>
      </c>
      <c r="J106" s="462">
        <v>0</v>
      </c>
      <c r="K106" s="462">
        <v>0</v>
      </c>
      <c r="L106" s="462">
        <v>0</v>
      </c>
      <c r="M106" s="462">
        <v>0</v>
      </c>
      <c r="N106" s="457"/>
      <c r="O106" s="465">
        <v>0</v>
      </c>
      <c r="P106" s="470">
        <v>0.50066468693575694</v>
      </c>
      <c r="Q106" s="470">
        <v>0.72766666666666657</v>
      </c>
      <c r="R106" s="470">
        <v>0.87033333333333329</v>
      </c>
    </row>
    <row r="107" spans="1:18" ht="15.75" customHeight="1">
      <c r="A107" s="455">
        <v>136</v>
      </c>
      <c r="B107" s="456">
        <v>1</v>
      </c>
      <c r="C107" s="456">
        <v>71</v>
      </c>
      <c r="D107" s="456">
        <v>96</v>
      </c>
      <c r="E107" s="456">
        <v>0</v>
      </c>
      <c r="F107" s="456">
        <v>0</v>
      </c>
      <c r="G107" s="456">
        <v>0</v>
      </c>
      <c r="H107" s="456">
        <v>609</v>
      </c>
      <c r="I107" s="456">
        <v>94</v>
      </c>
      <c r="J107" s="462">
        <v>0</v>
      </c>
      <c r="K107" s="462">
        <v>0</v>
      </c>
      <c r="L107" s="462">
        <v>0</v>
      </c>
      <c r="M107" s="462">
        <v>0</v>
      </c>
      <c r="N107" s="457"/>
      <c r="O107" s="465">
        <v>0</v>
      </c>
      <c r="P107" s="470">
        <v>3.1291317761128221</v>
      </c>
      <c r="Q107" s="470">
        <v>0.61666666666666659</v>
      </c>
      <c r="R107" s="470">
        <v>0.77500000000000002</v>
      </c>
    </row>
    <row r="108" spans="1:18" ht="15.75" customHeight="1">
      <c r="A108" s="455">
        <v>137</v>
      </c>
      <c r="B108" s="456">
        <v>1</v>
      </c>
      <c r="C108" s="456">
        <v>64</v>
      </c>
      <c r="D108" s="456">
        <v>94</v>
      </c>
      <c r="E108" s="456">
        <v>1</v>
      </c>
      <c r="F108" s="456">
        <v>0</v>
      </c>
      <c r="G108" s="456">
        <v>0</v>
      </c>
      <c r="H108" s="456">
        <v>2174</v>
      </c>
      <c r="I108" s="456"/>
      <c r="J108" s="462">
        <v>1</v>
      </c>
      <c r="K108" s="462">
        <v>1</v>
      </c>
      <c r="L108" s="462">
        <v>1</v>
      </c>
      <c r="M108" s="462">
        <v>1</v>
      </c>
      <c r="N108" s="457"/>
      <c r="O108" s="465">
        <v>0</v>
      </c>
      <c r="P108" s="470">
        <v>8.1872740505649197</v>
      </c>
      <c r="Q108" s="470">
        <v>0.72333333333333327</v>
      </c>
      <c r="R108" s="470">
        <v>0.89866666666666661</v>
      </c>
    </row>
    <row r="109" spans="1:18" ht="15.75" customHeight="1">
      <c r="A109" s="455">
        <v>138</v>
      </c>
      <c r="B109" s="456">
        <v>1</v>
      </c>
      <c r="C109" s="456">
        <v>63</v>
      </c>
      <c r="D109" s="456">
        <v>89</v>
      </c>
      <c r="E109" s="456">
        <v>1</v>
      </c>
      <c r="F109" s="456">
        <v>0</v>
      </c>
      <c r="G109" s="456">
        <v>0</v>
      </c>
      <c r="H109" s="456">
        <v>761</v>
      </c>
      <c r="I109" s="456">
        <v>28.2</v>
      </c>
      <c r="J109" s="462">
        <v>1</v>
      </c>
      <c r="K109" s="462">
        <v>1</v>
      </c>
      <c r="L109" s="462">
        <v>0</v>
      </c>
      <c r="M109" s="462">
        <v>1</v>
      </c>
      <c r="N109" s="457"/>
      <c r="O109" s="465">
        <v>0</v>
      </c>
      <c r="P109" s="470">
        <v>5.9899631369216433</v>
      </c>
      <c r="Q109" s="470">
        <v>0.89900000000000002</v>
      </c>
      <c r="R109" s="470">
        <v>1.0306666666666666</v>
      </c>
    </row>
    <row r="110" spans="1:18" ht="15.75" customHeight="1">
      <c r="A110" s="455">
        <v>139</v>
      </c>
      <c r="B110" s="456">
        <v>1</v>
      </c>
      <c r="C110" s="456">
        <v>66</v>
      </c>
      <c r="D110" s="456">
        <v>97</v>
      </c>
      <c r="E110" s="456">
        <v>1</v>
      </c>
      <c r="F110" s="456">
        <v>0</v>
      </c>
      <c r="G110" s="456">
        <v>0</v>
      </c>
      <c r="H110" s="456">
        <v>1318</v>
      </c>
      <c r="I110" s="456"/>
      <c r="J110" s="462">
        <v>0</v>
      </c>
      <c r="K110" s="462">
        <v>0</v>
      </c>
      <c r="L110" s="462">
        <v>0</v>
      </c>
      <c r="M110" s="462">
        <v>0</v>
      </c>
      <c r="N110" s="457"/>
      <c r="O110" s="465">
        <v>0</v>
      </c>
      <c r="P110" s="470">
        <v>8.7311544123512199</v>
      </c>
      <c r="Q110" s="470">
        <v>0.96233333333333337</v>
      </c>
      <c r="R110" s="470">
        <v>1.1026666666666667</v>
      </c>
    </row>
    <row r="111" spans="1:18" ht="15.75" customHeight="1">
      <c r="A111" s="455">
        <v>140</v>
      </c>
      <c r="B111" s="456">
        <v>1</v>
      </c>
      <c r="C111" s="456">
        <v>45</v>
      </c>
      <c r="D111" s="456">
        <v>93</v>
      </c>
      <c r="E111" s="456">
        <v>1</v>
      </c>
      <c r="F111" s="456">
        <v>1</v>
      </c>
      <c r="G111" s="456">
        <v>0</v>
      </c>
      <c r="H111" s="456"/>
      <c r="I111" s="456">
        <v>67.400000000000006</v>
      </c>
      <c r="J111" s="462">
        <v>0</v>
      </c>
      <c r="K111" s="462">
        <v>0</v>
      </c>
      <c r="L111" s="462">
        <v>0</v>
      </c>
      <c r="M111" s="462">
        <v>0</v>
      </c>
      <c r="N111" s="457"/>
      <c r="O111" s="465">
        <v>0</v>
      </c>
      <c r="P111" s="470">
        <v>5.33931841001713</v>
      </c>
      <c r="Q111" s="470">
        <v>0.53866666666666674</v>
      </c>
      <c r="R111" s="470">
        <v>0.71733333333333338</v>
      </c>
    </row>
    <row r="112" spans="1:18" ht="15.75" customHeight="1">
      <c r="A112" s="455">
        <v>141</v>
      </c>
      <c r="B112" s="456">
        <v>1</v>
      </c>
      <c r="C112" s="456">
        <v>67</v>
      </c>
      <c r="D112" s="456">
        <v>97</v>
      </c>
      <c r="E112" s="456">
        <v>0</v>
      </c>
      <c r="F112" s="456">
        <v>0</v>
      </c>
      <c r="G112" s="456">
        <v>0</v>
      </c>
      <c r="H112" s="456">
        <v>909</v>
      </c>
      <c r="I112" s="456"/>
      <c r="J112" s="462">
        <v>1</v>
      </c>
      <c r="K112" s="462">
        <v>1</v>
      </c>
      <c r="L112" s="462">
        <v>1</v>
      </c>
      <c r="M112" s="462">
        <v>1</v>
      </c>
      <c r="N112" s="457"/>
      <c r="O112" s="465">
        <v>0</v>
      </c>
      <c r="P112" s="470">
        <v>-0.96949758952124754</v>
      </c>
      <c r="Q112" s="470">
        <v>0.76866666666666672</v>
      </c>
      <c r="R112" s="470">
        <v>0.94</v>
      </c>
    </row>
    <row r="113" spans="1:18" ht="15.75" customHeight="1">
      <c r="A113" s="455">
        <v>142</v>
      </c>
      <c r="B113" s="456">
        <v>1</v>
      </c>
      <c r="C113" s="456">
        <v>66</v>
      </c>
      <c r="D113" s="456">
        <v>96</v>
      </c>
      <c r="E113" s="456">
        <v>1</v>
      </c>
      <c r="F113" s="456">
        <v>0</v>
      </c>
      <c r="G113" s="456">
        <v>0</v>
      </c>
      <c r="H113" s="456"/>
      <c r="I113" s="456"/>
      <c r="J113" s="462">
        <v>0</v>
      </c>
      <c r="K113" s="462">
        <v>0</v>
      </c>
      <c r="L113" s="462">
        <v>0</v>
      </c>
      <c r="M113" s="462">
        <v>0</v>
      </c>
      <c r="N113" s="457"/>
      <c r="O113" s="465">
        <v>0</v>
      </c>
      <c r="P113" s="470">
        <v>7.4680075288338338E-2</v>
      </c>
      <c r="Q113" s="470">
        <v>0.8696666666666667</v>
      </c>
      <c r="R113" s="470">
        <v>0.97333333333333327</v>
      </c>
    </row>
    <row r="114" spans="1:18" ht="15.75" customHeight="1">
      <c r="A114" s="455">
        <v>143</v>
      </c>
      <c r="B114" s="456">
        <v>2</v>
      </c>
      <c r="C114" s="456">
        <v>50</v>
      </c>
      <c r="D114" s="456">
        <v>95</v>
      </c>
      <c r="E114" s="456">
        <v>1</v>
      </c>
      <c r="F114" s="456">
        <v>1</v>
      </c>
      <c r="G114" s="456">
        <v>0</v>
      </c>
      <c r="H114" s="456">
        <v>436</v>
      </c>
      <c r="I114" s="456"/>
      <c r="J114" s="462">
        <v>0</v>
      </c>
      <c r="K114" s="462">
        <v>0</v>
      </c>
      <c r="L114" s="462">
        <v>0</v>
      </c>
      <c r="M114" s="462">
        <v>0</v>
      </c>
      <c r="N114" s="457"/>
      <c r="O114" s="465">
        <v>0</v>
      </c>
      <c r="P114" s="470">
        <v>1.4119332739638113</v>
      </c>
      <c r="Q114" s="470"/>
      <c r="R114" s="470"/>
    </row>
    <row r="115" spans="1:18" ht="15.75" customHeight="1">
      <c r="A115" s="455">
        <v>144</v>
      </c>
      <c r="B115" s="456">
        <v>1</v>
      </c>
      <c r="C115" s="456">
        <v>44</v>
      </c>
      <c r="D115" s="456">
        <v>96</v>
      </c>
      <c r="E115" s="456">
        <v>1</v>
      </c>
      <c r="F115" s="456">
        <v>0</v>
      </c>
      <c r="G115" s="456">
        <v>0</v>
      </c>
      <c r="H115" s="456">
        <v>875</v>
      </c>
      <c r="I115" s="456">
        <v>237.5</v>
      </c>
      <c r="J115" s="462">
        <v>0</v>
      </c>
      <c r="K115" s="462">
        <v>0</v>
      </c>
      <c r="L115" s="462">
        <v>0</v>
      </c>
      <c r="M115" s="462">
        <v>0</v>
      </c>
      <c r="N115" s="457"/>
      <c r="O115" s="465">
        <v>0</v>
      </c>
      <c r="P115" s="470">
        <v>9.6613812568242441</v>
      </c>
      <c r="Q115" s="470"/>
      <c r="R115" s="470"/>
    </row>
    <row r="116" spans="1:18" ht="15.75" customHeight="1">
      <c r="A116" s="455">
        <v>145</v>
      </c>
      <c r="B116" s="456">
        <v>1</v>
      </c>
      <c r="C116" s="456">
        <v>36</v>
      </c>
      <c r="D116" s="456">
        <v>94</v>
      </c>
      <c r="E116" s="456">
        <v>1</v>
      </c>
      <c r="F116" s="456">
        <v>1</v>
      </c>
      <c r="G116" s="456">
        <v>0</v>
      </c>
      <c r="H116" s="456">
        <v>535</v>
      </c>
      <c r="I116" s="456">
        <v>81.2</v>
      </c>
      <c r="J116" s="462">
        <v>0</v>
      </c>
      <c r="K116" s="462">
        <v>0</v>
      </c>
      <c r="L116" s="462">
        <v>0</v>
      </c>
      <c r="M116" s="462">
        <v>0</v>
      </c>
      <c r="N116" s="457"/>
      <c r="O116" s="465">
        <v>0</v>
      </c>
      <c r="P116" s="470">
        <v>7.634132797419162</v>
      </c>
      <c r="Q116" s="470">
        <v>0.64866666666666661</v>
      </c>
      <c r="R116" s="470">
        <v>0.78500000000000003</v>
      </c>
    </row>
    <row r="117" spans="1:18" ht="15.75" customHeight="1">
      <c r="A117" s="455">
        <v>148</v>
      </c>
      <c r="B117" s="456">
        <v>2</v>
      </c>
      <c r="C117" s="456">
        <v>59</v>
      </c>
      <c r="D117" s="456">
        <v>94</v>
      </c>
      <c r="E117" s="456">
        <v>1</v>
      </c>
      <c r="F117" s="456">
        <v>0</v>
      </c>
      <c r="G117" s="456">
        <v>0</v>
      </c>
      <c r="H117" s="456">
        <v>406</v>
      </c>
      <c r="I117" s="456">
        <v>79.3</v>
      </c>
      <c r="J117" s="462">
        <v>1</v>
      </c>
      <c r="K117" s="462">
        <v>1</v>
      </c>
      <c r="L117" s="462">
        <v>1</v>
      </c>
      <c r="M117" s="462">
        <v>1</v>
      </c>
      <c r="N117" s="457"/>
      <c r="O117" s="465">
        <v>0</v>
      </c>
      <c r="P117" s="470"/>
      <c r="Q117" s="470">
        <v>0.67866666666666664</v>
      </c>
      <c r="R117" s="470">
        <v>0.75266666666666671</v>
      </c>
    </row>
    <row r="118" spans="1:18" ht="15.75" customHeight="1">
      <c r="A118" s="455">
        <v>150</v>
      </c>
      <c r="B118" s="456">
        <v>1</v>
      </c>
      <c r="C118" s="456">
        <v>51</v>
      </c>
      <c r="D118" s="456">
        <v>94</v>
      </c>
      <c r="E118" s="456">
        <v>0</v>
      </c>
      <c r="F118" s="456">
        <v>0</v>
      </c>
      <c r="G118" s="456">
        <v>0</v>
      </c>
      <c r="H118" s="456">
        <v>1172</v>
      </c>
      <c r="I118" s="456">
        <v>150.9</v>
      </c>
      <c r="J118" s="462">
        <v>0</v>
      </c>
      <c r="K118" s="462">
        <v>0</v>
      </c>
      <c r="L118" s="462">
        <v>0</v>
      </c>
      <c r="M118" s="462">
        <v>0</v>
      </c>
      <c r="N118" s="457"/>
      <c r="O118" s="465">
        <v>0</v>
      </c>
      <c r="P118" s="470">
        <v>2.9401950885525086</v>
      </c>
      <c r="Q118" s="470">
        <v>0.6153333333333334</v>
      </c>
      <c r="R118" s="470">
        <v>0.7426666666666667</v>
      </c>
    </row>
    <row r="119" spans="1:18" ht="15.75" customHeight="1">
      <c r="A119" s="455">
        <v>152</v>
      </c>
      <c r="B119" s="456">
        <v>2</v>
      </c>
      <c r="C119" s="456">
        <v>60</v>
      </c>
      <c r="D119" s="456">
        <v>93</v>
      </c>
      <c r="E119" s="456">
        <v>1</v>
      </c>
      <c r="F119" s="456">
        <v>0</v>
      </c>
      <c r="G119" s="456">
        <v>0</v>
      </c>
      <c r="H119" s="456">
        <v>1096</v>
      </c>
      <c r="I119" s="456"/>
      <c r="J119" s="462">
        <v>0</v>
      </c>
      <c r="K119" s="462">
        <v>0</v>
      </c>
      <c r="L119" s="462">
        <v>0</v>
      </c>
      <c r="M119" s="462">
        <v>0</v>
      </c>
      <c r="N119" s="457"/>
      <c r="O119" s="465">
        <v>0</v>
      </c>
      <c r="P119" s="470">
        <v>1.1804998492373509</v>
      </c>
      <c r="Q119" s="470">
        <v>0.59766666666666657</v>
      </c>
      <c r="R119" s="470">
        <v>0.77266666666666672</v>
      </c>
    </row>
    <row r="120" spans="1:18" ht="15.75" customHeight="1">
      <c r="A120" s="455">
        <v>157</v>
      </c>
      <c r="B120" s="456">
        <v>1</v>
      </c>
      <c r="C120" s="456">
        <v>77</v>
      </c>
      <c r="D120" s="456">
        <v>86</v>
      </c>
      <c r="E120" s="456">
        <v>1</v>
      </c>
      <c r="F120" s="456">
        <v>0</v>
      </c>
      <c r="G120" s="456">
        <v>0</v>
      </c>
      <c r="H120" s="456"/>
      <c r="I120" s="456">
        <v>218.5</v>
      </c>
      <c r="J120" s="462">
        <v>0</v>
      </c>
      <c r="K120" s="462">
        <v>0</v>
      </c>
      <c r="L120" s="462">
        <v>0</v>
      </c>
      <c r="M120" s="462">
        <v>0</v>
      </c>
      <c r="N120" s="457"/>
      <c r="O120" s="465">
        <v>0</v>
      </c>
      <c r="P120" s="470">
        <v>1.3683810833852683</v>
      </c>
      <c r="Q120" s="470">
        <v>0.67966666666666653</v>
      </c>
      <c r="R120" s="470">
        <v>0.76533333333333342</v>
      </c>
    </row>
    <row r="121" spans="1:18" ht="15.75" customHeight="1">
      <c r="A121" s="455">
        <v>159</v>
      </c>
      <c r="B121" s="456">
        <v>1</v>
      </c>
      <c r="C121" s="456">
        <v>23</v>
      </c>
      <c r="D121" s="456">
        <v>96</v>
      </c>
      <c r="E121" s="456">
        <v>0</v>
      </c>
      <c r="F121" s="456">
        <v>0</v>
      </c>
      <c r="G121" s="456">
        <v>0</v>
      </c>
      <c r="H121" s="456"/>
      <c r="I121" s="456">
        <v>9.8000000000000007</v>
      </c>
      <c r="J121" s="462">
        <v>0</v>
      </c>
      <c r="K121" s="462">
        <v>0</v>
      </c>
      <c r="L121" s="462">
        <v>0</v>
      </c>
      <c r="M121" s="462">
        <v>0</v>
      </c>
      <c r="N121" s="457"/>
      <c r="O121" s="465">
        <v>0</v>
      </c>
      <c r="P121" s="470">
        <v>8.2821859915088414</v>
      </c>
      <c r="Q121" s="470">
        <v>0.41899999999999998</v>
      </c>
      <c r="R121" s="470">
        <v>0.58733333333333337</v>
      </c>
    </row>
    <row r="122" spans="1:18" ht="15.75" customHeight="1">
      <c r="A122" s="455">
        <v>160</v>
      </c>
      <c r="B122" s="456">
        <v>2</v>
      </c>
      <c r="C122" s="456">
        <v>52</v>
      </c>
      <c r="D122" s="456">
        <v>98</v>
      </c>
      <c r="E122" s="456">
        <v>0</v>
      </c>
      <c r="F122" s="456">
        <v>0</v>
      </c>
      <c r="G122" s="456">
        <v>0</v>
      </c>
      <c r="H122" s="456"/>
      <c r="I122" s="456"/>
      <c r="J122" s="462">
        <v>0</v>
      </c>
      <c r="K122" s="462">
        <v>0</v>
      </c>
      <c r="L122" s="462">
        <v>0</v>
      </c>
      <c r="M122" s="462">
        <v>0</v>
      </c>
      <c r="N122" s="457"/>
      <c r="O122" s="465">
        <v>0</v>
      </c>
      <c r="P122" s="470">
        <v>6.0430975123148398</v>
      </c>
      <c r="Q122" s="470">
        <v>0.56599999999999995</v>
      </c>
      <c r="R122" s="470">
        <v>0.72733333333333328</v>
      </c>
    </row>
    <row r="123" spans="1:18" ht="15.75" customHeight="1">
      <c r="A123" s="455">
        <v>161</v>
      </c>
      <c r="B123" s="456">
        <v>2</v>
      </c>
      <c r="C123" s="456">
        <v>62</v>
      </c>
      <c r="D123" s="456">
        <v>100</v>
      </c>
      <c r="E123" s="456">
        <v>1</v>
      </c>
      <c r="F123" s="456">
        <v>0</v>
      </c>
      <c r="G123" s="456">
        <v>0</v>
      </c>
      <c r="H123" s="456">
        <v>949</v>
      </c>
      <c r="I123" s="456">
        <v>16.899999999999999</v>
      </c>
      <c r="J123" s="462">
        <v>0</v>
      </c>
      <c r="K123" s="462">
        <v>0</v>
      </c>
      <c r="L123" s="462">
        <v>0</v>
      </c>
      <c r="M123" s="462">
        <v>0</v>
      </c>
      <c r="N123" s="457"/>
      <c r="O123" s="465">
        <v>1</v>
      </c>
      <c r="P123" s="470">
        <v>3.7102364655645008</v>
      </c>
      <c r="Q123" s="470">
        <v>1.048</v>
      </c>
      <c r="R123" s="470">
        <v>1.1830000000000001</v>
      </c>
    </row>
    <row r="124" spans="1:18" ht="15.75" customHeight="1">
      <c r="A124" s="455">
        <v>162</v>
      </c>
      <c r="B124" s="456">
        <v>1</v>
      </c>
      <c r="C124" s="456">
        <v>52</v>
      </c>
      <c r="D124" s="456">
        <v>92</v>
      </c>
      <c r="E124" s="456">
        <v>1</v>
      </c>
      <c r="F124" s="456">
        <v>0</v>
      </c>
      <c r="G124" s="456">
        <v>1</v>
      </c>
      <c r="H124" s="456">
        <v>2197</v>
      </c>
      <c r="I124" s="456">
        <v>46.3</v>
      </c>
      <c r="J124" s="462">
        <v>0</v>
      </c>
      <c r="K124" s="462">
        <v>0</v>
      </c>
      <c r="L124" s="462">
        <v>0</v>
      </c>
      <c r="M124" s="462">
        <v>0</v>
      </c>
      <c r="N124" s="457"/>
      <c r="O124" s="465">
        <v>1</v>
      </c>
      <c r="P124" s="470"/>
      <c r="Q124" s="470">
        <v>0.57999999999999996</v>
      </c>
      <c r="R124" s="470">
        <v>0.72066666666666668</v>
      </c>
    </row>
    <row r="125" spans="1:18" ht="15.75" customHeight="1">
      <c r="A125" s="455">
        <v>163</v>
      </c>
      <c r="B125" s="456">
        <v>2</v>
      </c>
      <c r="C125" s="456">
        <v>62</v>
      </c>
      <c r="D125" s="456">
        <v>98</v>
      </c>
      <c r="E125" s="456">
        <v>1</v>
      </c>
      <c r="F125" s="456">
        <v>0</v>
      </c>
      <c r="G125" s="456">
        <v>0</v>
      </c>
      <c r="H125" s="456"/>
      <c r="I125" s="456"/>
      <c r="J125" s="462">
        <v>0</v>
      </c>
      <c r="K125" s="462">
        <v>0</v>
      </c>
      <c r="L125" s="462">
        <v>0</v>
      </c>
      <c r="M125" s="462">
        <v>0</v>
      </c>
      <c r="N125" s="457"/>
      <c r="O125" s="465">
        <v>0</v>
      </c>
      <c r="P125" s="470">
        <v>3.5744855685280568</v>
      </c>
      <c r="Q125" s="470">
        <v>0.55966666666666676</v>
      </c>
      <c r="R125" s="470">
        <v>0.7413333333333334</v>
      </c>
    </row>
    <row r="126" spans="1:18" ht="15.75" customHeight="1">
      <c r="A126" s="455">
        <v>164</v>
      </c>
      <c r="B126" s="456">
        <v>2</v>
      </c>
      <c r="C126" s="456">
        <v>33</v>
      </c>
      <c r="D126" s="456">
        <v>99</v>
      </c>
      <c r="E126" s="456">
        <v>0</v>
      </c>
      <c r="F126" s="456">
        <v>0</v>
      </c>
      <c r="G126" s="456">
        <v>0</v>
      </c>
      <c r="H126" s="456">
        <v>5052</v>
      </c>
      <c r="I126" s="456">
        <v>71.099999999999994</v>
      </c>
      <c r="J126" s="462">
        <v>0</v>
      </c>
      <c r="K126" s="462">
        <v>0</v>
      </c>
      <c r="L126" s="462">
        <v>0</v>
      </c>
      <c r="M126" s="462">
        <v>0</v>
      </c>
      <c r="N126" s="457"/>
      <c r="O126" s="465">
        <v>0</v>
      </c>
      <c r="P126" s="470">
        <v>5.1338306274681464</v>
      </c>
      <c r="Q126" s="470">
        <v>0.56033333333333335</v>
      </c>
      <c r="R126" s="470">
        <v>0.73433333333333328</v>
      </c>
    </row>
    <row r="127" spans="1:18" ht="15.75" customHeight="1">
      <c r="A127" s="455">
        <v>165</v>
      </c>
      <c r="B127" s="456">
        <v>1</v>
      </c>
      <c r="C127" s="456">
        <v>44</v>
      </c>
      <c r="D127" s="456">
        <v>100</v>
      </c>
      <c r="E127" s="456">
        <v>1</v>
      </c>
      <c r="F127" s="456">
        <v>1</v>
      </c>
      <c r="G127" s="456">
        <v>0</v>
      </c>
      <c r="H127" s="456">
        <v>420</v>
      </c>
      <c r="I127" s="456"/>
      <c r="J127" s="462">
        <v>0</v>
      </c>
      <c r="K127" s="462">
        <v>0</v>
      </c>
      <c r="L127" s="462">
        <v>0</v>
      </c>
      <c r="M127" s="462">
        <v>0</v>
      </c>
      <c r="N127" s="457"/>
      <c r="O127" s="465">
        <v>0</v>
      </c>
      <c r="P127" s="470">
        <v>5.357955378006757</v>
      </c>
      <c r="Q127" s="470">
        <v>0.70966666666666667</v>
      </c>
      <c r="R127" s="470">
        <v>0.88166666666666671</v>
      </c>
    </row>
    <row r="128" spans="1:18" ht="15.75" customHeight="1">
      <c r="A128" s="455">
        <v>166</v>
      </c>
      <c r="B128" s="456">
        <v>1</v>
      </c>
      <c r="C128" s="456">
        <v>61</v>
      </c>
      <c r="D128" s="456">
        <v>95</v>
      </c>
      <c r="E128" s="456">
        <v>1</v>
      </c>
      <c r="F128" s="456">
        <v>0</v>
      </c>
      <c r="G128" s="456">
        <v>0</v>
      </c>
      <c r="H128" s="456">
        <v>989</v>
      </c>
      <c r="I128" s="456"/>
      <c r="J128" s="462">
        <v>1</v>
      </c>
      <c r="K128" s="462">
        <v>1</v>
      </c>
      <c r="L128" s="462">
        <v>1</v>
      </c>
      <c r="M128" s="462">
        <v>1</v>
      </c>
      <c r="N128" s="457"/>
      <c r="O128" s="465">
        <v>0</v>
      </c>
      <c r="P128" s="470">
        <v>8.7446063546948061</v>
      </c>
      <c r="Q128" s="470">
        <v>0.62300000000000011</v>
      </c>
      <c r="R128" s="470">
        <v>0.82799999999999996</v>
      </c>
    </row>
    <row r="129" spans="1:18" ht="15.75" customHeight="1">
      <c r="A129" s="455">
        <v>167</v>
      </c>
      <c r="B129" s="456">
        <v>1</v>
      </c>
      <c r="C129" s="456">
        <v>78</v>
      </c>
      <c r="D129" s="456">
        <v>93</v>
      </c>
      <c r="E129" s="456">
        <v>1</v>
      </c>
      <c r="F129" s="456">
        <v>0</v>
      </c>
      <c r="G129" s="456">
        <v>0</v>
      </c>
      <c r="H129" s="456">
        <v>3696</v>
      </c>
      <c r="I129" s="456">
        <v>59</v>
      </c>
      <c r="J129" s="462">
        <v>0</v>
      </c>
      <c r="K129" s="462">
        <v>0</v>
      </c>
      <c r="L129" s="462">
        <v>0</v>
      </c>
      <c r="M129" s="462">
        <v>0</v>
      </c>
      <c r="N129" s="457"/>
      <c r="O129" s="465">
        <v>1</v>
      </c>
      <c r="P129" s="470"/>
      <c r="Q129" s="470">
        <v>0.65399999999999991</v>
      </c>
      <c r="R129" s="470">
        <v>0.86033333333333328</v>
      </c>
    </row>
    <row r="130" spans="1:18" ht="15.75" customHeight="1">
      <c r="A130" s="455">
        <v>169</v>
      </c>
      <c r="B130" s="456">
        <v>2</v>
      </c>
      <c r="C130" s="456">
        <v>80</v>
      </c>
      <c r="D130" s="456">
        <v>93</v>
      </c>
      <c r="E130" s="456">
        <v>1</v>
      </c>
      <c r="F130" s="456">
        <v>0</v>
      </c>
      <c r="G130" s="456">
        <v>0</v>
      </c>
      <c r="H130" s="456">
        <v>79856</v>
      </c>
      <c r="I130" s="456">
        <v>173.3</v>
      </c>
      <c r="J130" s="462">
        <v>0</v>
      </c>
      <c r="K130" s="462">
        <v>0</v>
      </c>
      <c r="L130" s="462">
        <v>0</v>
      </c>
      <c r="M130" s="462">
        <v>0</v>
      </c>
      <c r="N130" s="457"/>
      <c r="O130" s="465">
        <v>1</v>
      </c>
      <c r="P130" s="470">
        <v>7.8730356309320539</v>
      </c>
      <c r="Q130" s="470">
        <v>0.86066666666666658</v>
      </c>
      <c r="R130" s="470">
        <v>0.91766666666666674</v>
      </c>
    </row>
    <row r="131" spans="1:18" ht="15.75" customHeight="1">
      <c r="A131" s="455">
        <v>170</v>
      </c>
      <c r="B131" s="456">
        <v>1</v>
      </c>
      <c r="C131" s="456">
        <v>68</v>
      </c>
      <c r="D131" s="456">
        <v>92</v>
      </c>
      <c r="E131" s="456">
        <v>1</v>
      </c>
      <c r="F131" s="456">
        <v>0</v>
      </c>
      <c r="G131" s="456">
        <v>0</v>
      </c>
      <c r="H131" s="456">
        <v>2142</v>
      </c>
      <c r="I131" s="456">
        <v>69.5</v>
      </c>
      <c r="J131" s="462">
        <v>0</v>
      </c>
      <c r="K131" s="462">
        <v>0</v>
      </c>
      <c r="L131" s="462">
        <v>0</v>
      </c>
      <c r="M131" s="462">
        <v>0</v>
      </c>
      <c r="N131" s="457"/>
      <c r="O131" s="465">
        <v>0</v>
      </c>
      <c r="P131" s="470">
        <v>6.3789976683266785</v>
      </c>
      <c r="Q131" s="470">
        <v>0.83999999999999986</v>
      </c>
      <c r="R131" s="470">
        <v>1.1193333333333333</v>
      </c>
    </row>
    <row r="132" spans="1:18" ht="15.75" customHeight="1">
      <c r="A132" s="455">
        <v>172</v>
      </c>
      <c r="B132" s="456">
        <v>2</v>
      </c>
      <c r="C132" s="456">
        <v>59</v>
      </c>
      <c r="D132" s="456">
        <v>89</v>
      </c>
      <c r="E132" s="456">
        <v>1</v>
      </c>
      <c r="F132" s="456">
        <v>1</v>
      </c>
      <c r="G132" s="456">
        <v>0</v>
      </c>
      <c r="H132" s="456">
        <v>2171</v>
      </c>
      <c r="I132" s="456">
        <v>109.3</v>
      </c>
      <c r="J132" s="462">
        <v>1</v>
      </c>
      <c r="K132" s="462">
        <v>0</v>
      </c>
      <c r="L132" s="462">
        <v>0</v>
      </c>
      <c r="M132" s="462">
        <v>1</v>
      </c>
      <c r="N132" s="457"/>
      <c r="O132" s="465">
        <v>0</v>
      </c>
      <c r="P132" s="470">
        <v>1.3131858247886221</v>
      </c>
      <c r="Q132" s="470">
        <v>0.63266666666666671</v>
      </c>
      <c r="R132" s="470">
        <v>0.76900000000000002</v>
      </c>
    </row>
    <row r="133" spans="1:18" ht="15.75" customHeight="1">
      <c r="A133" s="455">
        <v>173</v>
      </c>
      <c r="B133" s="456">
        <v>2</v>
      </c>
      <c r="C133" s="456">
        <v>61</v>
      </c>
      <c r="D133" s="456">
        <v>88</v>
      </c>
      <c r="E133" s="456">
        <v>0</v>
      </c>
      <c r="F133" s="456">
        <v>0</v>
      </c>
      <c r="G133" s="456">
        <v>1</v>
      </c>
      <c r="H133" s="456">
        <v>3370</v>
      </c>
      <c r="I133" s="456">
        <v>10.5</v>
      </c>
      <c r="J133" s="462">
        <v>1</v>
      </c>
      <c r="K133" s="462">
        <v>0</v>
      </c>
      <c r="L133" s="462">
        <v>0</v>
      </c>
      <c r="M133" s="462">
        <v>1</v>
      </c>
      <c r="N133" s="457"/>
      <c r="O133" s="465">
        <v>0</v>
      </c>
      <c r="P133" s="470">
        <v>2.7048216385731698</v>
      </c>
      <c r="Q133" s="470">
        <v>0.504</v>
      </c>
      <c r="R133" s="470">
        <v>0.65533333333333343</v>
      </c>
    </row>
    <row r="134" spans="1:18" ht="15.75" customHeight="1">
      <c r="A134" s="455">
        <v>174</v>
      </c>
      <c r="B134" s="456">
        <v>1</v>
      </c>
      <c r="C134" s="456">
        <v>77</v>
      </c>
      <c r="D134" s="456">
        <v>90</v>
      </c>
      <c r="E134" s="456">
        <v>1</v>
      </c>
      <c r="F134" s="456">
        <v>0</v>
      </c>
      <c r="G134" s="456">
        <v>1</v>
      </c>
      <c r="H134" s="456">
        <v>343</v>
      </c>
      <c r="I134" s="456">
        <v>68.400000000000006</v>
      </c>
      <c r="J134" s="462">
        <v>1</v>
      </c>
      <c r="K134" s="462">
        <v>1</v>
      </c>
      <c r="L134" s="462">
        <v>1</v>
      </c>
      <c r="M134" s="462">
        <v>1</v>
      </c>
      <c r="N134" s="457"/>
      <c r="O134" s="465">
        <v>0</v>
      </c>
      <c r="P134" s="470"/>
      <c r="Q134" s="470">
        <v>1.1386666666666665</v>
      </c>
      <c r="R134" s="470">
        <v>1.2963333333333333</v>
      </c>
    </row>
    <row r="135" spans="1:18" ht="15.75" customHeight="1">
      <c r="A135" s="455">
        <v>176</v>
      </c>
      <c r="B135" s="456">
        <v>2</v>
      </c>
      <c r="C135" s="456">
        <v>61</v>
      </c>
      <c r="D135" s="456">
        <v>91</v>
      </c>
      <c r="E135" s="456">
        <v>1</v>
      </c>
      <c r="F135" s="456">
        <v>0</v>
      </c>
      <c r="G135" s="456">
        <v>0</v>
      </c>
      <c r="H135" s="456"/>
      <c r="I135" s="456">
        <v>42.5</v>
      </c>
      <c r="J135" s="462">
        <v>1</v>
      </c>
      <c r="K135" s="462">
        <v>0</v>
      </c>
      <c r="L135" s="462">
        <v>0</v>
      </c>
      <c r="M135" s="462">
        <v>1</v>
      </c>
      <c r="N135" s="457"/>
      <c r="O135" s="465">
        <v>0</v>
      </c>
      <c r="P135" s="470">
        <v>4.0012054299138757</v>
      </c>
      <c r="Q135" s="470">
        <v>0.62033333333333329</v>
      </c>
      <c r="R135" s="470">
        <v>0.7406666666666667</v>
      </c>
    </row>
    <row r="136" spans="1:18" ht="15.75" customHeight="1">
      <c r="A136" s="455">
        <v>178</v>
      </c>
      <c r="B136" s="456">
        <v>1</v>
      </c>
      <c r="C136" s="456">
        <v>62</v>
      </c>
      <c r="D136" s="456">
        <v>89</v>
      </c>
      <c r="E136" s="456">
        <v>1</v>
      </c>
      <c r="F136" s="456">
        <v>0</v>
      </c>
      <c r="G136" s="456">
        <v>0</v>
      </c>
      <c r="H136" s="456">
        <v>846</v>
      </c>
      <c r="I136" s="456">
        <v>37.9</v>
      </c>
      <c r="J136" s="462">
        <v>0</v>
      </c>
      <c r="K136" s="462">
        <v>0</v>
      </c>
      <c r="L136" s="462">
        <v>0</v>
      </c>
      <c r="M136" s="462">
        <v>0</v>
      </c>
      <c r="N136" s="457"/>
      <c r="O136" s="465">
        <v>0</v>
      </c>
      <c r="P136" s="470">
        <v>7.0059426029252307</v>
      </c>
      <c r="Q136" s="470">
        <v>0.6303333333333333</v>
      </c>
      <c r="R136" s="470">
        <v>0.80233333333333334</v>
      </c>
    </row>
    <row r="137" spans="1:18" ht="15.75" customHeight="1">
      <c r="A137" s="455">
        <v>180</v>
      </c>
      <c r="B137" s="456">
        <v>1</v>
      </c>
      <c r="C137" s="456">
        <v>58</v>
      </c>
      <c r="D137" s="456">
        <v>97</v>
      </c>
      <c r="E137" s="456">
        <v>0</v>
      </c>
      <c r="F137" s="456">
        <v>0</v>
      </c>
      <c r="G137" s="456">
        <v>1</v>
      </c>
      <c r="H137" s="456">
        <v>2085</v>
      </c>
      <c r="I137" s="456">
        <v>44.2</v>
      </c>
      <c r="J137" s="462">
        <v>0</v>
      </c>
      <c r="K137" s="462">
        <v>0</v>
      </c>
      <c r="L137" s="462">
        <v>0</v>
      </c>
      <c r="M137" s="462">
        <v>0</v>
      </c>
      <c r="N137" s="457"/>
      <c r="O137" s="465">
        <v>0</v>
      </c>
      <c r="P137" s="470">
        <v>5.0717082551377315</v>
      </c>
      <c r="Q137" s="470">
        <v>0.84799999999999998</v>
      </c>
      <c r="R137" s="470">
        <v>1.0236666666666665</v>
      </c>
    </row>
    <row r="138" spans="1:18" ht="15.75" customHeight="1">
      <c r="A138" s="455">
        <v>181</v>
      </c>
      <c r="B138" s="456">
        <v>1</v>
      </c>
      <c r="C138" s="456">
        <v>53</v>
      </c>
      <c r="D138" s="456">
        <v>93</v>
      </c>
      <c r="E138" s="456">
        <v>1</v>
      </c>
      <c r="F138" s="456">
        <v>0</v>
      </c>
      <c r="G138" s="456">
        <v>0</v>
      </c>
      <c r="H138" s="456">
        <v>753</v>
      </c>
      <c r="I138" s="456">
        <v>166.8</v>
      </c>
      <c r="J138" s="462">
        <v>0</v>
      </c>
      <c r="K138" s="462">
        <v>0</v>
      </c>
      <c r="L138" s="462">
        <v>0</v>
      </c>
      <c r="M138" s="462">
        <v>0</v>
      </c>
      <c r="N138" s="457"/>
      <c r="O138" s="465">
        <v>0</v>
      </c>
      <c r="P138" s="470"/>
      <c r="Q138" s="470">
        <v>0.68833333333333346</v>
      </c>
      <c r="R138" s="470">
        <v>0.93733333333333324</v>
      </c>
    </row>
    <row r="139" spans="1:18" ht="15.75" customHeight="1">
      <c r="A139" s="455">
        <v>182</v>
      </c>
      <c r="B139" s="456">
        <v>2</v>
      </c>
      <c r="C139" s="456">
        <v>66</v>
      </c>
      <c r="D139" s="456">
        <v>93</v>
      </c>
      <c r="E139" s="456">
        <v>1</v>
      </c>
      <c r="F139" s="456">
        <v>0</v>
      </c>
      <c r="G139" s="456">
        <v>0</v>
      </c>
      <c r="H139" s="456">
        <v>1068</v>
      </c>
      <c r="I139" s="456">
        <v>19.2</v>
      </c>
      <c r="J139" s="462">
        <v>0</v>
      </c>
      <c r="K139" s="462">
        <v>0</v>
      </c>
      <c r="L139" s="462">
        <v>0</v>
      </c>
      <c r="M139" s="462">
        <v>0</v>
      </c>
      <c r="N139" s="457"/>
      <c r="O139" s="465">
        <v>0</v>
      </c>
      <c r="P139" s="470">
        <v>4.9925705794948181</v>
      </c>
      <c r="Q139" s="470">
        <v>0.68833333333333335</v>
      </c>
      <c r="R139" s="470">
        <v>0.83233333333333326</v>
      </c>
    </row>
    <row r="140" spans="1:18" ht="15.75" customHeight="1">
      <c r="A140" s="455">
        <v>184</v>
      </c>
      <c r="B140" s="456">
        <v>2</v>
      </c>
      <c r="C140" s="456">
        <v>80</v>
      </c>
      <c r="D140" s="456">
        <v>94</v>
      </c>
      <c r="E140" s="456">
        <v>1</v>
      </c>
      <c r="F140" s="456">
        <v>1</v>
      </c>
      <c r="G140" s="456">
        <v>1</v>
      </c>
      <c r="H140" s="456">
        <v>2531</v>
      </c>
      <c r="I140" s="456">
        <v>245.1</v>
      </c>
      <c r="J140" s="462">
        <v>1</v>
      </c>
      <c r="K140" s="462">
        <v>0</v>
      </c>
      <c r="L140" s="462">
        <v>0</v>
      </c>
      <c r="M140" s="462">
        <v>1</v>
      </c>
      <c r="N140" s="457"/>
      <c r="O140" s="465">
        <v>0</v>
      </c>
      <c r="P140" s="470">
        <v>-2.3855899336378701</v>
      </c>
      <c r="Q140" s="470">
        <v>0.89233333333333331</v>
      </c>
      <c r="R140" s="470">
        <v>1.0466666666666666</v>
      </c>
    </row>
    <row r="141" spans="1:18" ht="15.75" customHeight="1">
      <c r="A141" s="455">
        <v>185</v>
      </c>
      <c r="B141" s="456">
        <v>2</v>
      </c>
      <c r="C141" s="456">
        <v>63</v>
      </c>
      <c r="D141" s="456">
        <v>99</v>
      </c>
      <c r="E141" s="456">
        <v>1</v>
      </c>
      <c r="F141" s="456">
        <v>1</v>
      </c>
      <c r="G141" s="456">
        <v>0</v>
      </c>
      <c r="H141" s="456">
        <v>950</v>
      </c>
      <c r="I141" s="456"/>
      <c r="J141" s="462">
        <v>0</v>
      </c>
      <c r="K141" s="462">
        <v>0</v>
      </c>
      <c r="L141" s="462">
        <v>0</v>
      </c>
      <c r="M141" s="462">
        <v>0</v>
      </c>
      <c r="N141" s="457"/>
      <c r="O141" s="465">
        <v>0</v>
      </c>
      <c r="P141" s="470">
        <v>1.6277348412608175</v>
      </c>
      <c r="Q141" s="470"/>
      <c r="R141" s="470"/>
    </row>
    <row r="142" spans="1:18" ht="15.75" customHeight="1">
      <c r="A142" s="455">
        <v>187</v>
      </c>
      <c r="B142" s="456">
        <v>1</v>
      </c>
      <c r="C142" s="456">
        <v>36</v>
      </c>
      <c r="D142" s="456">
        <v>91</v>
      </c>
      <c r="E142" s="456">
        <v>0</v>
      </c>
      <c r="F142" s="456">
        <v>1</v>
      </c>
      <c r="G142" s="456">
        <v>0</v>
      </c>
      <c r="H142" s="456">
        <v>634</v>
      </c>
      <c r="I142" s="456">
        <v>170.8</v>
      </c>
      <c r="J142" s="462">
        <v>1</v>
      </c>
      <c r="K142" s="462">
        <v>1</v>
      </c>
      <c r="L142" s="462">
        <v>1</v>
      </c>
      <c r="M142" s="462">
        <v>1</v>
      </c>
      <c r="N142" s="457"/>
      <c r="O142" s="465">
        <v>0</v>
      </c>
      <c r="P142" s="470"/>
      <c r="Q142" s="470"/>
      <c r="R142" s="470"/>
    </row>
    <row r="143" spans="1:18" ht="15.75" customHeight="1">
      <c r="A143" s="455">
        <v>188</v>
      </c>
      <c r="B143" s="456">
        <v>2</v>
      </c>
      <c r="C143" s="456">
        <v>57</v>
      </c>
      <c r="D143" s="456">
        <v>94</v>
      </c>
      <c r="E143" s="456">
        <v>1</v>
      </c>
      <c r="F143" s="456">
        <v>1</v>
      </c>
      <c r="G143" s="456">
        <v>0</v>
      </c>
      <c r="H143" s="456"/>
      <c r="I143" s="456">
        <v>48.6</v>
      </c>
      <c r="J143" s="462">
        <v>0</v>
      </c>
      <c r="K143" s="462">
        <v>0</v>
      </c>
      <c r="L143" s="462">
        <v>0</v>
      </c>
      <c r="M143" s="462">
        <v>0</v>
      </c>
      <c r="N143" s="457"/>
      <c r="O143" s="465">
        <v>0</v>
      </c>
      <c r="P143" s="470">
        <v>11.264827145530408</v>
      </c>
      <c r="Q143" s="470">
        <v>0.57833333333333325</v>
      </c>
      <c r="R143" s="470">
        <v>0.76333333333333331</v>
      </c>
    </row>
    <row r="144" spans="1:18" ht="15.75" customHeight="1">
      <c r="A144" s="455">
        <v>189</v>
      </c>
      <c r="B144" s="456">
        <v>1</v>
      </c>
      <c r="C144" s="456">
        <v>58</v>
      </c>
      <c r="D144" s="456">
        <v>99</v>
      </c>
      <c r="E144" s="456">
        <v>1</v>
      </c>
      <c r="F144" s="456">
        <v>0</v>
      </c>
      <c r="G144" s="456">
        <v>1</v>
      </c>
      <c r="H144" s="456">
        <v>1887</v>
      </c>
      <c r="I144" s="456">
        <v>62.2</v>
      </c>
      <c r="J144" s="462">
        <v>0</v>
      </c>
      <c r="K144" s="462">
        <v>0</v>
      </c>
      <c r="L144" s="462">
        <v>0</v>
      </c>
      <c r="M144" s="462">
        <v>0</v>
      </c>
      <c r="N144" s="457"/>
      <c r="O144" s="465">
        <v>0</v>
      </c>
      <c r="P144" s="470">
        <v>2.8752531032660937</v>
      </c>
      <c r="Q144" s="470">
        <v>0.74533333333333329</v>
      </c>
      <c r="R144" s="470">
        <v>0.90400000000000003</v>
      </c>
    </row>
    <row r="145" spans="1:18" ht="15.75" customHeight="1">
      <c r="A145" s="455">
        <v>190</v>
      </c>
      <c r="B145" s="456">
        <v>1</v>
      </c>
      <c r="C145" s="456">
        <v>63</v>
      </c>
      <c r="D145" s="456">
        <v>92</v>
      </c>
      <c r="E145" s="456">
        <v>0</v>
      </c>
      <c r="F145" s="456">
        <v>0</v>
      </c>
      <c r="G145" s="456">
        <v>1</v>
      </c>
      <c r="H145" s="456"/>
      <c r="I145" s="456"/>
      <c r="J145" s="462">
        <v>0</v>
      </c>
      <c r="K145" s="462">
        <v>0</v>
      </c>
      <c r="L145" s="462">
        <v>0</v>
      </c>
      <c r="M145" s="462">
        <v>0</v>
      </c>
      <c r="N145" s="457"/>
      <c r="O145" s="465">
        <v>0</v>
      </c>
      <c r="P145" s="470">
        <v>2.0799698827890221</v>
      </c>
      <c r="Q145" s="470">
        <v>0.63500000000000001</v>
      </c>
      <c r="R145" s="470">
        <v>0.79133333333333333</v>
      </c>
    </row>
    <row r="146" spans="1:18" ht="15.75" customHeight="1">
      <c r="A146" s="455">
        <v>191</v>
      </c>
      <c r="B146" s="456">
        <v>1</v>
      </c>
      <c r="C146" s="456">
        <v>62</v>
      </c>
      <c r="D146" s="456">
        <v>94</v>
      </c>
      <c r="E146" s="456">
        <v>1</v>
      </c>
      <c r="F146" s="456">
        <v>0</v>
      </c>
      <c r="G146" s="456">
        <v>0</v>
      </c>
      <c r="H146" s="456">
        <v>5184</v>
      </c>
      <c r="I146" s="456">
        <v>108.2</v>
      </c>
      <c r="J146" s="462">
        <v>1</v>
      </c>
      <c r="K146" s="462">
        <v>0</v>
      </c>
      <c r="L146" s="462">
        <v>0</v>
      </c>
      <c r="M146" s="462">
        <v>1</v>
      </c>
      <c r="N146" s="457"/>
      <c r="O146" s="465">
        <v>0</v>
      </c>
      <c r="P146" s="470">
        <v>5.4719800385881898</v>
      </c>
      <c r="Q146" s="470">
        <v>0.94566666666666654</v>
      </c>
      <c r="R146" s="470">
        <v>1.0680000000000001</v>
      </c>
    </row>
    <row r="147" spans="1:18" ht="15.75" customHeight="1">
      <c r="A147" s="455">
        <v>192</v>
      </c>
      <c r="B147" s="456">
        <v>2</v>
      </c>
      <c r="C147" s="456">
        <v>41</v>
      </c>
      <c r="D147" s="456">
        <v>96</v>
      </c>
      <c r="E147" s="456">
        <v>1</v>
      </c>
      <c r="F147" s="456">
        <v>0</v>
      </c>
      <c r="G147" s="456">
        <v>0</v>
      </c>
      <c r="H147" s="456">
        <v>731</v>
      </c>
      <c r="I147" s="456">
        <v>187.9</v>
      </c>
      <c r="J147" s="462">
        <v>0</v>
      </c>
      <c r="K147" s="462">
        <v>0</v>
      </c>
      <c r="L147" s="462">
        <v>0</v>
      </c>
      <c r="M147" s="462">
        <v>0</v>
      </c>
      <c r="N147" s="457"/>
      <c r="O147" s="465">
        <v>0</v>
      </c>
      <c r="P147" s="470">
        <v>10.515805801700907</v>
      </c>
      <c r="Q147" s="470">
        <v>0.46933333333333332</v>
      </c>
      <c r="R147" s="470">
        <v>0.59666666666666668</v>
      </c>
    </row>
    <row r="148" spans="1:18" ht="15.75" customHeight="1">
      <c r="A148" s="455">
        <v>193</v>
      </c>
      <c r="B148" s="456">
        <v>2</v>
      </c>
      <c r="C148" s="456">
        <v>45</v>
      </c>
      <c r="D148" s="456">
        <v>97</v>
      </c>
      <c r="E148" s="456">
        <v>1</v>
      </c>
      <c r="F148" s="456">
        <v>1</v>
      </c>
      <c r="G148" s="456">
        <v>0</v>
      </c>
      <c r="H148" s="456">
        <v>356</v>
      </c>
      <c r="I148" s="456">
        <v>2.6</v>
      </c>
      <c r="J148" s="462">
        <v>1</v>
      </c>
      <c r="K148" s="462">
        <v>0</v>
      </c>
      <c r="L148" s="462">
        <v>0</v>
      </c>
      <c r="M148" s="462">
        <v>1</v>
      </c>
      <c r="N148" s="457"/>
      <c r="O148" s="465">
        <v>0</v>
      </c>
      <c r="P148" s="470">
        <v>10.798391728891479</v>
      </c>
      <c r="Q148" s="470"/>
      <c r="R148" s="470"/>
    </row>
    <row r="149" spans="1:18" ht="15.75" customHeight="1">
      <c r="A149" s="455">
        <v>194</v>
      </c>
      <c r="B149" s="456">
        <v>2</v>
      </c>
      <c r="C149" s="456">
        <v>32</v>
      </c>
      <c r="D149" s="456">
        <v>96</v>
      </c>
      <c r="E149" s="456">
        <v>0</v>
      </c>
      <c r="F149" s="456">
        <v>1</v>
      </c>
      <c r="G149" s="456">
        <v>1</v>
      </c>
      <c r="H149" s="456">
        <v>622</v>
      </c>
      <c r="I149" s="456">
        <v>5.2</v>
      </c>
      <c r="J149" s="462">
        <v>0</v>
      </c>
      <c r="K149" s="462">
        <v>0</v>
      </c>
      <c r="L149" s="462">
        <v>0</v>
      </c>
      <c r="M149" s="462">
        <v>0</v>
      </c>
      <c r="N149" s="457"/>
      <c r="O149" s="465">
        <v>0</v>
      </c>
      <c r="P149" s="470">
        <v>6.9708898055391568</v>
      </c>
      <c r="Q149" s="470">
        <v>0.59666666666666668</v>
      </c>
      <c r="R149" s="470">
        <v>0.74099999999999999</v>
      </c>
    </row>
    <row r="150" spans="1:18" ht="15.75" customHeight="1">
      <c r="A150" s="455">
        <v>195</v>
      </c>
      <c r="B150" s="456">
        <v>1</v>
      </c>
      <c r="C150" s="456">
        <v>49</v>
      </c>
      <c r="D150" s="456">
        <v>94</v>
      </c>
      <c r="E150" s="456">
        <v>0</v>
      </c>
      <c r="F150" s="456">
        <v>0</v>
      </c>
      <c r="G150" s="456">
        <v>0</v>
      </c>
      <c r="H150" s="456">
        <v>1019</v>
      </c>
      <c r="I150" s="456">
        <v>17.399999999999999</v>
      </c>
      <c r="J150" s="462">
        <v>0</v>
      </c>
      <c r="K150" s="462">
        <v>0</v>
      </c>
      <c r="L150" s="462">
        <v>0</v>
      </c>
      <c r="M150" s="462">
        <v>0</v>
      </c>
      <c r="N150" s="457"/>
      <c r="O150" s="465">
        <v>0</v>
      </c>
      <c r="P150" s="470">
        <v>7.340823484411402</v>
      </c>
      <c r="Q150" s="470">
        <v>0.51833333333333342</v>
      </c>
      <c r="R150" s="470">
        <v>0.71</v>
      </c>
    </row>
    <row r="151" spans="1:18" ht="15.75" customHeight="1">
      <c r="A151" s="455">
        <v>196</v>
      </c>
      <c r="B151" s="456">
        <v>1</v>
      </c>
      <c r="C151" s="456">
        <v>70</v>
      </c>
      <c r="D151" s="456">
        <v>88</v>
      </c>
      <c r="E151" s="456">
        <v>0</v>
      </c>
      <c r="F151" s="456">
        <v>0</v>
      </c>
      <c r="G151" s="456">
        <v>0</v>
      </c>
      <c r="H151" s="456"/>
      <c r="I151" s="456">
        <v>239.8</v>
      </c>
      <c r="J151" s="462">
        <v>0</v>
      </c>
      <c r="K151" s="462">
        <v>0</v>
      </c>
      <c r="L151" s="462">
        <v>1</v>
      </c>
      <c r="M151" s="462">
        <v>1</v>
      </c>
      <c r="N151" s="457"/>
      <c r="O151" s="465">
        <v>1</v>
      </c>
      <c r="P151" s="470">
        <v>8.8678735053320406</v>
      </c>
      <c r="Q151" s="470">
        <v>0.69833333333333325</v>
      </c>
      <c r="R151" s="470">
        <v>0.87766666666666671</v>
      </c>
    </row>
    <row r="152" spans="1:18" ht="15.75" customHeight="1">
      <c r="A152" s="455">
        <v>197</v>
      </c>
      <c r="B152" s="456">
        <v>2</v>
      </c>
      <c r="C152" s="456">
        <v>62</v>
      </c>
      <c r="D152" s="456">
        <v>90</v>
      </c>
      <c r="E152" s="456">
        <v>1</v>
      </c>
      <c r="F152" s="456">
        <v>1</v>
      </c>
      <c r="G152" s="456">
        <v>0</v>
      </c>
      <c r="H152" s="456">
        <v>1357</v>
      </c>
      <c r="I152" s="456">
        <v>287</v>
      </c>
      <c r="J152" s="462">
        <v>1</v>
      </c>
      <c r="K152" s="462">
        <v>1</v>
      </c>
      <c r="L152" s="462">
        <v>0</v>
      </c>
      <c r="M152" s="462">
        <v>1</v>
      </c>
      <c r="N152" s="457"/>
      <c r="O152" s="465">
        <v>0</v>
      </c>
      <c r="P152" s="470">
        <v>9.247055243708127</v>
      </c>
      <c r="Q152" s="470">
        <v>0.84166666666666667</v>
      </c>
      <c r="R152" s="470">
        <v>1.0820000000000001</v>
      </c>
    </row>
    <row r="153" spans="1:18" ht="15.75" customHeight="1">
      <c r="A153" s="455">
        <v>198</v>
      </c>
      <c r="B153" s="456">
        <v>2</v>
      </c>
      <c r="C153" s="456">
        <v>37</v>
      </c>
      <c r="D153" s="456">
        <v>95</v>
      </c>
      <c r="E153" s="456">
        <v>0</v>
      </c>
      <c r="F153" s="456">
        <v>1</v>
      </c>
      <c r="G153" s="456">
        <v>0</v>
      </c>
      <c r="H153" s="456">
        <v>329</v>
      </c>
      <c r="I153" s="456">
        <v>127</v>
      </c>
      <c r="J153" s="462">
        <v>0</v>
      </c>
      <c r="K153" s="462">
        <v>0</v>
      </c>
      <c r="L153" s="462">
        <v>0</v>
      </c>
      <c r="M153" s="462">
        <v>0</v>
      </c>
      <c r="N153" s="457"/>
      <c r="O153" s="465">
        <v>0</v>
      </c>
      <c r="P153" s="470">
        <v>8.7234119801040233</v>
      </c>
      <c r="Q153" s="470">
        <v>0.47033333333333333</v>
      </c>
      <c r="R153" s="470">
        <v>0.60300000000000009</v>
      </c>
    </row>
    <row r="154" spans="1:18" ht="15.75" customHeight="1">
      <c r="A154" s="455">
        <v>200</v>
      </c>
      <c r="B154" s="456">
        <v>2</v>
      </c>
      <c r="C154" s="456">
        <v>80</v>
      </c>
      <c r="D154" s="456">
        <v>100</v>
      </c>
      <c r="E154" s="456">
        <v>1</v>
      </c>
      <c r="F154" s="456">
        <v>0</v>
      </c>
      <c r="G154" s="456">
        <v>0</v>
      </c>
      <c r="H154" s="456">
        <v>5805</v>
      </c>
      <c r="I154" s="456">
        <v>127.8</v>
      </c>
      <c r="J154" s="462">
        <v>0</v>
      </c>
      <c r="K154" s="462">
        <v>0</v>
      </c>
      <c r="L154" s="462">
        <v>0</v>
      </c>
      <c r="M154" s="462">
        <v>0</v>
      </c>
      <c r="N154" s="457"/>
      <c r="O154" s="465">
        <v>0</v>
      </c>
      <c r="P154" s="470"/>
      <c r="Q154" s="470">
        <v>0.66733333333333344</v>
      </c>
      <c r="R154" s="470">
        <v>0.88766666666666671</v>
      </c>
    </row>
    <row r="155" spans="1:18" ht="15.75" customHeight="1">
      <c r="A155" s="455">
        <v>201</v>
      </c>
      <c r="B155" s="456">
        <v>2</v>
      </c>
      <c r="C155" s="456">
        <v>93</v>
      </c>
      <c r="D155" s="456">
        <v>93</v>
      </c>
      <c r="E155" s="456">
        <v>0</v>
      </c>
      <c r="F155" s="456">
        <v>0</v>
      </c>
      <c r="G155" s="456">
        <v>0</v>
      </c>
      <c r="H155" s="456"/>
      <c r="I155" s="456">
        <v>9.1999999999999993</v>
      </c>
      <c r="J155" s="462">
        <v>0</v>
      </c>
      <c r="K155" s="462">
        <v>0</v>
      </c>
      <c r="L155" s="462">
        <v>0</v>
      </c>
      <c r="M155" s="462">
        <v>0</v>
      </c>
      <c r="N155" s="457"/>
      <c r="O155" s="465">
        <v>1</v>
      </c>
      <c r="P155" s="470"/>
      <c r="Q155" s="470">
        <v>1.454</v>
      </c>
      <c r="R155" s="470">
        <v>1.7653333333333334</v>
      </c>
    </row>
    <row r="156" spans="1:18" ht="15.75" customHeight="1">
      <c r="A156" s="455">
        <v>202</v>
      </c>
      <c r="B156" s="456">
        <v>1</v>
      </c>
      <c r="C156" s="456">
        <v>57</v>
      </c>
      <c r="D156" s="456">
        <v>91</v>
      </c>
      <c r="E156" s="456">
        <v>1</v>
      </c>
      <c r="F156" s="456">
        <v>1</v>
      </c>
      <c r="G156" s="456">
        <v>0</v>
      </c>
      <c r="H156" s="456">
        <v>1128</v>
      </c>
      <c r="I156" s="456"/>
      <c r="J156" s="462">
        <v>0</v>
      </c>
      <c r="K156" s="462">
        <v>0</v>
      </c>
      <c r="L156" s="462">
        <v>0</v>
      </c>
      <c r="M156" s="462">
        <v>0</v>
      </c>
      <c r="N156" s="457"/>
      <c r="O156" s="465">
        <v>0</v>
      </c>
      <c r="P156" s="470">
        <v>1.4384366133760405</v>
      </c>
      <c r="Q156" s="470">
        <v>0.54733333333333334</v>
      </c>
      <c r="R156" s="470">
        <v>0.68066666666666675</v>
      </c>
    </row>
    <row r="157" spans="1:18" ht="15.75" customHeight="1">
      <c r="A157" s="455">
        <v>204</v>
      </c>
      <c r="B157" s="456">
        <v>2</v>
      </c>
      <c r="C157" s="456">
        <v>69</v>
      </c>
      <c r="D157" s="456">
        <v>99</v>
      </c>
      <c r="E157" s="456">
        <v>1</v>
      </c>
      <c r="F157" s="456">
        <v>0</v>
      </c>
      <c r="G157" s="456">
        <v>0</v>
      </c>
      <c r="H157" s="456">
        <v>900</v>
      </c>
      <c r="I157" s="456">
        <v>20.5</v>
      </c>
      <c r="J157" s="462">
        <v>0</v>
      </c>
      <c r="K157" s="462">
        <v>0</v>
      </c>
      <c r="L157" s="462">
        <v>0</v>
      </c>
      <c r="M157" s="462">
        <v>0</v>
      </c>
      <c r="N157" s="457"/>
      <c r="O157" s="465">
        <v>0</v>
      </c>
      <c r="P157" s="470">
        <v>4.3779298007321614</v>
      </c>
      <c r="Q157" s="470">
        <v>0.77733333333333343</v>
      </c>
      <c r="R157" s="470">
        <v>0.89600000000000002</v>
      </c>
    </row>
    <row r="158" spans="1:18" ht="15.75" customHeight="1">
      <c r="A158" s="455">
        <v>206</v>
      </c>
      <c r="B158" s="456">
        <v>2</v>
      </c>
      <c r="C158" s="456">
        <v>25</v>
      </c>
      <c r="D158" s="456">
        <v>90</v>
      </c>
      <c r="E158" s="456">
        <v>0</v>
      </c>
      <c r="F158" s="456">
        <v>1</v>
      </c>
      <c r="G158" s="456">
        <v>0</v>
      </c>
      <c r="H158" s="456">
        <v>271</v>
      </c>
      <c r="I158" s="456">
        <v>246</v>
      </c>
      <c r="J158" s="462">
        <v>1</v>
      </c>
      <c r="K158" s="462">
        <v>0</v>
      </c>
      <c r="L158" s="462">
        <v>0</v>
      </c>
      <c r="M158" s="462">
        <v>1</v>
      </c>
      <c r="N158" s="457"/>
      <c r="O158" s="465">
        <v>0</v>
      </c>
      <c r="P158" s="470">
        <v>7.318100111739084</v>
      </c>
      <c r="Q158" s="470">
        <v>0.57066666666666654</v>
      </c>
      <c r="R158" s="470">
        <v>0.73466666666666658</v>
      </c>
    </row>
    <row r="159" spans="1:18" ht="15.75" customHeight="1">
      <c r="A159" s="455">
        <v>207</v>
      </c>
      <c r="B159" s="456">
        <v>2</v>
      </c>
      <c r="C159" s="456">
        <v>49</v>
      </c>
      <c r="D159" s="456">
        <v>96</v>
      </c>
      <c r="E159" s="456">
        <v>1</v>
      </c>
      <c r="F159" s="456">
        <v>0</v>
      </c>
      <c r="G159" s="456">
        <v>0</v>
      </c>
      <c r="H159" s="456">
        <v>1100</v>
      </c>
      <c r="I159" s="456">
        <v>67.400000000000006</v>
      </c>
      <c r="J159" s="462">
        <v>0</v>
      </c>
      <c r="K159" s="462">
        <v>0</v>
      </c>
      <c r="L159" s="462">
        <v>0</v>
      </c>
      <c r="M159" s="462">
        <v>0</v>
      </c>
      <c r="N159" s="457"/>
      <c r="O159" s="465">
        <v>0</v>
      </c>
      <c r="P159" s="470"/>
      <c r="Q159" s="470">
        <v>0.58499999999999996</v>
      </c>
      <c r="R159" s="470">
        <v>0.7556666666666666</v>
      </c>
    </row>
    <row r="160" spans="1:18" ht="15.75" customHeight="1">
      <c r="A160" s="455">
        <v>208</v>
      </c>
      <c r="B160" s="456">
        <v>1</v>
      </c>
      <c r="C160" s="456">
        <v>36</v>
      </c>
      <c r="D160" s="456">
        <v>92</v>
      </c>
      <c r="E160" s="456">
        <v>1</v>
      </c>
      <c r="F160" s="456">
        <v>1</v>
      </c>
      <c r="G160" s="456">
        <v>0</v>
      </c>
      <c r="H160" s="456">
        <v>239</v>
      </c>
      <c r="I160" s="456"/>
      <c r="J160" s="462">
        <v>1</v>
      </c>
      <c r="K160" s="462">
        <v>1</v>
      </c>
      <c r="L160" s="462">
        <v>1</v>
      </c>
      <c r="M160" s="462">
        <v>1</v>
      </c>
      <c r="N160" s="457"/>
      <c r="O160" s="465">
        <v>1</v>
      </c>
      <c r="P160" s="470">
        <v>4.4838014706625966</v>
      </c>
      <c r="Q160" s="470">
        <v>1.0529999999999999</v>
      </c>
      <c r="R160" s="470">
        <v>1.2653333333333332</v>
      </c>
    </row>
    <row r="161" spans="1:18" ht="15.75" customHeight="1">
      <c r="A161" s="455">
        <v>209</v>
      </c>
      <c r="B161" s="456">
        <v>1</v>
      </c>
      <c r="C161" s="456">
        <v>84</v>
      </c>
      <c r="D161" s="456">
        <v>99</v>
      </c>
      <c r="E161" s="456">
        <v>0</v>
      </c>
      <c r="F161" s="456">
        <v>0</v>
      </c>
      <c r="G161" s="456">
        <v>0</v>
      </c>
      <c r="H161" s="456">
        <v>793</v>
      </c>
      <c r="I161" s="456">
        <v>471.2</v>
      </c>
      <c r="J161" s="462">
        <v>1</v>
      </c>
      <c r="K161" s="462">
        <v>0</v>
      </c>
      <c r="L161" s="462">
        <v>0</v>
      </c>
      <c r="M161" s="462">
        <v>1</v>
      </c>
      <c r="N161" s="457"/>
      <c r="O161" s="465">
        <v>0</v>
      </c>
      <c r="P161" s="470">
        <v>7.6430619995539724</v>
      </c>
      <c r="Q161" s="470">
        <v>0.78333333333333333</v>
      </c>
      <c r="R161" s="470">
        <v>0.99333333333333351</v>
      </c>
    </row>
    <row r="162" spans="1:18" ht="15.75" customHeight="1">
      <c r="A162" s="455">
        <v>210</v>
      </c>
      <c r="B162" s="456">
        <v>2</v>
      </c>
      <c r="C162" s="456">
        <v>62</v>
      </c>
      <c r="D162" s="456">
        <v>83</v>
      </c>
      <c r="E162" s="456">
        <v>1</v>
      </c>
      <c r="F162" s="456">
        <v>0</v>
      </c>
      <c r="G162" s="456">
        <v>0</v>
      </c>
      <c r="H162" s="456">
        <v>2559</v>
      </c>
      <c r="I162" s="456">
        <v>92.1</v>
      </c>
      <c r="J162" s="462">
        <v>1</v>
      </c>
      <c r="K162" s="462">
        <v>1</v>
      </c>
      <c r="L162" s="462">
        <v>0</v>
      </c>
      <c r="M162" s="462">
        <v>1</v>
      </c>
      <c r="N162" s="457"/>
      <c r="O162" s="465">
        <v>0</v>
      </c>
      <c r="P162" s="470">
        <v>4.5897595967875038</v>
      </c>
      <c r="Q162" s="470">
        <v>0.67800000000000005</v>
      </c>
      <c r="R162" s="470">
        <v>0.8610000000000001</v>
      </c>
    </row>
    <row r="163" spans="1:18" ht="15.75" customHeight="1">
      <c r="A163" s="455">
        <v>211</v>
      </c>
      <c r="B163" s="456">
        <v>1</v>
      </c>
      <c r="C163" s="456">
        <v>71</v>
      </c>
      <c r="D163" s="456">
        <v>94</v>
      </c>
      <c r="E163" s="456">
        <v>0</v>
      </c>
      <c r="F163" s="456">
        <v>0</v>
      </c>
      <c r="G163" s="456">
        <v>0</v>
      </c>
      <c r="H163" s="456">
        <v>410</v>
      </c>
      <c r="I163" s="456">
        <v>72.599999999999994</v>
      </c>
      <c r="J163" s="462">
        <v>0</v>
      </c>
      <c r="K163" s="462">
        <v>0</v>
      </c>
      <c r="L163" s="462">
        <v>0</v>
      </c>
      <c r="M163" s="462">
        <v>0</v>
      </c>
      <c r="N163" s="457"/>
      <c r="O163" s="465">
        <v>0</v>
      </c>
      <c r="P163" s="470">
        <v>-1.6834929225645345</v>
      </c>
      <c r="Q163" s="470">
        <v>1.0273333333333332</v>
      </c>
      <c r="R163" s="470">
        <v>1.2329999999999999</v>
      </c>
    </row>
    <row r="164" spans="1:18" ht="15.75" customHeight="1">
      <c r="A164" s="455">
        <v>212</v>
      </c>
      <c r="B164" s="456">
        <v>1</v>
      </c>
      <c r="C164" s="456">
        <v>30</v>
      </c>
      <c r="D164" s="456">
        <v>94</v>
      </c>
      <c r="E164" s="456">
        <v>1</v>
      </c>
      <c r="F164" s="456">
        <v>0</v>
      </c>
      <c r="G164" s="456">
        <v>0</v>
      </c>
      <c r="H164" s="456">
        <v>1178</v>
      </c>
      <c r="I164" s="456">
        <v>15.1</v>
      </c>
      <c r="J164" s="462">
        <v>0</v>
      </c>
      <c r="K164" s="462">
        <v>0</v>
      </c>
      <c r="L164" s="462">
        <v>0</v>
      </c>
      <c r="M164" s="462">
        <v>0</v>
      </c>
      <c r="N164" s="457"/>
      <c r="O164" s="465">
        <v>0</v>
      </c>
      <c r="P164" s="470">
        <v>9.3007202608561723</v>
      </c>
      <c r="Q164" s="470">
        <v>0.54199999999999993</v>
      </c>
      <c r="R164" s="470">
        <v>0.62733333333333341</v>
      </c>
    </row>
    <row r="165" spans="1:18" ht="15.75" customHeight="1">
      <c r="A165" s="455">
        <v>213</v>
      </c>
      <c r="B165" s="456">
        <v>2</v>
      </c>
      <c r="C165" s="456">
        <v>59</v>
      </c>
      <c r="D165" s="456">
        <v>90</v>
      </c>
      <c r="E165" s="456">
        <v>1</v>
      </c>
      <c r="F165" s="456">
        <v>0</v>
      </c>
      <c r="G165" s="456">
        <v>1</v>
      </c>
      <c r="H165" s="456">
        <v>1072</v>
      </c>
      <c r="I165" s="456">
        <v>4.3</v>
      </c>
      <c r="J165" s="462">
        <v>0</v>
      </c>
      <c r="K165" s="462">
        <v>0</v>
      </c>
      <c r="L165" s="462">
        <v>0</v>
      </c>
      <c r="M165" s="462">
        <v>0</v>
      </c>
      <c r="N165" s="457"/>
      <c r="O165" s="465">
        <v>0</v>
      </c>
      <c r="P165" s="470"/>
      <c r="Q165" s="470">
        <v>0.85633333333333328</v>
      </c>
      <c r="R165" s="470">
        <v>1.0243333333333331</v>
      </c>
    </row>
    <row r="166" spans="1:18" ht="15.75" customHeight="1">
      <c r="A166" s="455">
        <v>215</v>
      </c>
      <c r="B166" s="456">
        <v>1</v>
      </c>
      <c r="C166" s="456">
        <v>51</v>
      </c>
      <c r="D166" s="456">
        <v>96</v>
      </c>
      <c r="E166" s="456">
        <v>0</v>
      </c>
      <c r="F166" s="456">
        <v>0</v>
      </c>
      <c r="G166" s="456">
        <v>0</v>
      </c>
      <c r="H166" s="456">
        <v>1828</v>
      </c>
      <c r="I166" s="456">
        <v>7.2</v>
      </c>
      <c r="J166" s="462">
        <v>0</v>
      </c>
      <c r="K166" s="462">
        <v>0</v>
      </c>
      <c r="L166" s="462">
        <v>0</v>
      </c>
      <c r="M166" s="462">
        <v>0</v>
      </c>
      <c r="N166" s="457"/>
      <c r="O166" s="465">
        <v>1</v>
      </c>
      <c r="P166" s="470">
        <v>2.9969559915113542</v>
      </c>
      <c r="Q166" s="470">
        <v>0.6193333333333334</v>
      </c>
      <c r="R166" s="470">
        <v>0.73933333333333329</v>
      </c>
    </row>
    <row r="167" spans="1:18" ht="15.75" customHeight="1">
      <c r="A167" s="455">
        <v>216</v>
      </c>
      <c r="B167" s="456">
        <v>1</v>
      </c>
      <c r="C167" s="456">
        <v>61</v>
      </c>
      <c r="D167" s="456">
        <v>80</v>
      </c>
      <c r="E167" s="456">
        <v>1</v>
      </c>
      <c r="F167" s="456">
        <v>0</v>
      </c>
      <c r="G167" s="456">
        <v>0</v>
      </c>
      <c r="H167" s="456">
        <v>847</v>
      </c>
      <c r="I167" s="456">
        <v>31.9</v>
      </c>
      <c r="J167" s="462">
        <v>0</v>
      </c>
      <c r="K167" s="462">
        <v>1</v>
      </c>
      <c r="L167" s="462">
        <v>0</v>
      </c>
      <c r="M167" s="462">
        <v>1</v>
      </c>
      <c r="N167" s="457"/>
      <c r="O167" s="465">
        <v>0</v>
      </c>
      <c r="P167" s="470">
        <v>9.6050039553894226</v>
      </c>
      <c r="Q167" s="470">
        <v>0.78600000000000003</v>
      </c>
      <c r="R167" s="470">
        <v>0.88099999999999989</v>
      </c>
    </row>
    <row r="168" spans="1:18" ht="15.75" customHeight="1">
      <c r="A168" s="455">
        <v>217</v>
      </c>
      <c r="B168" s="456">
        <v>1</v>
      </c>
      <c r="C168" s="456">
        <v>48</v>
      </c>
      <c r="D168" s="456">
        <v>97</v>
      </c>
      <c r="E168" s="456">
        <v>1</v>
      </c>
      <c r="F168" s="456">
        <v>1</v>
      </c>
      <c r="G168" s="456">
        <v>0</v>
      </c>
      <c r="H168" s="456">
        <v>676</v>
      </c>
      <c r="I168" s="456">
        <v>145.19999999999999</v>
      </c>
      <c r="J168" s="462">
        <v>1</v>
      </c>
      <c r="K168" s="462">
        <v>1</v>
      </c>
      <c r="L168" s="462">
        <v>0</v>
      </c>
      <c r="M168" s="462">
        <v>1</v>
      </c>
      <c r="N168" s="457"/>
      <c r="O168" s="465">
        <v>0</v>
      </c>
      <c r="P168" s="470">
        <v>3.1328738312891686</v>
      </c>
      <c r="Q168" s="470">
        <v>0.68033333333333346</v>
      </c>
      <c r="R168" s="470">
        <v>0.79866666666666664</v>
      </c>
    </row>
    <row r="169" spans="1:18" ht="15.75" customHeight="1">
      <c r="A169" s="455">
        <v>218</v>
      </c>
      <c r="B169" s="456">
        <v>2</v>
      </c>
      <c r="C169" s="456">
        <v>44</v>
      </c>
      <c r="D169" s="456">
        <v>87</v>
      </c>
      <c r="E169" s="456">
        <v>0</v>
      </c>
      <c r="F169" s="456">
        <v>0</v>
      </c>
      <c r="G169" s="456">
        <v>1</v>
      </c>
      <c r="H169" s="456">
        <v>4297</v>
      </c>
      <c r="I169" s="456">
        <v>151.30000000000001</v>
      </c>
      <c r="J169" s="462">
        <v>1</v>
      </c>
      <c r="K169" s="462">
        <v>0</v>
      </c>
      <c r="L169" s="462">
        <v>0</v>
      </c>
      <c r="M169" s="462">
        <v>1</v>
      </c>
      <c r="N169" s="457"/>
      <c r="O169" s="465">
        <v>1</v>
      </c>
      <c r="P169" s="470">
        <v>7.8273437617620898</v>
      </c>
      <c r="Q169" s="470">
        <v>0.56400000000000006</v>
      </c>
      <c r="R169" s="470">
        <v>0.72499999999999998</v>
      </c>
    </row>
    <row r="170" spans="1:18" ht="15.75" customHeight="1">
      <c r="A170" s="455">
        <v>219</v>
      </c>
      <c r="B170" s="456">
        <v>2</v>
      </c>
      <c r="C170" s="456">
        <v>22</v>
      </c>
      <c r="D170" s="456">
        <v>95</v>
      </c>
      <c r="E170" s="456">
        <v>0</v>
      </c>
      <c r="F170" s="456">
        <v>0</v>
      </c>
      <c r="G170" s="456">
        <v>0</v>
      </c>
      <c r="H170" s="456"/>
      <c r="I170" s="456">
        <v>47</v>
      </c>
      <c r="J170" s="462">
        <v>0</v>
      </c>
      <c r="K170" s="462">
        <v>0</v>
      </c>
      <c r="L170" s="462">
        <v>0</v>
      </c>
      <c r="M170" s="462">
        <v>0</v>
      </c>
      <c r="N170" s="457"/>
      <c r="O170" s="465">
        <v>0</v>
      </c>
      <c r="P170" s="470">
        <v>6.3502684039288022</v>
      </c>
      <c r="Q170" s="470">
        <v>0.40099999999999997</v>
      </c>
      <c r="R170" s="470">
        <v>0.6263333333333333</v>
      </c>
    </row>
    <row r="171" spans="1:18" ht="15.75" customHeight="1">
      <c r="A171" s="455">
        <v>220</v>
      </c>
      <c r="B171" s="456">
        <v>2</v>
      </c>
      <c r="C171" s="456">
        <v>76</v>
      </c>
      <c r="D171" s="456">
        <v>98</v>
      </c>
      <c r="E171" s="456">
        <v>1</v>
      </c>
      <c r="F171" s="456">
        <v>0</v>
      </c>
      <c r="G171" s="456">
        <v>0</v>
      </c>
      <c r="H171" s="456">
        <v>7264</v>
      </c>
      <c r="I171" s="456">
        <v>93</v>
      </c>
      <c r="J171" s="462">
        <v>0</v>
      </c>
      <c r="K171" s="462">
        <v>0</v>
      </c>
      <c r="L171" s="462">
        <v>0</v>
      </c>
      <c r="M171" s="462">
        <v>0</v>
      </c>
      <c r="N171" s="457"/>
      <c r="O171" s="465">
        <v>0</v>
      </c>
      <c r="P171" s="470">
        <v>6.7676477107138728</v>
      </c>
      <c r="Q171" s="470">
        <v>0.80866666666666676</v>
      </c>
      <c r="R171" s="470">
        <v>0.95833333333333337</v>
      </c>
    </row>
    <row r="172" spans="1:18" ht="15.75" customHeight="1">
      <c r="A172" s="455">
        <v>221</v>
      </c>
      <c r="B172" s="456">
        <v>1</v>
      </c>
      <c r="C172" s="456">
        <v>64</v>
      </c>
      <c r="D172" s="456">
        <v>95</v>
      </c>
      <c r="E172" s="456">
        <v>1</v>
      </c>
      <c r="F172" s="456">
        <v>1</v>
      </c>
      <c r="G172" s="456">
        <v>0</v>
      </c>
      <c r="H172" s="456">
        <v>12225</v>
      </c>
      <c r="I172" s="456"/>
      <c r="J172" s="462">
        <v>1</v>
      </c>
      <c r="K172" s="462">
        <v>1</v>
      </c>
      <c r="L172" s="462">
        <v>1</v>
      </c>
      <c r="M172" s="462">
        <v>1</v>
      </c>
      <c r="N172" s="457"/>
      <c r="O172" s="465">
        <v>0</v>
      </c>
      <c r="P172" s="470">
        <v>2.245133492344392</v>
      </c>
      <c r="Q172" s="470">
        <v>0.53133333333333332</v>
      </c>
      <c r="R172" s="470">
        <v>0.63600000000000001</v>
      </c>
    </row>
    <row r="173" spans="1:18" ht="15.75" customHeight="1">
      <c r="A173" s="455">
        <v>222</v>
      </c>
      <c r="B173" s="456">
        <v>1</v>
      </c>
      <c r="C173" s="456">
        <v>71</v>
      </c>
      <c r="D173" s="456">
        <v>91</v>
      </c>
      <c r="E173" s="456">
        <v>1</v>
      </c>
      <c r="F173" s="456">
        <v>1</v>
      </c>
      <c r="G173" s="456">
        <v>0</v>
      </c>
      <c r="H173" s="456">
        <v>2015</v>
      </c>
      <c r="I173" s="456">
        <v>385.2</v>
      </c>
      <c r="J173" s="462">
        <v>1</v>
      </c>
      <c r="K173" s="462">
        <v>1</v>
      </c>
      <c r="L173" s="462">
        <v>1</v>
      </c>
      <c r="M173" s="462">
        <v>1</v>
      </c>
      <c r="N173" s="457"/>
      <c r="O173" s="465">
        <v>0</v>
      </c>
      <c r="P173" s="470">
        <v>9.7756467344452549</v>
      </c>
      <c r="Q173" s="470">
        <v>0.99266666666666659</v>
      </c>
      <c r="R173" s="470">
        <v>1.2156666666666667</v>
      </c>
    </row>
    <row r="174" spans="1:18" ht="15.75" customHeight="1">
      <c r="A174" s="455">
        <v>223</v>
      </c>
      <c r="B174" s="456">
        <v>2</v>
      </c>
      <c r="C174" s="456">
        <v>76</v>
      </c>
      <c r="D174" s="456">
        <v>96</v>
      </c>
      <c r="E174" s="456">
        <v>1</v>
      </c>
      <c r="F174" s="456">
        <v>1</v>
      </c>
      <c r="G174" s="456">
        <v>0</v>
      </c>
      <c r="H174" s="456">
        <v>831</v>
      </c>
      <c r="I174" s="456">
        <v>69.099999999999994</v>
      </c>
      <c r="J174" s="462">
        <v>1</v>
      </c>
      <c r="K174" s="462">
        <v>1</v>
      </c>
      <c r="L174" s="462">
        <v>1</v>
      </c>
      <c r="M174" s="462">
        <v>1</v>
      </c>
      <c r="N174" s="457"/>
      <c r="O174" s="465">
        <v>0</v>
      </c>
      <c r="P174" s="470">
        <v>9.3944670148964882</v>
      </c>
      <c r="Q174" s="470">
        <v>0.97233333333333327</v>
      </c>
      <c r="R174" s="470">
        <v>1.0903333333333334</v>
      </c>
    </row>
    <row r="175" spans="1:18" ht="15.75" customHeight="1">
      <c r="A175" s="455">
        <v>224</v>
      </c>
      <c r="B175" s="456">
        <v>2</v>
      </c>
      <c r="C175" s="456">
        <v>38</v>
      </c>
      <c r="D175" s="456">
        <v>93</v>
      </c>
      <c r="E175" s="456">
        <v>0</v>
      </c>
      <c r="F175" s="456">
        <v>1</v>
      </c>
      <c r="G175" s="456">
        <v>0</v>
      </c>
      <c r="H175" s="456">
        <v>607</v>
      </c>
      <c r="I175" s="456">
        <v>74.099999999999994</v>
      </c>
      <c r="J175" s="462">
        <v>0</v>
      </c>
      <c r="K175" s="462">
        <v>0</v>
      </c>
      <c r="L175" s="462">
        <v>0</v>
      </c>
      <c r="M175" s="462">
        <v>0</v>
      </c>
      <c r="N175" s="457"/>
      <c r="O175" s="465">
        <v>0</v>
      </c>
      <c r="P175" s="470">
        <v>8.8691035449569817</v>
      </c>
      <c r="Q175" s="470">
        <v>0.46333333333333332</v>
      </c>
      <c r="R175" s="470">
        <v>0.57999999999999996</v>
      </c>
    </row>
    <row r="176" spans="1:18" ht="15.75" customHeight="1">
      <c r="A176" s="455">
        <v>225</v>
      </c>
      <c r="B176" s="456">
        <v>2</v>
      </c>
      <c r="C176" s="456">
        <v>49</v>
      </c>
      <c r="D176" s="456">
        <v>96</v>
      </c>
      <c r="E176" s="456">
        <v>0</v>
      </c>
      <c r="F176" s="456">
        <v>1</v>
      </c>
      <c r="G176" s="456">
        <v>0</v>
      </c>
      <c r="H176" s="456">
        <v>14.52</v>
      </c>
      <c r="I176" s="456">
        <v>71.900000000000006</v>
      </c>
      <c r="J176" s="462">
        <v>0</v>
      </c>
      <c r="K176" s="462">
        <v>0</v>
      </c>
      <c r="L176" s="462">
        <v>0</v>
      </c>
      <c r="M176" s="462">
        <v>0</v>
      </c>
      <c r="N176" s="457"/>
      <c r="O176" s="465">
        <v>0</v>
      </c>
      <c r="P176" s="470">
        <v>6.0920241241444417</v>
      </c>
      <c r="Q176" s="470">
        <v>0.79</v>
      </c>
      <c r="R176" s="470">
        <v>0.95866666666666667</v>
      </c>
    </row>
    <row r="177" spans="1:18" ht="15.75" customHeight="1">
      <c r="A177" s="455">
        <v>226</v>
      </c>
      <c r="B177" s="456">
        <v>2</v>
      </c>
      <c r="C177" s="456">
        <v>41</v>
      </c>
      <c r="D177" s="456">
        <v>99</v>
      </c>
      <c r="E177" s="456">
        <v>0</v>
      </c>
      <c r="F177" s="456">
        <v>0</v>
      </c>
      <c r="G177" s="456">
        <v>0</v>
      </c>
      <c r="H177" s="456">
        <v>1025</v>
      </c>
      <c r="I177" s="456">
        <v>159.9</v>
      </c>
      <c r="J177" s="462">
        <v>1</v>
      </c>
      <c r="K177" s="462">
        <v>0</v>
      </c>
      <c r="L177" s="462">
        <v>0</v>
      </c>
      <c r="M177" s="462">
        <v>1</v>
      </c>
      <c r="N177" s="457"/>
      <c r="O177" s="465">
        <v>0</v>
      </c>
      <c r="P177" s="470">
        <v>4.0594110742920932</v>
      </c>
      <c r="Q177" s="470">
        <v>0.41233333333333327</v>
      </c>
      <c r="R177" s="470">
        <v>0.52800000000000002</v>
      </c>
    </row>
    <row r="178" spans="1:18" ht="15.75" customHeight="1">
      <c r="A178" s="455">
        <v>227</v>
      </c>
      <c r="B178" s="456">
        <v>1</v>
      </c>
      <c r="C178" s="456">
        <v>52</v>
      </c>
      <c r="D178" s="456">
        <v>93</v>
      </c>
      <c r="E178" s="456">
        <v>0</v>
      </c>
      <c r="F178" s="456">
        <v>0</v>
      </c>
      <c r="G178" s="456">
        <v>0</v>
      </c>
      <c r="H178" s="456">
        <v>2368</v>
      </c>
      <c r="I178" s="456">
        <v>251.7</v>
      </c>
      <c r="J178" s="462">
        <v>1</v>
      </c>
      <c r="K178" s="462">
        <v>0</v>
      </c>
      <c r="L178" s="462">
        <v>0</v>
      </c>
      <c r="M178" s="462">
        <v>1</v>
      </c>
      <c r="N178" s="457"/>
      <c r="O178" s="465">
        <v>1</v>
      </c>
      <c r="P178" s="470">
        <v>2.8723250144094274</v>
      </c>
      <c r="Q178" s="470">
        <v>0.44166666666666665</v>
      </c>
      <c r="R178" s="470">
        <v>0.61699999999999999</v>
      </c>
    </row>
    <row r="179" spans="1:18" ht="15.75" customHeight="1">
      <c r="A179" s="455">
        <v>228</v>
      </c>
      <c r="B179" s="456">
        <v>1</v>
      </c>
      <c r="C179" s="456">
        <v>35</v>
      </c>
      <c r="D179" s="456">
        <v>97</v>
      </c>
      <c r="E179" s="456">
        <v>0</v>
      </c>
      <c r="F179" s="456">
        <v>0</v>
      </c>
      <c r="G179" s="456">
        <v>0</v>
      </c>
      <c r="H179" s="456">
        <v>709</v>
      </c>
      <c r="I179" s="456">
        <v>281.39999999999998</v>
      </c>
      <c r="J179" s="462">
        <v>1</v>
      </c>
      <c r="K179" s="462">
        <v>1</v>
      </c>
      <c r="L179" s="462">
        <v>1</v>
      </c>
      <c r="M179" s="462">
        <v>1</v>
      </c>
      <c r="N179" s="457"/>
      <c r="O179" s="465">
        <v>0</v>
      </c>
      <c r="P179" s="470">
        <v>2.2424570984927104</v>
      </c>
      <c r="Q179" s="470">
        <v>0.40833333333333327</v>
      </c>
      <c r="R179" s="470">
        <v>0.57466666666666666</v>
      </c>
    </row>
    <row r="180" spans="1:18" ht="15.75" customHeight="1">
      <c r="A180" s="455">
        <v>229</v>
      </c>
      <c r="B180" s="456">
        <v>1</v>
      </c>
      <c r="C180" s="456">
        <v>72</v>
      </c>
      <c r="D180" s="456">
        <v>93</v>
      </c>
      <c r="E180" s="456">
        <v>0</v>
      </c>
      <c r="F180" s="456">
        <v>0</v>
      </c>
      <c r="G180" s="456">
        <v>0</v>
      </c>
      <c r="H180" s="456">
        <v>72149</v>
      </c>
      <c r="I180" s="456">
        <v>90.7</v>
      </c>
      <c r="J180" s="462">
        <v>0</v>
      </c>
      <c r="K180" s="462">
        <v>0</v>
      </c>
      <c r="L180" s="462">
        <v>0</v>
      </c>
      <c r="M180" s="462">
        <v>0</v>
      </c>
      <c r="N180" s="457"/>
      <c r="O180" s="465">
        <v>0</v>
      </c>
      <c r="P180" s="470">
        <v>1.2844600970612117</v>
      </c>
      <c r="Q180" s="470">
        <v>0.89266666666666661</v>
      </c>
      <c r="R180" s="470">
        <v>0.95633333333333326</v>
      </c>
    </row>
    <row r="181" spans="1:18" ht="15.75" customHeight="1">
      <c r="A181" s="455">
        <v>230</v>
      </c>
      <c r="B181" s="456">
        <v>1</v>
      </c>
      <c r="C181" s="456">
        <v>60</v>
      </c>
      <c r="D181" s="456">
        <v>96</v>
      </c>
      <c r="E181" s="456">
        <v>1</v>
      </c>
      <c r="F181" s="456">
        <v>0</v>
      </c>
      <c r="G181" s="456">
        <v>0</v>
      </c>
      <c r="H181" s="456">
        <v>434</v>
      </c>
      <c r="I181" s="456">
        <v>10.7</v>
      </c>
      <c r="J181" s="462">
        <v>1</v>
      </c>
      <c r="K181" s="462">
        <v>1</v>
      </c>
      <c r="L181" s="462">
        <v>1</v>
      </c>
      <c r="M181" s="462">
        <v>1</v>
      </c>
      <c r="N181" s="457"/>
      <c r="O181" s="465">
        <v>0</v>
      </c>
      <c r="P181" s="470">
        <v>5.961648988975381</v>
      </c>
      <c r="Q181" s="470">
        <v>0.6196666666666667</v>
      </c>
      <c r="R181" s="470">
        <v>0.70199999999999996</v>
      </c>
    </row>
    <row r="182" spans="1:18" ht="15.75" customHeight="1">
      <c r="A182" s="455">
        <v>231</v>
      </c>
      <c r="B182" s="456">
        <v>2</v>
      </c>
      <c r="C182" s="456">
        <v>78</v>
      </c>
      <c r="D182" s="456">
        <v>91</v>
      </c>
      <c r="E182" s="456">
        <v>1</v>
      </c>
      <c r="F182" s="456">
        <v>0</v>
      </c>
      <c r="G182" s="456">
        <v>0</v>
      </c>
      <c r="H182" s="456">
        <v>1511</v>
      </c>
      <c r="I182" s="456">
        <v>198.1</v>
      </c>
      <c r="J182" s="462">
        <v>1</v>
      </c>
      <c r="K182" s="462">
        <v>1</v>
      </c>
      <c r="L182" s="462">
        <v>1</v>
      </c>
      <c r="M182" s="462">
        <v>1</v>
      </c>
      <c r="N182" s="457"/>
      <c r="O182" s="465">
        <v>0</v>
      </c>
      <c r="P182" s="470">
        <v>8.7642439722593508</v>
      </c>
      <c r="Q182" s="470">
        <v>0.75</v>
      </c>
      <c r="R182" s="470">
        <v>0.77800000000000002</v>
      </c>
    </row>
    <row r="183" spans="1:18" ht="15.75" customHeight="1">
      <c r="A183" s="455">
        <v>232</v>
      </c>
      <c r="B183" s="456">
        <v>1</v>
      </c>
      <c r="C183" s="456">
        <v>47</v>
      </c>
      <c r="D183" s="456">
        <v>92</v>
      </c>
      <c r="E183" s="456">
        <v>0</v>
      </c>
      <c r="F183" s="456">
        <v>0</v>
      </c>
      <c r="G183" s="456">
        <v>0</v>
      </c>
      <c r="H183" s="456">
        <v>595</v>
      </c>
      <c r="I183" s="456">
        <v>186.2</v>
      </c>
      <c r="J183" s="462">
        <v>1</v>
      </c>
      <c r="K183" s="462">
        <v>0</v>
      </c>
      <c r="L183" s="462">
        <v>0</v>
      </c>
      <c r="M183" s="462">
        <v>0</v>
      </c>
      <c r="N183" s="457"/>
      <c r="O183" s="465">
        <v>0</v>
      </c>
      <c r="P183" s="470">
        <v>6.037209618720472</v>
      </c>
      <c r="Q183" s="470">
        <v>0.56400000000000006</v>
      </c>
      <c r="R183" s="470">
        <v>0.76766666666666661</v>
      </c>
    </row>
    <row r="184" spans="1:18" ht="15.75" customHeight="1">
      <c r="A184" s="455">
        <v>233</v>
      </c>
      <c r="B184" s="456">
        <v>1</v>
      </c>
      <c r="C184" s="456">
        <v>60</v>
      </c>
      <c r="D184" s="456">
        <v>94</v>
      </c>
      <c r="E184" s="456">
        <v>1</v>
      </c>
      <c r="F184" s="456">
        <v>0</v>
      </c>
      <c r="G184" s="456">
        <v>0</v>
      </c>
      <c r="H184" s="456">
        <v>147547</v>
      </c>
      <c r="I184" s="456">
        <v>183</v>
      </c>
      <c r="J184" s="462">
        <v>1</v>
      </c>
      <c r="K184" s="462">
        <v>0</v>
      </c>
      <c r="L184" s="462">
        <v>0</v>
      </c>
      <c r="M184" s="462">
        <v>1</v>
      </c>
      <c r="N184" s="457"/>
      <c r="O184" s="465">
        <v>0</v>
      </c>
      <c r="P184" s="470">
        <v>1.1520144162697921</v>
      </c>
      <c r="Q184" s="470">
        <v>1.1100000000000001</v>
      </c>
      <c r="R184" s="470">
        <v>1.2779999999999998</v>
      </c>
    </row>
    <row r="185" spans="1:18" ht="15.75" customHeight="1">
      <c r="A185" s="455">
        <v>234</v>
      </c>
      <c r="B185" s="456">
        <v>2</v>
      </c>
      <c r="C185" s="456">
        <v>77</v>
      </c>
      <c r="D185" s="456">
        <v>92</v>
      </c>
      <c r="E185" s="456">
        <v>1</v>
      </c>
      <c r="F185" s="456">
        <v>1</v>
      </c>
      <c r="G185" s="456">
        <v>0</v>
      </c>
      <c r="H185" s="456">
        <v>986</v>
      </c>
      <c r="I185" s="456">
        <v>185.4</v>
      </c>
      <c r="J185" s="462">
        <v>0</v>
      </c>
      <c r="K185" s="462">
        <v>0</v>
      </c>
      <c r="L185" s="462">
        <v>0</v>
      </c>
      <c r="M185" s="462">
        <v>0</v>
      </c>
      <c r="N185" s="457"/>
      <c r="O185" s="465">
        <v>0</v>
      </c>
      <c r="P185" s="470"/>
      <c r="Q185" s="470">
        <v>0.57066666666666666</v>
      </c>
      <c r="R185" s="470">
        <v>0.76066666666666671</v>
      </c>
    </row>
    <row r="186" spans="1:18" ht="15.75" customHeight="1">
      <c r="A186" s="455">
        <v>235</v>
      </c>
      <c r="B186" s="456">
        <v>2</v>
      </c>
      <c r="C186" s="456">
        <v>41</v>
      </c>
      <c r="D186" s="456">
        <v>95</v>
      </c>
      <c r="E186" s="456">
        <v>1</v>
      </c>
      <c r="F186" s="456">
        <v>1</v>
      </c>
      <c r="G186" s="456">
        <v>0</v>
      </c>
      <c r="H186" s="456">
        <v>316</v>
      </c>
      <c r="I186" s="456">
        <v>40.1</v>
      </c>
      <c r="J186" s="462">
        <v>0</v>
      </c>
      <c r="K186" s="462">
        <v>0</v>
      </c>
      <c r="L186" s="462">
        <v>0</v>
      </c>
      <c r="M186" s="462">
        <v>0</v>
      </c>
      <c r="N186" s="457"/>
      <c r="O186" s="465">
        <v>0</v>
      </c>
      <c r="P186" s="470">
        <v>9.0557880697235369</v>
      </c>
      <c r="Q186" s="470">
        <v>0.57399999999999995</v>
      </c>
      <c r="R186" s="470">
        <v>0.70299999999999996</v>
      </c>
    </row>
    <row r="187" spans="1:18" ht="15.75" customHeight="1">
      <c r="A187" s="455">
        <v>236</v>
      </c>
      <c r="B187" s="456">
        <v>1</v>
      </c>
      <c r="C187" s="456">
        <v>55</v>
      </c>
      <c r="D187" s="456">
        <v>92</v>
      </c>
      <c r="E187" s="456">
        <v>1</v>
      </c>
      <c r="F187" s="456">
        <v>1</v>
      </c>
      <c r="G187" s="456">
        <v>0</v>
      </c>
      <c r="H187" s="456">
        <v>4242</v>
      </c>
      <c r="I187" s="456">
        <v>77.900000000000006</v>
      </c>
      <c r="J187" s="462">
        <v>1</v>
      </c>
      <c r="K187" s="462">
        <v>1</v>
      </c>
      <c r="L187" s="462">
        <v>1</v>
      </c>
      <c r="M187" s="462">
        <v>1</v>
      </c>
      <c r="N187" s="457"/>
      <c r="O187" s="465">
        <v>0</v>
      </c>
      <c r="P187" s="470"/>
      <c r="Q187" s="470">
        <v>0.62133333333333329</v>
      </c>
      <c r="R187" s="470">
        <v>0.76733333333333331</v>
      </c>
    </row>
    <row r="188" spans="1:18" ht="15.75" customHeight="1">
      <c r="A188" s="455">
        <v>237</v>
      </c>
      <c r="B188" s="456">
        <v>1</v>
      </c>
      <c r="C188" s="456">
        <v>63</v>
      </c>
      <c r="D188" s="456">
        <v>92</v>
      </c>
      <c r="E188" s="456">
        <v>1</v>
      </c>
      <c r="F188" s="456">
        <v>0</v>
      </c>
      <c r="G188" s="456">
        <v>0</v>
      </c>
      <c r="H188" s="456">
        <v>714</v>
      </c>
      <c r="I188" s="456">
        <v>99.2</v>
      </c>
      <c r="J188" s="462">
        <v>0</v>
      </c>
      <c r="K188" s="462">
        <v>0</v>
      </c>
      <c r="L188" s="462">
        <v>0</v>
      </c>
      <c r="M188" s="462">
        <v>0</v>
      </c>
      <c r="N188" s="457"/>
      <c r="O188" s="465">
        <v>0</v>
      </c>
      <c r="P188" s="470">
        <v>3.2911290078110311</v>
      </c>
      <c r="Q188" s="470"/>
      <c r="R188" s="470"/>
    </row>
    <row r="189" spans="1:18" ht="15.75" customHeight="1">
      <c r="A189" s="455">
        <v>238</v>
      </c>
      <c r="B189" s="456">
        <v>1</v>
      </c>
      <c r="C189" s="456">
        <v>29</v>
      </c>
      <c r="D189" s="456">
        <v>95</v>
      </c>
      <c r="E189" s="456">
        <v>0</v>
      </c>
      <c r="F189" s="456">
        <v>1</v>
      </c>
      <c r="G189" s="456">
        <v>0</v>
      </c>
      <c r="H189" s="456"/>
      <c r="I189" s="456">
        <v>40.299999999999997</v>
      </c>
      <c r="J189" s="462">
        <v>0</v>
      </c>
      <c r="K189" s="462">
        <v>0</v>
      </c>
      <c r="L189" s="462">
        <v>0</v>
      </c>
      <c r="M189" s="462">
        <v>0</v>
      </c>
      <c r="N189" s="457"/>
      <c r="O189" s="465">
        <v>0</v>
      </c>
      <c r="P189" s="470">
        <v>1.1483578551973996</v>
      </c>
      <c r="Q189" s="470">
        <v>0.55799999999999994</v>
      </c>
      <c r="R189" s="470">
        <v>0.75633333333333341</v>
      </c>
    </row>
    <row r="190" spans="1:18" ht="15.75" customHeight="1">
      <c r="A190" s="455">
        <v>240</v>
      </c>
      <c r="B190" s="456">
        <v>2</v>
      </c>
      <c r="C190" s="456">
        <v>51</v>
      </c>
      <c r="D190" s="456">
        <v>94</v>
      </c>
      <c r="E190" s="456">
        <v>1</v>
      </c>
      <c r="F190" s="456">
        <v>1</v>
      </c>
      <c r="G190" s="456">
        <v>1</v>
      </c>
      <c r="H190" s="456">
        <v>1284</v>
      </c>
      <c r="I190" s="456">
        <v>78.900000000000006</v>
      </c>
      <c r="J190" s="462">
        <v>1</v>
      </c>
      <c r="K190" s="462">
        <v>0</v>
      </c>
      <c r="L190" s="462">
        <v>0</v>
      </c>
      <c r="M190" s="462">
        <v>1</v>
      </c>
      <c r="N190" s="457"/>
      <c r="O190" s="465">
        <v>0</v>
      </c>
      <c r="P190" s="470">
        <v>2.2302045116192106</v>
      </c>
      <c r="Q190" s="470">
        <v>0.72433333333333338</v>
      </c>
      <c r="R190" s="470">
        <v>0.90866666666666662</v>
      </c>
    </row>
    <row r="191" spans="1:18" ht="15.75" customHeight="1">
      <c r="A191" s="455">
        <v>241</v>
      </c>
      <c r="B191" s="456">
        <v>2</v>
      </c>
      <c r="C191" s="456">
        <v>25</v>
      </c>
      <c r="D191" s="456">
        <v>93</v>
      </c>
      <c r="E191" s="456">
        <v>1</v>
      </c>
      <c r="F191" s="456">
        <v>0</v>
      </c>
      <c r="G191" s="456">
        <v>0</v>
      </c>
      <c r="H191" s="456">
        <v>4434</v>
      </c>
      <c r="I191" s="456">
        <v>54.5</v>
      </c>
      <c r="J191" s="462">
        <v>0</v>
      </c>
      <c r="K191" s="462">
        <v>0</v>
      </c>
      <c r="L191" s="462">
        <v>0</v>
      </c>
      <c r="M191" s="462">
        <v>0</v>
      </c>
      <c r="N191" s="457"/>
      <c r="O191" s="465">
        <v>0</v>
      </c>
      <c r="P191" s="470"/>
      <c r="Q191" s="470">
        <v>0.66100000000000003</v>
      </c>
      <c r="R191" s="470">
        <v>0.876</v>
      </c>
    </row>
    <row r="192" spans="1:18" ht="15.75" customHeight="1">
      <c r="A192" s="455">
        <v>242</v>
      </c>
      <c r="B192" s="456">
        <v>2</v>
      </c>
      <c r="C192" s="456">
        <v>62</v>
      </c>
      <c r="D192" s="456">
        <v>96</v>
      </c>
      <c r="E192" s="456">
        <v>0</v>
      </c>
      <c r="F192" s="456">
        <v>0</v>
      </c>
      <c r="G192" s="456">
        <v>0</v>
      </c>
      <c r="H192" s="456">
        <v>432</v>
      </c>
      <c r="I192" s="456">
        <v>87</v>
      </c>
      <c r="J192" s="462">
        <v>0</v>
      </c>
      <c r="K192" s="462">
        <v>0</v>
      </c>
      <c r="L192" s="462">
        <v>0</v>
      </c>
      <c r="M192" s="462">
        <v>0</v>
      </c>
      <c r="N192" s="457"/>
      <c r="O192" s="465">
        <v>0</v>
      </c>
      <c r="P192" s="470">
        <v>4.917651843030173</v>
      </c>
      <c r="Q192" s="470">
        <v>0.63500000000000012</v>
      </c>
      <c r="R192" s="470">
        <v>0.69899999999999995</v>
      </c>
    </row>
    <row r="193" spans="1:18" ht="15.75" customHeight="1">
      <c r="A193" s="455">
        <v>243</v>
      </c>
      <c r="B193" s="456">
        <v>2</v>
      </c>
      <c r="C193" s="456">
        <v>58</v>
      </c>
      <c r="D193" s="456">
        <v>97</v>
      </c>
      <c r="E193" s="456">
        <v>1</v>
      </c>
      <c r="F193" s="456">
        <v>0</v>
      </c>
      <c r="G193" s="456">
        <v>0</v>
      </c>
      <c r="H193" s="456"/>
      <c r="I193" s="456"/>
      <c r="J193" s="462">
        <v>0</v>
      </c>
      <c r="K193" s="462">
        <v>0</v>
      </c>
      <c r="L193" s="462">
        <v>0</v>
      </c>
      <c r="M193" s="462">
        <v>0</v>
      </c>
      <c r="N193" s="457"/>
      <c r="O193" s="465">
        <v>0</v>
      </c>
      <c r="P193" s="470"/>
      <c r="Q193" s="470">
        <v>0.67933333333333346</v>
      </c>
      <c r="R193" s="470">
        <v>0.75333333333333341</v>
      </c>
    </row>
    <row r="194" spans="1:18" ht="15.75" customHeight="1">
      <c r="A194" s="455">
        <v>244</v>
      </c>
      <c r="B194" s="456">
        <v>1</v>
      </c>
      <c r="C194" s="456">
        <v>61</v>
      </c>
      <c r="D194" s="456">
        <v>91</v>
      </c>
      <c r="E194" s="456">
        <v>1</v>
      </c>
      <c r="F194" s="456">
        <v>0</v>
      </c>
      <c r="G194" s="456">
        <v>0</v>
      </c>
      <c r="H194" s="456">
        <v>1342</v>
      </c>
      <c r="I194" s="456">
        <v>84.8</v>
      </c>
      <c r="J194" s="462">
        <v>1</v>
      </c>
      <c r="K194" s="462">
        <v>1</v>
      </c>
      <c r="L194" s="462">
        <v>1</v>
      </c>
      <c r="M194" s="462">
        <v>1</v>
      </c>
      <c r="N194" s="457"/>
      <c r="O194" s="465">
        <v>0</v>
      </c>
      <c r="P194" s="470">
        <v>6.0524325155130576</v>
      </c>
      <c r="Q194" s="470">
        <v>0.75733333333333341</v>
      </c>
      <c r="R194" s="470">
        <v>0.94700000000000006</v>
      </c>
    </row>
    <row r="195" spans="1:18" ht="15.75" customHeight="1">
      <c r="A195" s="455">
        <v>245</v>
      </c>
      <c r="B195" s="456">
        <v>2</v>
      </c>
      <c r="C195" s="456">
        <v>55</v>
      </c>
      <c r="D195" s="456">
        <v>97</v>
      </c>
      <c r="E195" s="456">
        <v>1</v>
      </c>
      <c r="F195" s="456">
        <v>1</v>
      </c>
      <c r="G195" s="456">
        <v>0</v>
      </c>
      <c r="H195" s="456">
        <v>465</v>
      </c>
      <c r="I195" s="456"/>
      <c r="J195" s="462">
        <v>0</v>
      </c>
      <c r="K195" s="462">
        <v>0</v>
      </c>
      <c r="L195" s="462">
        <v>0</v>
      </c>
      <c r="M195" s="462">
        <v>0</v>
      </c>
      <c r="N195" s="457"/>
      <c r="O195" s="465">
        <v>0</v>
      </c>
      <c r="P195" s="470">
        <v>6.4618467189848285</v>
      </c>
      <c r="Q195" s="470">
        <v>0.66766666666666674</v>
      </c>
      <c r="R195" s="470">
        <v>0.82299999999999995</v>
      </c>
    </row>
    <row r="196" spans="1:18" ht="15.75" customHeight="1">
      <c r="A196" s="455">
        <v>247</v>
      </c>
      <c r="B196" s="456">
        <v>2</v>
      </c>
      <c r="C196" s="456">
        <v>61</v>
      </c>
      <c r="D196" s="456">
        <v>90</v>
      </c>
      <c r="E196" s="456">
        <v>1</v>
      </c>
      <c r="F196" s="456">
        <v>0</v>
      </c>
      <c r="G196" s="456">
        <v>0</v>
      </c>
      <c r="H196" s="456">
        <v>7526</v>
      </c>
      <c r="I196" s="456"/>
      <c r="J196" s="462">
        <v>1</v>
      </c>
      <c r="K196" s="462">
        <v>0</v>
      </c>
      <c r="L196" s="462"/>
      <c r="M196" s="462">
        <v>1</v>
      </c>
      <c r="N196" s="457"/>
      <c r="O196" s="465">
        <v>1</v>
      </c>
      <c r="P196" s="470">
        <v>7.8931864376822691</v>
      </c>
      <c r="Q196" s="470">
        <v>0.73066666666666669</v>
      </c>
      <c r="R196" s="470">
        <v>0.95766666666666656</v>
      </c>
    </row>
    <row r="197" spans="1:18" ht="15.75" customHeight="1">
      <c r="A197" s="455">
        <v>248</v>
      </c>
      <c r="B197" s="456">
        <v>2</v>
      </c>
      <c r="C197" s="456">
        <v>66</v>
      </c>
      <c r="D197" s="456">
        <v>96</v>
      </c>
      <c r="E197" s="456">
        <v>1</v>
      </c>
      <c r="F197" s="456">
        <v>1</v>
      </c>
      <c r="G197" s="456">
        <v>0</v>
      </c>
      <c r="H197" s="456">
        <v>1515</v>
      </c>
      <c r="I197" s="456">
        <v>22.7</v>
      </c>
      <c r="J197" s="462">
        <v>1</v>
      </c>
      <c r="K197" s="462">
        <v>0</v>
      </c>
      <c r="L197" s="462">
        <v>0</v>
      </c>
      <c r="M197" s="462">
        <v>1</v>
      </c>
      <c r="N197" s="457"/>
      <c r="O197" s="465">
        <v>0</v>
      </c>
      <c r="P197" s="470"/>
      <c r="Q197" s="470"/>
      <c r="R197" s="470"/>
    </row>
    <row r="198" spans="1:18" ht="15.75" customHeight="1">
      <c r="A198" s="455">
        <v>249</v>
      </c>
      <c r="B198" s="456">
        <v>1</v>
      </c>
      <c r="C198" s="456">
        <v>53</v>
      </c>
      <c r="D198" s="456">
        <v>97</v>
      </c>
      <c r="E198" s="456">
        <v>1</v>
      </c>
      <c r="F198" s="456">
        <v>1</v>
      </c>
      <c r="G198" s="456">
        <v>0</v>
      </c>
      <c r="H198" s="456">
        <v>1705</v>
      </c>
      <c r="I198" s="456">
        <v>331.1</v>
      </c>
      <c r="J198" s="462">
        <v>1</v>
      </c>
      <c r="K198" s="462">
        <v>0</v>
      </c>
      <c r="L198" s="462">
        <v>0</v>
      </c>
      <c r="M198" s="462">
        <v>1</v>
      </c>
      <c r="N198" s="457"/>
      <c r="O198" s="465">
        <v>0</v>
      </c>
      <c r="P198" s="470">
        <v>5.8075586788986309</v>
      </c>
      <c r="Q198" s="470">
        <v>0.75266666666666671</v>
      </c>
      <c r="R198" s="470">
        <v>0.85633333333333328</v>
      </c>
    </row>
    <row r="199" spans="1:18" ht="15.75" customHeight="1">
      <c r="A199" s="455">
        <v>250</v>
      </c>
      <c r="B199" s="456">
        <v>1</v>
      </c>
      <c r="C199" s="456">
        <v>58</v>
      </c>
      <c r="D199" s="456">
        <v>97</v>
      </c>
      <c r="E199" s="456">
        <v>0</v>
      </c>
      <c r="F199" s="456">
        <v>0</v>
      </c>
      <c r="G199" s="456">
        <v>0</v>
      </c>
      <c r="H199" s="456">
        <v>873</v>
      </c>
      <c r="I199" s="456">
        <v>202.3</v>
      </c>
      <c r="J199" s="462">
        <v>1</v>
      </c>
      <c r="K199" s="462">
        <v>0</v>
      </c>
      <c r="L199" s="462">
        <v>0</v>
      </c>
      <c r="M199" s="462">
        <v>1</v>
      </c>
      <c r="N199" s="457"/>
      <c r="O199" s="465">
        <v>0</v>
      </c>
      <c r="P199" s="470">
        <v>1.4510904252116601</v>
      </c>
      <c r="Q199" s="470">
        <v>0.66299999999999992</v>
      </c>
      <c r="R199" s="470">
        <v>0.80833333333333324</v>
      </c>
    </row>
    <row r="200" spans="1:18" ht="15.75" customHeight="1">
      <c r="A200" s="455">
        <v>251</v>
      </c>
      <c r="B200" s="456">
        <v>1</v>
      </c>
      <c r="C200" s="456">
        <v>60</v>
      </c>
      <c r="D200" s="456">
        <v>95</v>
      </c>
      <c r="E200" s="456">
        <v>1</v>
      </c>
      <c r="F200" s="456">
        <v>0</v>
      </c>
      <c r="G200" s="456">
        <v>0</v>
      </c>
      <c r="H200" s="456"/>
      <c r="I200" s="456"/>
      <c r="J200" s="462">
        <v>1</v>
      </c>
      <c r="K200" s="462">
        <v>1</v>
      </c>
      <c r="L200" s="462"/>
      <c r="M200" s="462">
        <v>1</v>
      </c>
      <c r="N200" s="457"/>
      <c r="O200" s="465">
        <v>1</v>
      </c>
      <c r="P200" s="470">
        <v>6.8222296791512687</v>
      </c>
      <c r="Q200" s="470">
        <v>0.73899999999999988</v>
      </c>
      <c r="R200" s="470">
        <v>0.90600000000000003</v>
      </c>
    </row>
    <row r="201" spans="1:18" ht="15.75" customHeight="1">
      <c r="A201" s="455">
        <v>252</v>
      </c>
      <c r="B201" s="456">
        <v>2</v>
      </c>
      <c r="C201" s="456">
        <v>61</v>
      </c>
      <c r="D201" s="456">
        <v>97</v>
      </c>
      <c r="E201" s="456">
        <v>1</v>
      </c>
      <c r="F201" s="456">
        <v>0</v>
      </c>
      <c r="G201" s="456">
        <v>0</v>
      </c>
      <c r="H201" s="456">
        <v>736</v>
      </c>
      <c r="I201" s="456">
        <v>85.2</v>
      </c>
      <c r="J201" s="462">
        <v>1</v>
      </c>
      <c r="K201" s="462">
        <v>0</v>
      </c>
      <c r="L201" s="462">
        <v>0</v>
      </c>
      <c r="M201" s="462">
        <v>1</v>
      </c>
      <c r="N201" s="457"/>
      <c r="O201" s="465">
        <v>0</v>
      </c>
      <c r="P201" s="470">
        <v>-0.85185272100064913</v>
      </c>
      <c r="Q201" s="470">
        <v>0.67700000000000005</v>
      </c>
      <c r="R201" s="470">
        <v>0.82266666666666666</v>
      </c>
    </row>
    <row r="202" spans="1:18" ht="15.75" customHeight="1">
      <c r="A202" s="455">
        <v>253</v>
      </c>
      <c r="B202" s="456">
        <v>1</v>
      </c>
      <c r="C202" s="456">
        <v>61</v>
      </c>
      <c r="D202" s="456">
        <v>95</v>
      </c>
      <c r="E202" s="456">
        <v>1</v>
      </c>
      <c r="F202" s="456"/>
      <c r="G202" s="456">
        <v>0</v>
      </c>
      <c r="H202" s="456"/>
      <c r="I202" s="456">
        <v>8.5</v>
      </c>
      <c r="J202" s="462">
        <v>0</v>
      </c>
      <c r="K202" s="462">
        <v>0</v>
      </c>
      <c r="L202" s="462">
        <v>0</v>
      </c>
      <c r="M202" s="462">
        <v>0</v>
      </c>
      <c r="N202" s="457"/>
      <c r="O202" s="465">
        <v>1</v>
      </c>
      <c r="P202" s="470"/>
      <c r="Q202" s="470">
        <v>0.68100000000000005</v>
      </c>
      <c r="R202" s="470">
        <v>0.7636666666666666</v>
      </c>
    </row>
    <row r="203" spans="1:18" ht="15.75" customHeight="1">
      <c r="A203" s="455">
        <v>254</v>
      </c>
      <c r="B203" s="456">
        <v>1</v>
      </c>
      <c r="C203" s="456">
        <v>40</v>
      </c>
      <c r="D203" s="456">
        <v>93</v>
      </c>
      <c r="E203" s="456">
        <v>0</v>
      </c>
      <c r="F203" s="456"/>
      <c r="G203" s="456">
        <v>0</v>
      </c>
      <c r="H203" s="456"/>
      <c r="I203" s="456">
        <v>49.9</v>
      </c>
      <c r="J203" s="462">
        <v>0</v>
      </c>
      <c r="K203" s="462">
        <v>0</v>
      </c>
      <c r="L203" s="462">
        <v>0</v>
      </c>
      <c r="M203" s="462">
        <v>0</v>
      </c>
      <c r="N203" s="457"/>
      <c r="O203" s="465">
        <v>1</v>
      </c>
      <c r="P203" s="470">
        <v>2.3550943175120431</v>
      </c>
      <c r="Q203" s="470">
        <v>0.4463333333333333</v>
      </c>
      <c r="R203" s="470">
        <v>0.55933333333333335</v>
      </c>
    </row>
    <row r="204" spans="1:18" ht="15.75" customHeight="1">
      <c r="A204" s="455">
        <v>255</v>
      </c>
      <c r="B204" s="456">
        <v>1</v>
      </c>
      <c r="C204" s="456">
        <v>54</v>
      </c>
      <c r="D204" s="456">
        <v>95</v>
      </c>
      <c r="E204" s="456">
        <v>1</v>
      </c>
      <c r="F204" s="456"/>
      <c r="G204" s="456">
        <v>0</v>
      </c>
      <c r="H204" s="456">
        <v>10208</v>
      </c>
      <c r="I204" s="456">
        <v>76.099999999999994</v>
      </c>
      <c r="J204" s="462">
        <v>0</v>
      </c>
      <c r="K204" s="462">
        <v>0</v>
      </c>
      <c r="L204" s="462">
        <v>0</v>
      </c>
      <c r="M204" s="462">
        <v>0</v>
      </c>
      <c r="N204" s="457"/>
      <c r="O204" s="465">
        <v>0</v>
      </c>
      <c r="P204" s="470">
        <v>2.9609819302870624</v>
      </c>
      <c r="Q204" s="470">
        <v>0.72533333333333339</v>
      </c>
      <c r="R204" s="470">
        <v>0.89900000000000002</v>
      </c>
    </row>
    <row r="205" spans="1:18" ht="15.75" customHeight="1">
      <c r="A205" s="455">
        <v>256</v>
      </c>
      <c r="B205" s="456">
        <v>1</v>
      </c>
      <c r="C205" s="456">
        <v>40</v>
      </c>
      <c r="D205" s="456">
        <v>90</v>
      </c>
      <c r="E205" s="456">
        <v>0</v>
      </c>
      <c r="F205" s="456">
        <v>0</v>
      </c>
      <c r="G205" s="456">
        <v>0</v>
      </c>
      <c r="H205" s="456">
        <v>450</v>
      </c>
      <c r="I205" s="456">
        <v>84.6</v>
      </c>
      <c r="J205" s="462">
        <v>1</v>
      </c>
      <c r="K205" s="462">
        <v>0</v>
      </c>
      <c r="L205" s="462">
        <v>0</v>
      </c>
      <c r="M205" s="462">
        <v>1</v>
      </c>
      <c r="N205" s="457"/>
      <c r="O205" s="465">
        <v>0</v>
      </c>
      <c r="P205" s="470">
        <v>6.0974019117656315</v>
      </c>
      <c r="Q205" s="470">
        <v>0.49666666666666659</v>
      </c>
      <c r="R205" s="470">
        <v>0.64233333333333331</v>
      </c>
    </row>
    <row r="206" spans="1:18" ht="15.75" customHeight="1">
      <c r="A206" s="455">
        <v>257</v>
      </c>
      <c r="B206" s="456">
        <v>2</v>
      </c>
      <c r="C206" s="456">
        <v>55</v>
      </c>
      <c r="D206" s="456">
        <v>98</v>
      </c>
      <c r="E206" s="456">
        <v>1</v>
      </c>
      <c r="F206" s="456">
        <v>1</v>
      </c>
      <c r="G206" s="456">
        <v>0</v>
      </c>
      <c r="H206" s="456">
        <v>914</v>
      </c>
      <c r="I206" s="456"/>
      <c r="J206" s="462">
        <v>1</v>
      </c>
      <c r="K206" s="462">
        <v>0</v>
      </c>
      <c r="L206" s="462">
        <v>0</v>
      </c>
      <c r="M206" s="462">
        <v>1</v>
      </c>
      <c r="N206" s="457"/>
      <c r="O206" s="465">
        <v>0</v>
      </c>
      <c r="P206" s="470"/>
      <c r="Q206" s="470">
        <v>0.88200000000000001</v>
      </c>
      <c r="R206" s="470">
        <v>1.014</v>
      </c>
    </row>
    <row r="207" spans="1:18" ht="15.75" customHeight="1">
      <c r="A207" s="455">
        <v>258</v>
      </c>
      <c r="B207" s="456">
        <v>2</v>
      </c>
      <c r="C207" s="456">
        <v>62</v>
      </c>
      <c r="D207" s="456">
        <v>100</v>
      </c>
      <c r="E207" s="456">
        <v>1</v>
      </c>
      <c r="F207" s="456">
        <v>1</v>
      </c>
      <c r="G207" s="456">
        <v>0</v>
      </c>
      <c r="H207" s="456">
        <v>696</v>
      </c>
      <c r="I207" s="456">
        <v>302.39999999999998</v>
      </c>
      <c r="J207" s="462">
        <v>1</v>
      </c>
      <c r="K207" s="462">
        <v>0</v>
      </c>
      <c r="L207" s="462">
        <v>0</v>
      </c>
      <c r="M207" s="462">
        <v>1</v>
      </c>
      <c r="N207" s="457"/>
      <c r="O207" s="465">
        <v>0</v>
      </c>
      <c r="P207" s="470">
        <v>2.1184174482461944</v>
      </c>
      <c r="Q207" s="470">
        <v>0.74733333333333329</v>
      </c>
      <c r="R207" s="470">
        <v>0.8836666666666666</v>
      </c>
    </row>
    <row r="208" spans="1:18" ht="15.75" customHeight="1">
      <c r="A208" s="455">
        <v>259</v>
      </c>
      <c r="B208" s="456">
        <v>2</v>
      </c>
      <c r="C208" s="456">
        <v>-9</v>
      </c>
      <c r="D208" s="456">
        <v>100</v>
      </c>
      <c r="E208" s="456">
        <v>1</v>
      </c>
      <c r="F208" s="456">
        <v>0</v>
      </c>
      <c r="G208" s="456">
        <v>0</v>
      </c>
      <c r="H208" s="456">
        <v>2536</v>
      </c>
      <c r="I208" s="456" t="s">
        <v>2143</v>
      </c>
      <c r="J208" s="462">
        <v>0</v>
      </c>
      <c r="K208" s="462"/>
      <c r="L208" s="462">
        <v>0</v>
      </c>
      <c r="M208" s="462">
        <v>0</v>
      </c>
      <c r="N208" s="457"/>
      <c r="O208" s="465">
        <v>0</v>
      </c>
      <c r="P208" s="470"/>
      <c r="Q208" s="470"/>
      <c r="R208" s="470"/>
    </row>
    <row r="209" spans="1:18" ht="15.75" customHeight="1">
      <c r="A209" s="455">
        <v>260</v>
      </c>
      <c r="B209" s="456">
        <v>2</v>
      </c>
      <c r="C209" s="456">
        <v>56</v>
      </c>
      <c r="D209" s="456">
        <v>96</v>
      </c>
      <c r="E209" s="456">
        <v>1</v>
      </c>
      <c r="F209" s="456">
        <v>0</v>
      </c>
      <c r="G209" s="456">
        <v>0</v>
      </c>
      <c r="H209" s="456">
        <v>686</v>
      </c>
      <c r="I209" s="456"/>
      <c r="J209" s="462">
        <v>0</v>
      </c>
      <c r="K209" s="462">
        <v>0</v>
      </c>
      <c r="L209" s="462">
        <v>0</v>
      </c>
      <c r="M209" s="462">
        <v>0</v>
      </c>
      <c r="N209" s="457"/>
      <c r="O209" s="465">
        <v>0</v>
      </c>
      <c r="P209" s="470">
        <v>6.123809523809598E-2</v>
      </c>
      <c r="Q209" s="470">
        <v>0.62266666666666659</v>
      </c>
      <c r="R209" s="470">
        <v>0.66100000000000003</v>
      </c>
    </row>
    <row r="210" spans="1:18" ht="15.75" customHeight="1">
      <c r="A210" s="455">
        <v>261</v>
      </c>
      <c r="B210" s="456">
        <v>1</v>
      </c>
      <c r="C210" s="456">
        <v>22</v>
      </c>
      <c r="D210" s="456">
        <v>99</v>
      </c>
      <c r="E210" s="456">
        <v>1</v>
      </c>
      <c r="F210" s="456">
        <v>1</v>
      </c>
      <c r="G210" s="456">
        <v>0</v>
      </c>
      <c r="H210" s="456">
        <v>384</v>
      </c>
      <c r="I210" s="456">
        <v>120.3</v>
      </c>
      <c r="J210" s="462">
        <v>1</v>
      </c>
      <c r="K210" s="462">
        <v>0</v>
      </c>
      <c r="L210" s="462">
        <v>0</v>
      </c>
      <c r="M210" s="462">
        <v>1</v>
      </c>
      <c r="N210" s="457"/>
      <c r="O210" s="465">
        <v>0</v>
      </c>
      <c r="P210" s="470">
        <v>0.27498333333333402</v>
      </c>
      <c r="Q210" s="470">
        <v>0.54133333333333333</v>
      </c>
      <c r="R210" s="470">
        <v>0.68133333333333335</v>
      </c>
    </row>
    <row r="211" spans="1:18" ht="15.75" customHeight="1">
      <c r="A211" s="455">
        <v>262</v>
      </c>
      <c r="B211" s="456">
        <v>1</v>
      </c>
      <c r="C211" s="456">
        <v>59</v>
      </c>
      <c r="D211" s="456">
        <v>90</v>
      </c>
      <c r="E211" s="456">
        <v>1</v>
      </c>
      <c r="F211" s="456">
        <v>0</v>
      </c>
      <c r="G211" s="456">
        <v>0</v>
      </c>
      <c r="H211" s="456">
        <v>6223</v>
      </c>
      <c r="I211" s="456">
        <v>52.4</v>
      </c>
      <c r="J211" s="462">
        <v>0</v>
      </c>
      <c r="K211" s="462">
        <v>0</v>
      </c>
      <c r="L211" s="462">
        <v>0</v>
      </c>
      <c r="M211" s="462">
        <v>0</v>
      </c>
      <c r="N211" s="457"/>
      <c r="O211" s="465">
        <v>0</v>
      </c>
      <c r="P211" s="470">
        <v>0.25303508771929728</v>
      </c>
      <c r="Q211" s="470">
        <v>0.54900000000000004</v>
      </c>
      <c r="R211" s="470">
        <v>0.69899999999999995</v>
      </c>
    </row>
    <row r="212" spans="1:18" ht="15.75" customHeight="1">
      <c r="A212" s="455">
        <v>263</v>
      </c>
      <c r="B212" s="456">
        <v>2</v>
      </c>
      <c r="C212" s="456">
        <v>64</v>
      </c>
      <c r="D212" s="456">
        <v>97</v>
      </c>
      <c r="E212" s="456">
        <v>1</v>
      </c>
      <c r="F212" s="456">
        <v>1</v>
      </c>
      <c r="G212" s="456">
        <v>0</v>
      </c>
      <c r="H212" s="456">
        <v>2086</v>
      </c>
      <c r="I212" s="456">
        <v>90.3</v>
      </c>
      <c r="J212" s="462">
        <v>0</v>
      </c>
      <c r="K212" s="462">
        <v>0</v>
      </c>
      <c r="L212" s="462">
        <v>0</v>
      </c>
      <c r="M212" s="462">
        <v>0</v>
      </c>
      <c r="N212" s="457"/>
      <c r="O212" s="465">
        <v>0</v>
      </c>
      <c r="P212" s="470">
        <v>0.2363000000000004</v>
      </c>
      <c r="Q212" s="470">
        <v>0.48533333333333334</v>
      </c>
      <c r="R212" s="470">
        <v>0.66600000000000004</v>
      </c>
    </row>
    <row r="213" spans="1:18" ht="15.75" customHeight="1">
      <c r="A213" s="455">
        <v>264</v>
      </c>
      <c r="B213" s="456">
        <v>1</v>
      </c>
      <c r="C213" s="456">
        <v>64</v>
      </c>
      <c r="D213" s="456">
        <v>98</v>
      </c>
      <c r="E213" s="456">
        <v>0</v>
      </c>
      <c r="F213" s="456">
        <v>0</v>
      </c>
      <c r="G213" s="456">
        <v>0</v>
      </c>
      <c r="H213" s="456">
        <v>592</v>
      </c>
      <c r="I213" s="456">
        <v>276.2</v>
      </c>
      <c r="J213" s="462">
        <v>0</v>
      </c>
      <c r="K213" s="462">
        <v>0</v>
      </c>
      <c r="L213" s="462">
        <v>0</v>
      </c>
      <c r="M213" s="462">
        <v>0</v>
      </c>
      <c r="N213" s="457"/>
      <c r="O213" s="465">
        <v>0</v>
      </c>
      <c r="P213" s="470"/>
      <c r="Q213" s="470">
        <v>0.54866666666666664</v>
      </c>
      <c r="R213" s="470">
        <v>0.67466666666666664</v>
      </c>
    </row>
    <row r="217" spans="1:18" ht="15" customHeight="1"/>
    <row r="218" spans="1:18" ht="15" customHeight="1"/>
  </sheetData>
  <mergeCells count="3">
    <mergeCell ref="P1:R1"/>
    <mergeCell ref="B1:I1"/>
    <mergeCell ref="J1:M1"/>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F246"/>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4.42578125" defaultRowHeight="15" customHeight="1"/>
  <cols>
    <col min="1" max="1" width="10.42578125" customWidth="1"/>
    <col min="2" max="2" width="33" customWidth="1"/>
    <col min="3" max="3" width="11.28515625" customWidth="1"/>
    <col min="4" max="4" width="21.140625" customWidth="1"/>
    <col min="5" max="5" width="23.140625" customWidth="1"/>
    <col min="6" max="6" width="6.7109375" customWidth="1"/>
    <col min="7" max="7" width="32.5703125" customWidth="1"/>
    <col min="8" max="8" width="10.28515625" customWidth="1"/>
    <col min="9" max="10" width="14" customWidth="1"/>
    <col min="11" max="11" width="10.140625" customWidth="1"/>
    <col min="12" max="12" width="11.5703125" customWidth="1"/>
    <col min="13" max="13" width="48.28515625" customWidth="1"/>
    <col min="14" max="14" width="13.140625" customWidth="1"/>
    <col min="15" max="15" width="8.5703125" customWidth="1"/>
    <col min="16" max="16" width="32.140625" customWidth="1"/>
    <col min="17" max="17" width="27.28515625" customWidth="1"/>
    <col min="18" max="19" width="41.42578125" customWidth="1"/>
    <col min="20" max="20" width="12" customWidth="1"/>
    <col min="21" max="21" width="20.140625" customWidth="1"/>
    <col min="22" max="22" width="12.42578125" customWidth="1"/>
    <col min="23" max="23" width="12.85546875" customWidth="1"/>
    <col min="24" max="24" width="11.28515625" customWidth="1"/>
    <col min="25" max="25" width="10.5703125" customWidth="1"/>
    <col min="26" max="26" width="8.42578125" customWidth="1"/>
    <col min="27" max="27" width="19.85546875" customWidth="1"/>
    <col min="28" max="28" width="14.85546875" customWidth="1"/>
    <col min="29" max="29" width="27.85546875" customWidth="1"/>
    <col min="30" max="30" width="15.140625" customWidth="1"/>
    <col min="31" max="31" width="33.140625" customWidth="1"/>
    <col min="32" max="32" width="59.140625" customWidth="1"/>
    <col min="33" max="33" width="21.7109375" customWidth="1"/>
    <col min="34" max="34" width="24.5703125" customWidth="1"/>
    <col min="35" max="35" width="39.140625" customWidth="1"/>
    <col min="36" max="36" width="35.42578125" customWidth="1"/>
    <col min="37" max="37" width="30" customWidth="1"/>
    <col min="38" max="39" width="45.85546875" customWidth="1"/>
    <col min="40" max="40" width="43.5703125" customWidth="1"/>
    <col min="41" max="41" width="52.42578125" customWidth="1"/>
    <col min="42" max="42" width="31.42578125" customWidth="1"/>
    <col min="43" max="43" width="32" customWidth="1"/>
    <col min="44" max="44" width="27.140625" customWidth="1"/>
    <col min="45" max="45" width="28.85546875" customWidth="1"/>
    <col min="46" max="46" width="36.42578125" customWidth="1"/>
    <col min="47" max="47" width="11.5703125" customWidth="1"/>
    <col min="48" max="48" width="15.85546875" customWidth="1"/>
    <col min="49" max="50" width="9.28515625" customWidth="1"/>
    <col min="51" max="51" width="7.28515625" customWidth="1"/>
    <col min="52" max="52" width="6.85546875" customWidth="1"/>
    <col min="53" max="53" width="19.7109375" customWidth="1"/>
    <col min="54" max="54" width="8.28515625" customWidth="1"/>
    <col min="55" max="55" width="6.42578125" customWidth="1"/>
    <col min="56" max="56" width="6.28515625" customWidth="1"/>
    <col min="57" max="58" width="6.7109375" customWidth="1"/>
    <col min="59" max="59" width="15.42578125" customWidth="1"/>
    <col min="60" max="62" width="24.85546875" customWidth="1"/>
    <col min="63" max="63" width="6.42578125" customWidth="1"/>
    <col min="64" max="64" width="13.5703125" customWidth="1"/>
    <col min="65" max="65" width="13.140625" customWidth="1"/>
    <col min="66" max="66" width="9.140625" customWidth="1"/>
    <col min="67" max="67" width="12.85546875" customWidth="1"/>
    <col min="68" max="68" width="11.42578125" customWidth="1"/>
    <col min="69" max="69" width="13.7109375" customWidth="1"/>
    <col min="70" max="70" width="14.140625" customWidth="1"/>
    <col min="71" max="71" width="8.7109375" customWidth="1"/>
    <col min="72" max="72" width="12.5703125" customWidth="1"/>
    <col min="74" max="74" width="17.28515625" customWidth="1"/>
    <col min="75" max="75" width="13.5703125" customWidth="1"/>
    <col min="76" max="76" width="15.42578125" customWidth="1"/>
    <col min="77" max="77" width="13.85546875" customWidth="1"/>
    <col min="78" max="78" width="18.140625" customWidth="1"/>
    <col min="79" max="79" width="15.7109375" customWidth="1"/>
    <col min="80" max="80" width="11.7109375" customWidth="1"/>
    <col min="81" max="81" width="9.28515625" customWidth="1"/>
    <col min="82" max="82" width="12.42578125" customWidth="1"/>
    <col min="83" max="83" width="11.42578125" customWidth="1"/>
    <col min="84" max="84" width="12.85546875" customWidth="1"/>
    <col min="85" max="85" width="10.28515625" customWidth="1"/>
    <col min="86" max="86" width="13.85546875" customWidth="1"/>
    <col min="87" max="87" width="13.140625" customWidth="1"/>
    <col min="88" max="88" width="126.5703125" hidden="1" customWidth="1"/>
    <col min="89" max="90" width="39.42578125" customWidth="1"/>
    <col min="91" max="91" width="21.42578125" customWidth="1"/>
    <col min="92" max="92" width="25.140625" customWidth="1"/>
    <col min="93" max="93" width="55" customWidth="1"/>
    <col min="94" max="94" width="40.7109375" customWidth="1"/>
    <col min="95" max="95" width="31.7109375" customWidth="1"/>
    <col min="96" max="96" width="24.85546875" customWidth="1"/>
    <col min="97" max="97" width="35.85546875" customWidth="1"/>
    <col min="98" max="98" width="11.140625" customWidth="1"/>
    <col min="99" max="99" width="47.85546875" customWidth="1"/>
    <col min="100" max="100" width="31.42578125" customWidth="1"/>
    <col min="101" max="101" width="28.28515625" customWidth="1"/>
    <col min="102" max="102" width="27.28515625" customWidth="1"/>
    <col min="103" max="103" width="36.85546875" customWidth="1"/>
    <col min="104" max="104" width="15.85546875" customWidth="1"/>
    <col min="105" max="105" width="18.28515625" customWidth="1"/>
    <col min="106" max="106" width="13.42578125" customWidth="1"/>
    <col min="107" max="107" width="12.7109375" customWidth="1"/>
    <col min="108" max="108" width="17.42578125" customWidth="1"/>
    <col min="109" max="109" width="18.85546875" customWidth="1"/>
    <col min="110" max="110" width="18.140625" customWidth="1"/>
    <col min="111" max="111" width="15.85546875" customWidth="1"/>
    <col min="112" max="112" width="18.42578125" customWidth="1"/>
    <col min="113" max="113" width="15.85546875" customWidth="1"/>
    <col min="114" max="114" width="12.7109375" customWidth="1"/>
    <col min="115" max="116" width="13.42578125" customWidth="1"/>
    <col min="117" max="117" width="12.7109375" customWidth="1"/>
    <col min="118" max="119" width="13.42578125" customWidth="1"/>
    <col min="120" max="120" width="12.7109375" customWidth="1"/>
    <col min="121" max="121" width="13.42578125" customWidth="1"/>
    <col min="122" max="123" width="14.5703125" customWidth="1"/>
    <col min="124" max="124" width="22.28515625" customWidth="1"/>
    <col min="125" max="125" width="25" customWidth="1"/>
    <col min="126" max="126" width="24.140625" customWidth="1"/>
    <col min="127" max="127" width="27" customWidth="1"/>
    <col min="128" max="128" width="26.140625" customWidth="1"/>
    <col min="129" max="129" width="17" customWidth="1"/>
    <col min="130" max="130" width="29.85546875" customWidth="1"/>
    <col min="131" max="131" width="26.85546875" customWidth="1"/>
    <col min="132" max="132" width="15.140625" customWidth="1"/>
    <col min="133" max="133" width="23.7109375" customWidth="1"/>
    <col min="134" max="134" width="10.42578125" customWidth="1"/>
    <col min="135" max="135" width="9.85546875" customWidth="1"/>
    <col min="136" max="136" width="9" customWidth="1"/>
  </cols>
  <sheetData>
    <row r="1" spans="1:136" ht="14.25" customHeight="1">
      <c r="A1" s="1"/>
      <c r="B1" s="563" t="s">
        <v>0</v>
      </c>
      <c r="C1" s="564"/>
      <c r="D1" s="564"/>
      <c r="E1" s="564"/>
      <c r="F1" s="565"/>
      <c r="G1" s="2" t="s">
        <v>1</v>
      </c>
      <c r="H1" s="613" t="s">
        <v>1821</v>
      </c>
      <c r="I1" s="614"/>
      <c r="J1" s="614"/>
      <c r="K1" s="614"/>
      <c r="L1" s="567"/>
      <c r="M1" s="3" t="s">
        <v>2</v>
      </c>
      <c r="N1" s="4"/>
      <c r="O1" s="4"/>
      <c r="P1" s="4"/>
      <c r="Q1" s="4"/>
      <c r="R1" s="4"/>
      <c r="S1" s="4"/>
      <c r="T1" s="4"/>
      <c r="U1" s="4"/>
      <c r="V1" s="4"/>
      <c r="W1" s="4"/>
      <c r="X1" s="568" t="s">
        <v>3</v>
      </c>
      <c r="Y1" s="564"/>
      <c r="Z1" s="569"/>
      <c r="AA1" s="563" t="s">
        <v>4</v>
      </c>
      <c r="AB1" s="564"/>
      <c r="AC1" s="564"/>
      <c r="AD1" s="564"/>
      <c r="AE1" s="564"/>
      <c r="AF1" s="564"/>
      <c r="AG1" s="564"/>
      <c r="AH1" s="564"/>
      <c r="AI1" s="564"/>
      <c r="AJ1" s="564"/>
      <c r="AK1" s="569"/>
      <c r="AL1" s="570" t="s">
        <v>5</v>
      </c>
      <c r="AM1" s="571"/>
      <c r="AN1" s="572"/>
      <c r="AO1" s="5"/>
      <c r="AP1" s="573" t="s">
        <v>6</v>
      </c>
      <c r="AQ1" s="571"/>
      <c r="AR1" s="571"/>
      <c r="AS1" s="571"/>
      <c r="AT1" s="572"/>
      <c r="AU1" s="574" t="s">
        <v>7</v>
      </c>
      <c r="AV1" s="564"/>
      <c r="AW1" s="564"/>
      <c r="AX1" s="564"/>
      <c r="AY1" s="564"/>
      <c r="AZ1" s="564"/>
      <c r="BA1" s="564"/>
      <c r="BB1" s="564"/>
      <c r="BC1" s="564"/>
      <c r="BD1" s="564"/>
      <c r="BE1" s="564"/>
      <c r="BF1" s="564"/>
      <c r="BG1" s="564"/>
      <c r="BH1" s="564"/>
      <c r="BI1" s="564"/>
      <c r="BJ1" s="564"/>
      <c r="BK1" s="564"/>
      <c r="BL1" s="564"/>
      <c r="BM1" s="564"/>
      <c r="BN1" s="564"/>
      <c r="BO1" s="564"/>
      <c r="BP1" s="564"/>
      <c r="BQ1" s="564"/>
      <c r="BR1" s="564"/>
      <c r="BS1" s="569"/>
      <c r="BT1" s="563" t="s">
        <v>1822</v>
      </c>
      <c r="BU1" s="564"/>
      <c r="BV1" s="564"/>
      <c r="BW1" s="564"/>
      <c r="BX1" s="564"/>
      <c r="BY1" s="564"/>
      <c r="BZ1" s="564"/>
      <c r="CA1" s="564"/>
      <c r="CB1" s="564"/>
      <c r="CC1" s="564"/>
      <c r="CD1" s="564"/>
      <c r="CE1" s="564"/>
      <c r="CF1" s="564"/>
      <c r="CG1" s="564"/>
      <c r="CH1" s="564"/>
      <c r="CI1" s="608"/>
      <c r="CJ1" s="6"/>
      <c r="CK1" s="609" t="s">
        <v>1823</v>
      </c>
      <c r="CL1" s="561"/>
      <c r="CM1" s="561"/>
      <c r="CN1" s="561"/>
      <c r="CO1" s="561"/>
      <c r="CP1" s="561"/>
      <c r="CQ1" s="561"/>
      <c r="CR1" s="561"/>
      <c r="CS1" s="561"/>
      <c r="CT1" s="561"/>
      <c r="CU1" s="561"/>
      <c r="CV1" s="561"/>
      <c r="CW1" s="561"/>
      <c r="CX1" s="561"/>
      <c r="CY1" s="562"/>
      <c r="CZ1" s="610" t="s">
        <v>8</v>
      </c>
      <c r="DA1" s="611"/>
      <c r="DB1" s="611"/>
      <c r="DC1" s="611"/>
      <c r="DD1" s="611"/>
      <c r="DE1" s="611"/>
      <c r="DF1" s="611"/>
      <c r="DG1" s="611"/>
      <c r="DH1" s="611"/>
      <c r="DI1" s="611"/>
      <c r="DJ1" s="611"/>
      <c r="DK1" s="611"/>
      <c r="DL1" s="611"/>
      <c r="DM1" s="611"/>
      <c r="DN1" s="611"/>
      <c r="DO1" s="611"/>
      <c r="DP1" s="611"/>
      <c r="DQ1" s="611"/>
      <c r="DR1" s="611"/>
      <c r="DS1" s="611"/>
      <c r="DT1" s="611"/>
      <c r="DU1" s="611"/>
      <c r="DV1" s="611"/>
      <c r="DW1" s="611"/>
      <c r="DX1" s="611"/>
      <c r="DY1" s="611"/>
      <c r="DZ1" s="611"/>
      <c r="EA1" s="611"/>
      <c r="EB1" s="611"/>
      <c r="EC1" s="611"/>
      <c r="ED1" s="611"/>
      <c r="EE1" s="611"/>
      <c r="EF1" s="612"/>
    </row>
    <row r="2" spans="1:136" ht="14.25" customHeight="1">
      <c r="A2" s="8" t="s">
        <v>9</v>
      </c>
      <c r="B2" s="9" t="s">
        <v>10</v>
      </c>
      <c r="C2" s="10" t="s">
        <v>11</v>
      </c>
      <c r="D2" s="10" t="s">
        <v>12</v>
      </c>
      <c r="E2" s="11" t="s">
        <v>13</v>
      </c>
      <c r="F2" s="10" t="s">
        <v>14</v>
      </c>
      <c r="G2" s="12" t="s">
        <v>15</v>
      </c>
      <c r="H2" s="193" t="s">
        <v>1824</v>
      </c>
      <c r="I2" s="193" t="s">
        <v>1825</v>
      </c>
      <c r="J2" s="194" t="s">
        <v>1826</v>
      </c>
      <c r="K2" s="13" t="s">
        <v>16</v>
      </c>
      <c r="L2" s="14" t="s">
        <v>17</v>
      </c>
      <c r="M2" s="15" t="s">
        <v>18</v>
      </c>
      <c r="N2" s="16" t="s">
        <v>19</v>
      </c>
      <c r="O2" s="16" t="s">
        <v>20</v>
      </c>
      <c r="P2" s="16" t="s">
        <v>21</v>
      </c>
      <c r="Q2" s="15" t="s">
        <v>30</v>
      </c>
      <c r="R2" s="15" t="s">
        <v>31</v>
      </c>
      <c r="S2" s="16" t="s">
        <v>32</v>
      </c>
      <c r="T2" s="16" t="s">
        <v>33</v>
      </c>
      <c r="U2" s="16" t="s">
        <v>34</v>
      </c>
      <c r="V2" s="17" t="s">
        <v>35</v>
      </c>
      <c r="W2" s="18" t="s">
        <v>36</v>
      </c>
      <c r="X2" s="19" t="s">
        <v>37</v>
      </c>
      <c r="Y2" s="10" t="s">
        <v>38</v>
      </c>
      <c r="Z2" s="20" t="s">
        <v>39</v>
      </c>
      <c r="AA2" s="21" t="s">
        <v>40</v>
      </c>
      <c r="AB2" s="195" t="s">
        <v>1827</v>
      </c>
      <c r="AC2" s="196" t="s">
        <v>1828</v>
      </c>
      <c r="AD2" s="197" t="s">
        <v>1829</v>
      </c>
      <c r="AE2" s="8" t="s">
        <v>41</v>
      </c>
      <c r="AF2" s="10" t="s">
        <v>42</v>
      </c>
      <c r="AG2" s="22" t="s">
        <v>43</v>
      </c>
      <c r="AH2" s="19" t="s">
        <v>44</v>
      </c>
      <c r="AI2" s="23" t="s">
        <v>45</v>
      </c>
      <c r="AJ2" s="24" t="s">
        <v>46</v>
      </c>
      <c r="AK2" s="22" t="s">
        <v>47</v>
      </c>
      <c r="AL2" s="25" t="s">
        <v>48</v>
      </c>
      <c r="AM2" s="23" t="s">
        <v>49</v>
      </c>
      <c r="AN2" s="28" t="s">
        <v>52</v>
      </c>
      <c r="AO2" s="8" t="s">
        <v>53</v>
      </c>
      <c r="AP2" s="27" t="s">
        <v>54</v>
      </c>
      <c r="AQ2" s="27" t="s">
        <v>55</v>
      </c>
      <c r="AR2" s="27" t="s">
        <v>56</v>
      </c>
      <c r="AS2" s="27" t="s">
        <v>57</v>
      </c>
      <c r="AT2" s="22" t="s">
        <v>58</v>
      </c>
      <c r="AU2" s="29" t="s">
        <v>59</v>
      </c>
      <c r="AV2" s="10" t="s">
        <v>1830</v>
      </c>
      <c r="AW2" s="28" t="s">
        <v>1831</v>
      </c>
      <c r="AX2" s="33" t="s">
        <v>1832</v>
      </c>
      <c r="AY2" s="33" t="s">
        <v>1833</v>
      </c>
      <c r="AZ2" s="33" t="s">
        <v>1834</v>
      </c>
      <c r="BA2" s="10" t="s">
        <v>1835</v>
      </c>
      <c r="BB2" s="10" t="s">
        <v>1836</v>
      </c>
      <c r="BC2" s="10" t="s">
        <v>1837</v>
      </c>
      <c r="BD2" s="10" t="s">
        <v>1838</v>
      </c>
      <c r="BE2" s="10" t="s">
        <v>1839</v>
      </c>
      <c r="BF2" s="28" t="s">
        <v>1840</v>
      </c>
      <c r="BG2" s="30" t="s">
        <v>60</v>
      </c>
      <c r="BH2" s="28" t="s">
        <v>61</v>
      </c>
      <c r="BI2" s="28" t="s">
        <v>62</v>
      </c>
      <c r="BJ2" s="198" t="s">
        <v>63</v>
      </c>
      <c r="BK2" s="28" t="s">
        <v>1841</v>
      </c>
      <c r="BL2" s="10" t="s">
        <v>1842</v>
      </c>
      <c r="BM2" s="10" t="s">
        <v>1843</v>
      </c>
      <c r="BN2" s="32" t="s">
        <v>64</v>
      </c>
      <c r="BO2" s="33" t="s">
        <v>1844</v>
      </c>
      <c r="BP2" s="28" t="s">
        <v>66</v>
      </c>
      <c r="BQ2" s="28" t="s">
        <v>67</v>
      </c>
      <c r="BR2" s="34" t="s">
        <v>68</v>
      </c>
      <c r="BS2" s="28" t="s">
        <v>1845</v>
      </c>
      <c r="BT2" s="25" t="s">
        <v>1846</v>
      </c>
      <c r="BU2" s="28" t="s">
        <v>1847</v>
      </c>
      <c r="BV2" s="28" t="s">
        <v>1848</v>
      </c>
      <c r="BW2" s="28" t="s">
        <v>1849</v>
      </c>
      <c r="BX2" s="28" t="s">
        <v>1850</v>
      </c>
      <c r="BY2" s="28" t="s">
        <v>1851</v>
      </c>
      <c r="BZ2" s="28" t="s">
        <v>1852</v>
      </c>
      <c r="CA2" s="28" t="s">
        <v>1853</v>
      </c>
      <c r="CB2" s="28" t="s">
        <v>1854</v>
      </c>
      <c r="CC2" s="28" t="s">
        <v>1855</v>
      </c>
      <c r="CD2" s="28" t="s">
        <v>1856</v>
      </c>
      <c r="CE2" s="28" t="s">
        <v>1857</v>
      </c>
      <c r="CF2" s="28" t="s">
        <v>1858</v>
      </c>
      <c r="CG2" s="28" t="s">
        <v>1859</v>
      </c>
      <c r="CH2" s="28" t="s">
        <v>1860</v>
      </c>
      <c r="CI2" s="27" t="s">
        <v>1861</v>
      </c>
      <c r="CJ2" s="14" t="s">
        <v>69</v>
      </c>
      <c r="CK2" s="8" t="s">
        <v>1862</v>
      </c>
      <c r="CL2" s="22" t="s">
        <v>70</v>
      </c>
      <c r="CM2" s="22" t="s">
        <v>71</v>
      </c>
      <c r="CN2" s="22" t="s">
        <v>72</v>
      </c>
      <c r="CO2" s="22" t="s">
        <v>73</v>
      </c>
      <c r="CP2" s="199" t="s">
        <v>1863</v>
      </c>
      <c r="CQ2" s="199" t="s">
        <v>1864</v>
      </c>
      <c r="CR2" s="35" t="s">
        <v>74</v>
      </c>
      <c r="CS2" s="22" t="s">
        <v>75</v>
      </c>
      <c r="CT2" s="36" t="s">
        <v>76</v>
      </c>
      <c r="CU2" s="26" t="s">
        <v>50</v>
      </c>
      <c r="CV2" s="199" t="s">
        <v>1865</v>
      </c>
      <c r="CW2" s="199" t="s">
        <v>1866</v>
      </c>
      <c r="CX2" s="22" t="s">
        <v>30</v>
      </c>
      <c r="CY2" s="22" t="s">
        <v>1867</v>
      </c>
      <c r="CZ2" s="37" t="s">
        <v>77</v>
      </c>
      <c r="DA2" s="37" t="s">
        <v>78</v>
      </c>
      <c r="DB2" s="37" t="s">
        <v>79</v>
      </c>
      <c r="DC2" s="37" t="s">
        <v>80</v>
      </c>
      <c r="DD2" s="37" t="s">
        <v>81</v>
      </c>
      <c r="DE2" s="37" t="s">
        <v>82</v>
      </c>
      <c r="DF2" s="37" t="s">
        <v>83</v>
      </c>
      <c r="DG2" s="37" t="s">
        <v>84</v>
      </c>
      <c r="DH2" s="37" t="s">
        <v>85</v>
      </c>
      <c r="DI2" s="37" t="s">
        <v>86</v>
      </c>
      <c r="DJ2" s="37" t="s">
        <v>87</v>
      </c>
      <c r="DK2" s="37" t="s">
        <v>88</v>
      </c>
      <c r="DL2" s="37" t="s">
        <v>89</v>
      </c>
      <c r="DM2" s="37" t="s">
        <v>90</v>
      </c>
      <c r="DN2" s="37" t="s">
        <v>91</v>
      </c>
      <c r="DO2" s="37" t="s">
        <v>92</v>
      </c>
      <c r="DP2" s="37" t="s">
        <v>93</v>
      </c>
      <c r="DQ2" s="37" t="s">
        <v>94</v>
      </c>
      <c r="DR2" s="38" t="s">
        <v>95</v>
      </c>
      <c r="DS2" s="39"/>
      <c r="DT2" s="40" t="s">
        <v>1868</v>
      </c>
      <c r="DU2" s="37" t="s">
        <v>1869</v>
      </c>
      <c r="DV2" s="37" t="s">
        <v>1870</v>
      </c>
      <c r="DW2" s="37" t="s">
        <v>1871</v>
      </c>
      <c r="DX2" s="37" t="s">
        <v>1872</v>
      </c>
      <c r="DY2" s="37" t="s">
        <v>1873</v>
      </c>
      <c r="DZ2" s="37" t="s">
        <v>1874</v>
      </c>
      <c r="EA2" s="37" t="s">
        <v>1875</v>
      </c>
      <c r="EB2" s="37" t="s">
        <v>1876</v>
      </c>
      <c r="EC2" s="37" t="s">
        <v>1877</v>
      </c>
      <c r="ED2" s="37" t="s">
        <v>1878</v>
      </c>
      <c r="EE2" s="37" t="s">
        <v>1879</v>
      </c>
      <c r="EF2" s="37" t="s">
        <v>1880</v>
      </c>
    </row>
    <row r="3" spans="1:136" ht="14.25" customHeight="1">
      <c r="A3" s="41">
        <v>1</v>
      </c>
      <c r="B3" s="42" t="s">
        <v>117</v>
      </c>
      <c r="C3" s="42">
        <v>2570687</v>
      </c>
      <c r="D3" s="42">
        <v>2</v>
      </c>
      <c r="E3" s="43">
        <v>19615</v>
      </c>
      <c r="F3" s="44">
        <f t="shared" ref="F3:F224" si="0">INT((AA3-E3)/365.25)</f>
        <v>66</v>
      </c>
      <c r="G3" s="45">
        <v>1</v>
      </c>
      <c r="H3" s="200">
        <v>81</v>
      </c>
      <c r="I3" s="78">
        <v>138</v>
      </c>
      <c r="J3" s="78">
        <v>78</v>
      </c>
      <c r="K3" s="46">
        <v>35.700000000000003</v>
      </c>
      <c r="L3" s="47">
        <v>98</v>
      </c>
      <c r="M3" s="48">
        <v>0</v>
      </c>
      <c r="N3" s="49">
        <v>0</v>
      </c>
      <c r="O3" s="49">
        <v>0</v>
      </c>
      <c r="P3" s="49">
        <v>0</v>
      </c>
      <c r="Q3" s="48">
        <v>0</v>
      </c>
      <c r="R3" s="48">
        <v>0</v>
      </c>
      <c r="S3" s="48">
        <v>0</v>
      </c>
      <c r="T3" s="49">
        <v>0</v>
      </c>
      <c r="U3" s="49">
        <v>0</v>
      </c>
      <c r="V3" s="52">
        <v>0</v>
      </c>
      <c r="W3" s="201">
        <v>0</v>
      </c>
      <c r="X3" s="189">
        <v>67.5</v>
      </c>
      <c r="Y3" s="65">
        <v>1.66</v>
      </c>
      <c r="Z3" s="190">
        <f t="shared" ref="Z3:Z40" si="1">X3/Y3^2</f>
        <v>24.495572652054001</v>
      </c>
      <c r="AA3" s="56">
        <v>44006</v>
      </c>
      <c r="AB3" s="84" t="s">
        <v>1881</v>
      </c>
      <c r="AC3" s="202"/>
      <c r="AD3" s="203"/>
      <c r="AE3" s="57">
        <v>0</v>
      </c>
      <c r="AF3" s="57">
        <v>0</v>
      </c>
      <c r="AG3" s="58">
        <v>0</v>
      </c>
      <c r="AH3" s="59">
        <v>0</v>
      </c>
      <c r="AI3" s="59">
        <v>0</v>
      </c>
      <c r="AJ3" s="60">
        <v>44009</v>
      </c>
      <c r="AK3" s="58">
        <f t="shared" ref="AK3:AK217" si="2">AJ3-AA3</f>
        <v>3</v>
      </c>
      <c r="AL3" s="204">
        <v>1</v>
      </c>
      <c r="AM3" s="204"/>
      <c r="AN3" s="64">
        <v>1</v>
      </c>
      <c r="AO3" s="65">
        <v>1</v>
      </c>
      <c r="AP3" s="64">
        <v>0</v>
      </c>
      <c r="AQ3" s="64">
        <v>0</v>
      </c>
      <c r="AR3" s="64">
        <v>1</v>
      </c>
      <c r="AS3" s="63">
        <v>0</v>
      </c>
      <c r="AT3" s="64"/>
      <c r="AU3" s="66">
        <v>44004</v>
      </c>
      <c r="AV3" s="47"/>
      <c r="AW3" s="46"/>
      <c r="AX3" s="46"/>
      <c r="AY3" s="46"/>
      <c r="AZ3" s="46"/>
      <c r="BA3" s="44"/>
      <c r="BB3" s="42"/>
      <c r="BC3" s="42"/>
      <c r="BD3" s="42"/>
      <c r="BE3" s="45"/>
      <c r="BF3" s="78">
        <v>84</v>
      </c>
      <c r="BG3" s="46"/>
      <c r="BH3" s="46">
        <v>691</v>
      </c>
      <c r="BI3" s="46">
        <v>62.3</v>
      </c>
      <c r="BJ3" s="205">
        <v>4.0000000000000001E-3</v>
      </c>
      <c r="BK3" s="46"/>
      <c r="BL3" s="44"/>
      <c r="BM3" s="45"/>
      <c r="BN3" s="46">
        <v>12.8</v>
      </c>
      <c r="BO3" s="46">
        <v>8750</v>
      </c>
      <c r="BP3" s="46"/>
      <c r="BQ3" s="46"/>
      <c r="BR3" s="46">
        <v>232000</v>
      </c>
      <c r="BS3" s="46"/>
      <c r="BT3" s="64">
        <v>0</v>
      </c>
      <c r="BU3" s="64">
        <v>1</v>
      </c>
      <c r="BV3" s="64">
        <v>0</v>
      </c>
      <c r="BW3" s="64">
        <v>0</v>
      </c>
      <c r="BX3" s="64">
        <v>0</v>
      </c>
      <c r="BY3" s="64">
        <v>0</v>
      </c>
      <c r="BZ3" s="64">
        <v>0</v>
      </c>
      <c r="CA3" s="64">
        <v>0</v>
      </c>
      <c r="CB3" s="64">
        <v>0</v>
      </c>
      <c r="CC3" s="64">
        <v>1</v>
      </c>
      <c r="CD3" s="64">
        <v>1</v>
      </c>
      <c r="CE3" s="64">
        <v>0</v>
      </c>
      <c r="CF3" s="64">
        <v>0</v>
      </c>
      <c r="CG3" s="64">
        <v>0</v>
      </c>
      <c r="CH3" s="64">
        <v>0</v>
      </c>
      <c r="CI3" s="64">
        <v>0</v>
      </c>
      <c r="CJ3" s="69"/>
      <c r="CK3" s="65"/>
      <c r="CL3" s="64">
        <v>0</v>
      </c>
      <c r="CM3" s="64">
        <v>0</v>
      </c>
      <c r="CN3" s="64">
        <v>0</v>
      </c>
      <c r="CO3" s="64">
        <v>0</v>
      </c>
      <c r="CP3" s="61"/>
      <c r="CQ3" s="61"/>
      <c r="CR3" s="70">
        <v>0</v>
      </c>
      <c r="CS3" s="64">
        <v>0</v>
      </c>
      <c r="CT3" s="71"/>
      <c r="CU3" s="62"/>
      <c r="CV3" s="61">
        <v>0</v>
      </c>
      <c r="CW3" s="61"/>
      <c r="CX3" s="141">
        <v>0</v>
      </c>
      <c r="CY3" s="64">
        <v>0</v>
      </c>
      <c r="CZ3" s="72"/>
      <c r="DA3" s="73"/>
      <c r="DB3" s="73"/>
      <c r="DC3" s="73"/>
      <c r="DD3" s="73"/>
      <c r="DE3" s="73"/>
      <c r="DF3" s="73"/>
      <c r="DG3" s="73"/>
      <c r="DH3" s="73"/>
      <c r="DI3" s="73"/>
      <c r="DJ3" s="73"/>
      <c r="DK3" s="73"/>
      <c r="DL3" s="73"/>
      <c r="DM3" s="73"/>
      <c r="DN3" s="73"/>
      <c r="DO3" s="73"/>
      <c r="DP3" s="73"/>
      <c r="DQ3" s="73"/>
      <c r="DR3" s="73"/>
      <c r="DS3" s="73"/>
      <c r="DT3" s="74">
        <v>7.4</v>
      </c>
      <c r="DU3" s="74">
        <v>7.3</v>
      </c>
      <c r="DV3" s="74">
        <v>7.5</v>
      </c>
      <c r="DW3" s="73">
        <v>79</v>
      </c>
      <c r="DX3" s="73">
        <v>118</v>
      </c>
      <c r="DY3" s="74">
        <v>0.19700000000000001</v>
      </c>
      <c r="DZ3" s="74">
        <v>0.44</v>
      </c>
      <c r="EA3" s="74">
        <v>10.52</v>
      </c>
      <c r="EB3" s="74">
        <v>9.4719999999999995</v>
      </c>
      <c r="EC3" s="74">
        <v>1.042</v>
      </c>
      <c r="ED3" s="74">
        <v>0.76900000000000002</v>
      </c>
      <c r="EE3" s="74">
        <v>0.88900000000000001</v>
      </c>
      <c r="EF3" s="74">
        <v>0.58299999999999996</v>
      </c>
    </row>
    <row r="4" spans="1:136" ht="14.25" customHeight="1">
      <c r="A4" s="76">
        <v>2</v>
      </c>
      <c r="B4" s="46" t="s">
        <v>119</v>
      </c>
      <c r="C4" s="46" t="s">
        <v>120</v>
      </c>
      <c r="D4" s="46">
        <v>2</v>
      </c>
      <c r="E4" s="77">
        <v>19649</v>
      </c>
      <c r="F4" s="44">
        <f t="shared" si="0"/>
        <v>66</v>
      </c>
      <c r="G4" s="78">
        <v>1</v>
      </c>
      <c r="H4" s="200">
        <v>94</v>
      </c>
      <c r="I4" s="78">
        <v>119</v>
      </c>
      <c r="J4" s="78">
        <v>78</v>
      </c>
      <c r="K4" s="46">
        <v>35.9</v>
      </c>
      <c r="L4" s="79">
        <v>96</v>
      </c>
      <c r="M4" s="49">
        <v>0</v>
      </c>
      <c r="N4" s="49">
        <v>0</v>
      </c>
      <c r="O4" s="49">
        <v>0</v>
      </c>
      <c r="P4" s="49">
        <v>0</v>
      </c>
      <c r="Q4" s="49">
        <v>0</v>
      </c>
      <c r="R4" s="49">
        <v>0</v>
      </c>
      <c r="S4" s="49">
        <v>0</v>
      </c>
      <c r="T4" s="49">
        <v>0</v>
      </c>
      <c r="U4" s="49">
        <v>0</v>
      </c>
      <c r="V4" s="80">
        <v>0</v>
      </c>
      <c r="W4" s="201">
        <v>0</v>
      </c>
      <c r="X4" s="70">
        <v>68</v>
      </c>
      <c r="Y4" s="63">
        <v>1.53</v>
      </c>
      <c r="Z4" s="191">
        <f t="shared" si="1"/>
        <v>29.048656499636891</v>
      </c>
      <c r="AA4" s="56">
        <v>44005</v>
      </c>
      <c r="AB4" s="84" t="s">
        <v>1881</v>
      </c>
      <c r="AC4" s="206">
        <v>44007</v>
      </c>
      <c r="AD4" s="207" t="s">
        <v>1882</v>
      </c>
      <c r="AE4" s="58">
        <v>0</v>
      </c>
      <c r="AF4" s="58">
        <v>0</v>
      </c>
      <c r="AG4" s="58">
        <v>0</v>
      </c>
      <c r="AH4" s="84">
        <v>0</v>
      </c>
      <c r="AI4" s="84">
        <v>0</v>
      </c>
      <c r="AJ4" s="60">
        <v>44011</v>
      </c>
      <c r="AK4" s="58">
        <f t="shared" si="2"/>
        <v>6</v>
      </c>
      <c r="AL4" s="204">
        <v>1</v>
      </c>
      <c r="AM4" s="204"/>
      <c r="AN4" s="64">
        <v>0</v>
      </c>
      <c r="AO4" s="63">
        <v>0</v>
      </c>
      <c r="AP4" s="64">
        <v>1</v>
      </c>
      <c r="AQ4" s="64">
        <v>1</v>
      </c>
      <c r="AR4" s="64">
        <v>1</v>
      </c>
      <c r="AS4" s="63">
        <v>1</v>
      </c>
      <c r="AT4" s="64"/>
      <c r="AU4" s="66"/>
      <c r="AV4" s="47"/>
      <c r="AW4" s="46"/>
      <c r="AX4" s="46"/>
      <c r="AY4" s="46"/>
      <c r="AZ4" s="46"/>
      <c r="BA4" s="135"/>
      <c r="BB4" s="46"/>
      <c r="BC4" s="46"/>
      <c r="BD4" s="46"/>
      <c r="BE4" s="78"/>
      <c r="BF4" s="78"/>
      <c r="BG4" s="46">
        <v>0.85</v>
      </c>
      <c r="BH4" s="46">
        <v>1221</v>
      </c>
      <c r="BI4" s="46">
        <v>103.7</v>
      </c>
      <c r="BJ4" s="205">
        <v>1.7000000000000001E-2</v>
      </c>
      <c r="BK4" s="46"/>
      <c r="BL4" s="135"/>
      <c r="BM4" s="78"/>
      <c r="BN4" s="46">
        <v>11.5</v>
      </c>
      <c r="BO4" s="46">
        <v>6.14</v>
      </c>
      <c r="BP4" s="46">
        <v>66.8</v>
      </c>
      <c r="BQ4" s="46">
        <v>18.2</v>
      </c>
      <c r="BR4" s="46">
        <v>300</v>
      </c>
      <c r="BS4" s="46">
        <v>28</v>
      </c>
      <c r="BT4" s="64">
        <v>0</v>
      </c>
      <c r="BU4" s="64">
        <v>1</v>
      </c>
      <c r="BV4" s="64">
        <v>0</v>
      </c>
      <c r="BW4" s="64">
        <v>0</v>
      </c>
      <c r="BX4" s="64">
        <v>0</v>
      </c>
      <c r="BY4" s="64">
        <v>1</v>
      </c>
      <c r="BZ4" s="64">
        <v>0</v>
      </c>
      <c r="CA4" s="64">
        <v>0</v>
      </c>
      <c r="CB4" s="64">
        <v>0</v>
      </c>
      <c r="CC4" s="64">
        <v>1</v>
      </c>
      <c r="CD4" s="64">
        <v>1</v>
      </c>
      <c r="CE4" s="64">
        <v>0</v>
      </c>
      <c r="CF4" s="64">
        <v>0</v>
      </c>
      <c r="CG4" s="64">
        <v>1</v>
      </c>
      <c r="CH4" s="64">
        <v>0</v>
      </c>
      <c r="CI4" s="64">
        <v>0</v>
      </c>
      <c r="CJ4" s="86"/>
      <c r="CK4" s="63"/>
      <c r="CL4" s="64">
        <v>0</v>
      </c>
      <c r="CM4" s="64">
        <v>0</v>
      </c>
      <c r="CN4" s="64">
        <v>0</v>
      </c>
      <c r="CO4" s="64">
        <v>0</v>
      </c>
      <c r="CP4" s="61"/>
      <c r="CQ4" s="61"/>
      <c r="CR4" s="70">
        <v>0</v>
      </c>
      <c r="CS4" s="64">
        <v>0</v>
      </c>
      <c r="CT4" s="71"/>
      <c r="CU4" s="62"/>
      <c r="CV4" s="61">
        <v>0</v>
      </c>
      <c r="CW4" s="61"/>
      <c r="CX4" s="64">
        <v>0</v>
      </c>
      <c r="CY4" s="64">
        <v>0</v>
      </c>
      <c r="CZ4" s="87">
        <v>4.3716166666666663</v>
      </c>
      <c r="DA4" s="74">
        <v>4.5590000000000002</v>
      </c>
      <c r="DB4" s="74">
        <v>0.1873833333333339</v>
      </c>
      <c r="DC4" s="74">
        <v>4.2863624059749199</v>
      </c>
      <c r="DD4" s="74">
        <v>153</v>
      </c>
      <c r="DE4" s="74">
        <v>17279</v>
      </c>
      <c r="DF4" s="74">
        <v>16776</v>
      </c>
      <c r="DG4" s="74">
        <v>880.83689966714212</v>
      </c>
      <c r="DH4" s="74">
        <v>2.555056274424726E-4</v>
      </c>
      <c r="DI4" s="74">
        <v>3.2403333333333335</v>
      </c>
      <c r="DJ4" s="74">
        <v>10.181166666666664</v>
      </c>
      <c r="DK4" s="74">
        <v>-6.9408333333333365</v>
      </c>
      <c r="DL4" s="74">
        <v>29.128043208538006</v>
      </c>
      <c r="DM4" s="74">
        <v>91.645623208017525</v>
      </c>
      <c r="DN4" s="74">
        <v>-62.517579999479494</v>
      </c>
      <c r="DO4" s="74">
        <v>59.366795852862516</v>
      </c>
      <c r="DP4" s="74">
        <v>186.39714380115274</v>
      </c>
      <c r="DQ4" s="74">
        <v>-127.03034794829023</v>
      </c>
      <c r="DR4" s="74">
        <v>0.40529421091701662</v>
      </c>
      <c r="DS4" s="73"/>
      <c r="DT4" s="74">
        <v>6.61</v>
      </c>
      <c r="DU4" s="74">
        <v>6.5</v>
      </c>
      <c r="DV4" s="74">
        <v>6.73</v>
      </c>
      <c r="DW4" s="73">
        <v>65</v>
      </c>
      <c r="DX4" s="73">
        <v>97</v>
      </c>
      <c r="DY4" s="74">
        <v>0.23400000000000001</v>
      </c>
      <c r="DZ4" s="74">
        <v>0.56899999999999995</v>
      </c>
      <c r="EA4" s="74">
        <v>17.149999999999999</v>
      </c>
      <c r="EB4" s="74">
        <v>7.4160000000000004</v>
      </c>
      <c r="EC4" s="74">
        <v>0.58899999999999997</v>
      </c>
      <c r="ED4" s="74">
        <v>0.77900000000000003</v>
      </c>
      <c r="EE4" s="74">
        <v>0.86</v>
      </c>
      <c r="EF4" s="74">
        <v>0.70499999999999996</v>
      </c>
    </row>
    <row r="5" spans="1:136" ht="14.25" customHeight="1">
      <c r="A5" s="76">
        <v>3</v>
      </c>
      <c r="B5" s="46" t="s">
        <v>121</v>
      </c>
      <c r="C5" s="46" t="s">
        <v>122</v>
      </c>
      <c r="D5" s="46">
        <v>1</v>
      </c>
      <c r="E5" s="77">
        <v>28928</v>
      </c>
      <c r="F5" s="44">
        <f t="shared" si="0"/>
        <v>41</v>
      </c>
      <c r="G5" s="78">
        <v>2</v>
      </c>
      <c r="H5" s="200">
        <v>99</v>
      </c>
      <c r="I5" s="78">
        <v>115</v>
      </c>
      <c r="J5" s="78">
        <v>76</v>
      </c>
      <c r="K5" s="46">
        <v>36</v>
      </c>
      <c r="L5" s="79">
        <v>93</v>
      </c>
      <c r="M5" s="49">
        <v>0</v>
      </c>
      <c r="N5" s="49">
        <v>0</v>
      </c>
      <c r="O5" s="49">
        <v>0</v>
      </c>
      <c r="P5" s="49">
        <v>0</v>
      </c>
      <c r="Q5" s="49">
        <v>0</v>
      </c>
      <c r="R5" s="49">
        <v>0</v>
      </c>
      <c r="S5" s="49">
        <v>0</v>
      </c>
      <c r="T5" s="49">
        <v>1</v>
      </c>
      <c r="U5" s="49">
        <v>0</v>
      </c>
      <c r="V5" s="80">
        <v>0</v>
      </c>
      <c r="W5" s="201">
        <v>0</v>
      </c>
      <c r="X5" s="70">
        <v>170</v>
      </c>
      <c r="Y5" s="63">
        <v>1.89</v>
      </c>
      <c r="Z5" s="191">
        <f t="shared" si="1"/>
        <v>47.591052882058179</v>
      </c>
      <c r="AA5" s="56">
        <v>44006</v>
      </c>
      <c r="AB5" s="84" t="s">
        <v>1883</v>
      </c>
      <c r="AC5" s="206">
        <v>44008</v>
      </c>
      <c r="AD5" s="207" t="s">
        <v>1884</v>
      </c>
      <c r="AE5" s="58">
        <v>1</v>
      </c>
      <c r="AF5" s="58">
        <v>0</v>
      </c>
      <c r="AG5" s="58">
        <v>0</v>
      </c>
      <c r="AH5" s="84">
        <v>0</v>
      </c>
      <c r="AI5" s="84">
        <v>1</v>
      </c>
      <c r="AJ5" s="60">
        <v>44019</v>
      </c>
      <c r="AK5" s="58">
        <f t="shared" si="2"/>
        <v>13</v>
      </c>
      <c r="AL5" s="204">
        <v>1</v>
      </c>
      <c r="AM5" s="204"/>
      <c r="AN5" s="64">
        <v>1</v>
      </c>
      <c r="AO5" s="63">
        <v>1</v>
      </c>
      <c r="AP5" s="64">
        <v>1</v>
      </c>
      <c r="AQ5" s="64">
        <v>1</v>
      </c>
      <c r="AR5" s="64">
        <v>1</v>
      </c>
      <c r="AS5" s="63">
        <v>0</v>
      </c>
      <c r="AT5" s="64"/>
      <c r="AU5" s="66">
        <v>44006</v>
      </c>
      <c r="AV5" s="79"/>
      <c r="AW5" s="46">
        <v>7.4260000000000002</v>
      </c>
      <c r="AX5" s="46">
        <v>56.8</v>
      </c>
      <c r="AY5" s="46">
        <v>40.9</v>
      </c>
      <c r="AZ5" s="46">
        <v>26.4</v>
      </c>
      <c r="BA5" s="135"/>
      <c r="BB5" s="46"/>
      <c r="BC5" s="46"/>
      <c r="BD5" s="46"/>
      <c r="BE5" s="78"/>
      <c r="BF5" s="78"/>
      <c r="BG5" s="46">
        <v>0.84</v>
      </c>
      <c r="BH5" s="46">
        <v>377</v>
      </c>
      <c r="BI5" s="46">
        <v>56.2</v>
      </c>
      <c r="BJ5" s="205">
        <v>4.0000000000000001E-3</v>
      </c>
      <c r="BK5" s="46"/>
      <c r="BL5" s="135"/>
      <c r="BM5" s="78">
        <v>119</v>
      </c>
      <c r="BN5" s="46">
        <v>15</v>
      </c>
      <c r="BO5" s="46">
        <v>13.61</v>
      </c>
      <c r="BP5" s="46">
        <v>76</v>
      </c>
      <c r="BQ5" s="181">
        <v>1.5</v>
      </c>
      <c r="BR5" s="46">
        <v>149</v>
      </c>
      <c r="BS5" s="46">
        <v>26</v>
      </c>
      <c r="BT5" s="64">
        <v>0</v>
      </c>
      <c r="BU5" s="64">
        <v>0</v>
      </c>
      <c r="BV5" s="64">
        <v>0</v>
      </c>
      <c r="BW5" s="64">
        <v>0</v>
      </c>
      <c r="BX5" s="64">
        <v>1</v>
      </c>
      <c r="BY5" s="64">
        <v>1</v>
      </c>
      <c r="BZ5" s="64">
        <v>0</v>
      </c>
      <c r="CA5" s="64">
        <v>0</v>
      </c>
      <c r="CB5" s="64">
        <v>0</v>
      </c>
      <c r="CC5" s="64">
        <v>1</v>
      </c>
      <c r="CD5" s="64">
        <v>1</v>
      </c>
      <c r="CE5" s="64">
        <v>0</v>
      </c>
      <c r="CF5" s="64">
        <v>0</v>
      </c>
      <c r="CG5" s="64">
        <v>0</v>
      </c>
      <c r="CH5" s="64">
        <v>0</v>
      </c>
      <c r="CI5" s="64">
        <v>0</v>
      </c>
      <c r="CJ5" s="86"/>
      <c r="CK5" s="63" t="s">
        <v>1885</v>
      </c>
      <c r="CL5" s="64">
        <v>0</v>
      </c>
      <c r="CM5" s="64">
        <v>0</v>
      </c>
      <c r="CN5" s="64">
        <v>0</v>
      </c>
      <c r="CO5" s="64">
        <v>0</v>
      </c>
      <c r="CP5" s="61"/>
      <c r="CQ5" s="61"/>
      <c r="CR5" s="70">
        <v>0</v>
      </c>
      <c r="CS5" s="64">
        <v>0</v>
      </c>
      <c r="CT5" s="71"/>
      <c r="CU5" s="62"/>
      <c r="CV5" s="61">
        <v>0</v>
      </c>
      <c r="CW5" s="61"/>
      <c r="CX5" s="64">
        <v>0</v>
      </c>
      <c r="CY5" s="64">
        <v>0</v>
      </c>
      <c r="CZ5" s="87">
        <v>5.6208983050847428</v>
      </c>
      <c r="DA5" s="74">
        <v>6.02</v>
      </c>
      <c r="DB5" s="74">
        <v>0.39910169491525682</v>
      </c>
      <c r="DC5" s="74">
        <v>7.1003187258204594</v>
      </c>
      <c r="DD5" s="74">
        <v>106</v>
      </c>
      <c r="DE5" s="74">
        <v>7535</v>
      </c>
      <c r="DF5" s="74">
        <v>5346</v>
      </c>
      <c r="DG5" s="74">
        <v>-5.73417980749538</v>
      </c>
      <c r="DH5" s="74">
        <v>1.3281553920352525E-3</v>
      </c>
      <c r="DI5" s="74">
        <v>-3.5913333333333344</v>
      </c>
      <c r="DJ5" s="74">
        <v>2.6913333333333331</v>
      </c>
      <c r="DK5" s="74">
        <v>-6.2826666666666604</v>
      </c>
      <c r="DL5" s="74">
        <v>-53.224369533325955</v>
      </c>
      <c r="DM5" s="74">
        <v>40.372199350532043</v>
      </c>
      <c r="DN5" s="74">
        <v>-93.596568883857941</v>
      </c>
      <c r="DO5" s="74">
        <v>-51.211048905067969</v>
      </c>
      <c r="DP5" s="74">
        <v>38.447983642392231</v>
      </c>
      <c r="DQ5" s="74">
        <v>-89.6590325474602</v>
      </c>
      <c r="DR5" s="74">
        <v>0.69987605061839109</v>
      </c>
      <c r="DS5" s="73"/>
      <c r="DT5" s="74">
        <v>7.7</v>
      </c>
      <c r="DU5" s="74">
        <v>7.36</v>
      </c>
      <c r="DV5" s="74">
        <v>7.99</v>
      </c>
      <c r="DW5" s="73"/>
      <c r="DX5" s="73"/>
      <c r="DY5" s="74">
        <v>0.625</v>
      </c>
      <c r="DZ5" s="74"/>
      <c r="EA5" s="74"/>
      <c r="EB5" s="74"/>
      <c r="EC5" s="74"/>
      <c r="ED5" s="74">
        <v>0.65500000000000003</v>
      </c>
      <c r="EE5" s="74">
        <v>0.88800000000000001</v>
      </c>
      <c r="EF5" s="74">
        <v>0.43099999999999999</v>
      </c>
    </row>
    <row r="6" spans="1:136" ht="14.25" customHeight="1">
      <c r="A6" s="76">
        <v>4</v>
      </c>
      <c r="B6" s="46" t="s">
        <v>129</v>
      </c>
      <c r="C6" s="46" t="s">
        <v>130</v>
      </c>
      <c r="D6" s="46">
        <v>1</v>
      </c>
      <c r="E6" s="77">
        <v>15410</v>
      </c>
      <c r="F6" s="44">
        <f t="shared" si="0"/>
        <v>78</v>
      </c>
      <c r="G6" s="78">
        <v>1</v>
      </c>
      <c r="H6" s="208">
        <v>97</v>
      </c>
      <c r="I6" s="209">
        <v>128</v>
      </c>
      <c r="J6" s="209">
        <v>81</v>
      </c>
      <c r="K6" s="210">
        <v>37.4</v>
      </c>
      <c r="L6" s="79">
        <v>94</v>
      </c>
      <c r="M6" s="49">
        <v>0</v>
      </c>
      <c r="N6" s="201">
        <v>1</v>
      </c>
      <c r="O6" s="201">
        <v>0</v>
      </c>
      <c r="P6" s="201">
        <v>0</v>
      </c>
      <c r="Q6" s="49">
        <v>0</v>
      </c>
      <c r="R6" s="49">
        <v>0</v>
      </c>
      <c r="S6" s="49">
        <v>1</v>
      </c>
      <c r="T6" s="201">
        <v>0</v>
      </c>
      <c r="U6" s="201">
        <v>1</v>
      </c>
      <c r="V6" s="80">
        <v>0</v>
      </c>
      <c r="W6" s="201">
        <v>0</v>
      </c>
      <c r="X6" s="70">
        <v>87</v>
      </c>
      <c r="Y6" s="63">
        <v>1.76</v>
      </c>
      <c r="Z6" s="191">
        <f t="shared" si="1"/>
        <v>28.086260330578511</v>
      </c>
      <c r="AA6" s="56">
        <v>44007</v>
      </c>
      <c r="AB6" s="84" t="s">
        <v>1883</v>
      </c>
      <c r="AC6" s="206">
        <v>44007</v>
      </c>
      <c r="AD6" s="207" t="s">
        <v>1884</v>
      </c>
      <c r="AE6" s="58">
        <v>1</v>
      </c>
      <c r="AF6" s="58">
        <v>0</v>
      </c>
      <c r="AG6" s="58">
        <v>0</v>
      </c>
      <c r="AH6" s="84">
        <v>0</v>
      </c>
      <c r="AI6" s="84">
        <v>1</v>
      </c>
      <c r="AJ6" s="60">
        <v>44015</v>
      </c>
      <c r="AK6" s="58">
        <f t="shared" si="2"/>
        <v>8</v>
      </c>
      <c r="AL6" s="204">
        <v>1</v>
      </c>
      <c r="AM6" s="204"/>
      <c r="AN6" s="64">
        <v>1</v>
      </c>
      <c r="AO6" s="63">
        <v>1</v>
      </c>
      <c r="AP6" s="64">
        <v>1</v>
      </c>
      <c r="AQ6" s="64">
        <v>1</v>
      </c>
      <c r="AR6" s="64">
        <v>1</v>
      </c>
      <c r="AS6" s="63">
        <v>0</v>
      </c>
      <c r="AT6" s="64"/>
      <c r="AU6" s="66">
        <v>44007</v>
      </c>
      <c r="AV6" s="79">
        <v>5</v>
      </c>
      <c r="AW6" s="46"/>
      <c r="AX6" s="46"/>
      <c r="AY6" s="46"/>
      <c r="AZ6" s="46"/>
      <c r="BA6" s="135"/>
      <c r="BB6" s="46"/>
      <c r="BC6" s="46"/>
      <c r="BD6" s="46"/>
      <c r="BE6" s="78"/>
      <c r="BF6" s="78">
        <v>151</v>
      </c>
      <c r="BG6" s="46"/>
      <c r="BH6" s="46">
        <v>953</v>
      </c>
      <c r="BI6" s="46">
        <v>70.7</v>
      </c>
      <c r="BJ6" s="205">
        <v>5.6000000000000001E-2</v>
      </c>
      <c r="BK6" s="46">
        <v>277</v>
      </c>
      <c r="BL6" s="135"/>
      <c r="BM6" s="78"/>
      <c r="BN6" s="46">
        <v>9.1</v>
      </c>
      <c r="BO6" s="46">
        <v>4.6500000000000004</v>
      </c>
      <c r="BP6" s="46">
        <v>54.9</v>
      </c>
      <c r="BQ6" s="46"/>
      <c r="BR6" s="46">
        <v>259</v>
      </c>
      <c r="BS6" s="46">
        <v>113</v>
      </c>
      <c r="BT6" s="211">
        <v>0</v>
      </c>
      <c r="BU6" s="211">
        <v>0</v>
      </c>
      <c r="BV6" s="211">
        <v>1</v>
      </c>
      <c r="BW6" s="64">
        <v>0</v>
      </c>
      <c r="BX6" s="211">
        <v>0</v>
      </c>
      <c r="BY6" s="64">
        <v>0</v>
      </c>
      <c r="BZ6" s="211">
        <v>0</v>
      </c>
      <c r="CA6" s="211">
        <v>0</v>
      </c>
      <c r="CB6" s="211">
        <v>1</v>
      </c>
      <c r="CC6" s="211">
        <v>1</v>
      </c>
      <c r="CD6" s="211">
        <v>0</v>
      </c>
      <c r="CE6" s="211">
        <v>0</v>
      </c>
      <c r="CF6" s="64">
        <v>0</v>
      </c>
      <c r="CG6" s="211">
        <v>1</v>
      </c>
      <c r="CH6" s="64">
        <v>0</v>
      </c>
      <c r="CI6" s="211">
        <v>0</v>
      </c>
      <c r="CJ6" s="86"/>
      <c r="CK6" s="63" t="s">
        <v>1886</v>
      </c>
      <c r="CL6" s="212">
        <v>1</v>
      </c>
      <c r="CM6" s="212">
        <v>1</v>
      </c>
      <c r="CN6" s="212">
        <v>0</v>
      </c>
      <c r="CO6" s="90">
        <v>0</v>
      </c>
      <c r="CP6" s="161"/>
      <c r="CQ6" s="161"/>
      <c r="CR6" s="91">
        <v>0</v>
      </c>
      <c r="CS6" s="90">
        <v>0</v>
      </c>
      <c r="CT6" s="92" t="s">
        <v>131</v>
      </c>
      <c r="CU6" s="89"/>
      <c r="CV6" s="204">
        <v>0</v>
      </c>
      <c r="CW6" s="204"/>
      <c r="CX6" s="64">
        <v>0</v>
      </c>
      <c r="CY6" s="64">
        <v>0</v>
      </c>
      <c r="CZ6" s="87">
        <v>6.2771785714285704</v>
      </c>
      <c r="DA6" s="74">
        <v>6.7149999999999999</v>
      </c>
      <c r="DB6" s="74">
        <v>0.43782142857142947</v>
      </c>
      <c r="DC6" s="74">
        <v>6.974812387275918</v>
      </c>
      <c r="DD6" s="74">
        <v>177</v>
      </c>
      <c r="DE6" s="74">
        <v>8066</v>
      </c>
      <c r="DF6" s="74">
        <v>7919</v>
      </c>
      <c r="DG6" s="74">
        <v>100.14047135945063</v>
      </c>
      <c r="DH6" s="74">
        <v>8.8076933795629728E-4</v>
      </c>
      <c r="DI6" s="74">
        <v>-3.4253333333333331</v>
      </c>
      <c r="DJ6" s="74">
        <v>4.9461666666666657</v>
      </c>
      <c r="DK6" s="74">
        <v>-8.3715000000000028</v>
      </c>
      <c r="DL6" s="74">
        <v>-63.2769408409806</v>
      </c>
      <c r="DM6" s="74">
        <v>92.166337643006784</v>
      </c>
      <c r="DN6" s="74">
        <v>-155.44327848398743</v>
      </c>
      <c r="DO6" s="74">
        <v>-43.775521186362745</v>
      </c>
      <c r="DP6" s="74">
        <v>62.819050958297218</v>
      </c>
      <c r="DQ6" s="74">
        <v>-106.59457214465999</v>
      </c>
      <c r="DR6" s="74">
        <v>0.62919716957991978</v>
      </c>
      <c r="DS6" s="73"/>
      <c r="DT6" s="74">
        <v>8.1199999999999992</v>
      </c>
      <c r="DU6" s="74">
        <v>8.01</v>
      </c>
      <c r="DV6" s="74">
        <v>8.2200000000000006</v>
      </c>
      <c r="DW6" s="73">
        <v>74</v>
      </c>
      <c r="DX6" s="73">
        <v>95</v>
      </c>
      <c r="DY6" s="74">
        <v>0.217</v>
      </c>
      <c r="DZ6" s="74">
        <v>0.99</v>
      </c>
      <c r="EA6" s="74">
        <v>19.66</v>
      </c>
      <c r="EB6" s="74">
        <v>6.9260000000000002</v>
      </c>
      <c r="EC6" s="74">
        <v>0.59799999999999998</v>
      </c>
      <c r="ED6" s="74">
        <v>0.75700000000000001</v>
      </c>
      <c r="EE6" s="74">
        <v>0.84099999999999997</v>
      </c>
      <c r="EF6" s="74">
        <v>0.61599999999999999</v>
      </c>
    </row>
    <row r="7" spans="1:136" ht="14.25" customHeight="1">
      <c r="A7" s="76">
        <v>5</v>
      </c>
      <c r="B7" s="46" t="s">
        <v>140</v>
      </c>
      <c r="C7" s="46" t="s">
        <v>141</v>
      </c>
      <c r="D7" s="46">
        <v>2</v>
      </c>
      <c r="E7" s="77">
        <v>30888</v>
      </c>
      <c r="F7" s="44">
        <f t="shared" si="0"/>
        <v>35</v>
      </c>
      <c r="G7" s="78">
        <v>1</v>
      </c>
      <c r="H7" s="200">
        <v>86</v>
      </c>
      <c r="I7" s="78">
        <v>119</v>
      </c>
      <c r="J7" s="78">
        <v>72</v>
      </c>
      <c r="K7" s="46">
        <v>37.200000000000003</v>
      </c>
      <c r="L7" s="79">
        <v>94</v>
      </c>
      <c r="M7" s="49">
        <v>0</v>
      </c>
      <c r="N7" s="49">
        <v>0</v>
      </c>
      <c r="O7" s="49">
        <v>0</v>
      </c>
      <c r="P7" s="49">
        <v>0</v>
      </c>
      <c r="Q7" s="49">
        <v>0</v>
      </c>
      <c r="R7" s="49">
        <v>0</v>
      </c>
      <c r="S7" s="49">
        <v>0</v>
      </c>
      <c r="T7" s="49">
        <v>1</v>
      </c>
      <c r="U7" s="49">
        <v>0</v>
      </c>
      <c r="V7" s="80">
        <v>0</v>
      </c>
      <c r="W7" s="201">
        <v>0</v>
      </c>
      <c r="X7" s="70">
        <v>123</v>
      </c>
      <c r="Y7" s="63">
        <v>1.72</v>
      </c>
      <c r="Z7" s="191">
        <f t="shared" si="1"/>
        <v>41.576527852893463</v>
      </c>
      <c r="AA7" s="56">
        <v>44010</v>
      </c>
      <c r="AB7" s="84" t="s">
        <v>1881</v>
      </c>
      <c r="AC7" s="206">
        <v>44012</v>
      </c>
      <c r="AD7" s="207" t="s">
        <v>1887</v>
      </c>
      <c r="AE7" s="58">
        <v>0</v>
      </c>
      <c r="AF7" s="58">
        <v>0</v>
      </c>
      <c r="AG7" s="58">
        <v>0</v>
      </c>
      <c r="AH7" s="84">
        <v>0</v>
      </c>
      <c r="AI7" s="84">
        <v>0</v>
      </c>
      <c r="AJ7" s="60">
        <v>44018</v>
      </c>
      <c r="AK7" s="58">
        <f t="shared" si="2"/>
        <v>8</v>
      </c>
      <c r="AL7" s="204">
        <v>1</v>
      </c>
      <c r="AM7" s="204"/>
      <c r="AN7" s="64">
        <v>1</v>
      </c>
      <c r="AO7" s="63">
        <v>1</v>
      </c>
      <c r="AP7" s="64">
        <v>1</v>
      </c>
      <c r="AQ7" s="64">
        <v>1</v>
      </c>
      <c r="AR7" s="64">
        <v>1</v>
      </c>
      <c r="AS7" s="63">
        <v>0</v>
      </c>
      <c r="AT7" s="64"/>
      <c r="AU7" s="66">
        <v>44010</v>
      </c>
      <c r="AV7" s="47">
        <v>1</v>
      </c>
      <c r="AW7" s="46"/>
      <c r="AX7" s="46"/>
      <c r="AY7" s="46"/>
      <c r="AZ7" s="46"/>
      <c r="BA7" s="135"/>
      <c r="BB7" s="46"/>
      <c r="BC7" s="46"/>
      <c r="BD7" s="46"/>
      <c r="BE7" s="78"/>
      <c r="BF7" s="78"/>
      <c r="BG7" s="46">
        <v>0.71</v>
      </c>
      <c r="BH7" s="46">
        <v>444</v>
      </c>
      <c r="BI7" s="46">
        <v>38.1</v>
      </c>
      <c r="BJ7" s="205">
        <v>6.0000000000000001E-3</v>
      </c>
      <c r="BK7" s="46"/>
      <c r="BL7" s="135"/>
      <c r="BM7" s="78"/>
      <c r="BN7" s="46">
        <v>12.2</v>
      </c>
      <c r="BO7" s="46">
        <v>3.78</v>
      </c>
      <c r="BP7" s="46">
        <v>71.5</v>
      </c>
      <c r="BQ7" s="46">
        <v>21.4</v>
      </c>
      <c r="BR7" s="46">
        <v>155</v>
      </c>
      <c r="BS7" s="46">
        <v>22</v>
      </c>
      <c r="BT7" s="64">
        <v>1</v>
      </c>
      <c r="BU7" s="64">
        <v>0</v>
      </c>
      <c r="BV7" s="64">
        <v>0</v>
      </c>
      <c r="BW7" s="64">
        <v>0</v>
      </c>
      <c r="BX7" s="64">
        <v>0</v>
      </c>
      <c r="BY7" s="64">
        <v>1</v>
      </c>
      <c r="BZ7" s="64">
        <v>0</v>
      </c>
      <c r="CA7" s="64">
        <v>0</v>
      </c>
      <c r="CB7" s="64">
        <v>0</v>
      </c>
      <c r="CC7" s="64">
        <v>1</v>
      </c>
      <c r="CD7" s="64">
        <v>0</v>
      </c>
      <c r="CE7" s="64">
        <v>0</v>
      </c>
      <c r="CF7" s="64">
        <v>0</v>
      </c>
      <c r="CG7" s="64">
        <v>1</v>
      </c>
      <c r="CH7" s="64">
        <v>0</v>
      </c>
      <c r="CI7" s="64">
        <v>0</v>
      </c>
      <c r="CJ7" s="86"/>
      <c r="CK7" s="63" t="s">
        <v>1886</v>
      </c>
      <c r="CL7" s="64">
        <v>0</v>
      </c>
      <c r="CM7" s="64">
        <v>0</v>
      </c>
      <c r="CN7" s="64">
        <v>0</v>
      </c>
      <c r="CO7" s="64">
        <v>0</v>
      </c>
      <c r="CP7" s="61"/>
      <c r="CQ7" s="61"/>
      <c r="CR7" s="70">
        <v>0</v>
      </c>
      <c r="CS7" s="64">
        <v>0</v>
      </c>
      <c r="CT7" s="71"/>
      <c r="CU7" s="62"/>
      <c r="CV7" s="61">
        <v>0</v>
      </c>
      <c r="CW7" s="61">
        <v>0</v>
      </c>
      <c r="CX7" s="64">
        <v>0</v>
      </c>
      <c r="CY7" s="64">
        <v>0</v>
      </c>
      <c r="CZ7" s="87">
        <v>4.1353818181818189</v>
      </c>
      <c r="DA7" s="74">
        <v>4.2859999999999996</v>
      </c>
      <c r="DB7" s="74">
        <v>0.15061818181818065</v>
      </c>
      <c r="DC7" s="74">
        <v>3.6421831995286507</v>
      </c>
      <c r="DD7" s="74">
        <v>74</v>
      </c>
      <c r="DE7" s="74">
        <v>50709</v>
      </c>
      <c r="DF7" s="74">
        <v>40290</v>
      </c>
      <c r="DG7" s="74">
        <v>1464.7342995169083</v>
      </c>
      <c r="DH7" s="74">
        <v>9.039918589051007E-5</v>
      </c>
      <c r="DI7" s="74">
        <v>2.2153333333333332</v>
      </c>
      <c r="DJ7" s="74">
        <v>4.6093333333333328</v>
      </c>
      <c r="DK7" s="74">
        <v>-2.3939999999999997</v>
      </c>
      <c r="DL7" s="74">
        <v>18.059085128360199</v>
      </c>
      <c r="DM7" s="74">
        <v>37.308827783929686</v>
      </c>
      <c r="DN7" s="74">
        <v>-19.249742655569484</v>
      </c>
      <c r="DO7" s="74">
        <v>42.610954806243534</v>
      </c>
      <c r="DP7" s="74">
        <v>88.983160358354041</v>
      </c>
      <c r="DQ7" s="74">
        <v>-46.372205552110493</v>
      </c>
      <c r="DR7" s="74">
        <v>0.34259598975030647</v>
      </c>
      <c r="DS7" s="73"/>
      <c r="DT7" s="74"/>
      <c r="DU7" s="74"/>
      <c r="DV7" s="74"/>
      <c r="DW7" s="73"/>
      <c r="DX7" s="73"/>
      <c r="DY7" s="74"/>
      <c r="DZ7" s="74"/>
      <c r="EA7" s="74"/>
      <c r="EB7" s="74"/>
      <c r="EC7" s="74"/>
      <c r="ED7" s="74"/>
      <c r="EE7" s="74"/>
      <c r="EF7" s="74"/>
    </row>
    <row r="8" spans="1:136" ht="14.25" customHeight="1">
      <c r="A8" s="76">
        <v>6</v>
      </c>
      <c r="B8" s="46" t="s">
        <v>142</v>
      </c>
      <c r="C8" s="46" t="s">
        <v>143</v>
      </c>
      <c r="D8" s="46">
        <v>1</v>
      </c>
      <c r="E8" s="77">
        <v>28380</v>
      </c>
      <c r="F8" s="44">
        <f t="shared" si="0"/>
        <v>42</v>
      </c>
      <c r="G8" s="78">
        <v>1</v>
      </c>
      <c r="H8" s="200">
        <v>78</v>
      </c>
      <c r="I8" s="78">
        <v>129</v>
      </c>
      <c r="J8" s="78">
        <v>80</v>
      </c>
      <c r="K8" s="46">
        <v>38</v>
      </c>
      <c r="L8" s="79">
        <v>97</v>
      </c>
      <c r="M8" s="49">
        <v>0</v>
      </c>
      <c r="N8" s="49">
        <v>0</v>
      </c>
      <c r="O8" s="49">
        <v>0</v>
      </c>
      <c r="P8" s="49">
        <v>1</v>
      </c>
      <c r="Q8" s="49">
        <v>0</v>
      </c>
      <c r="R8" s="49">
        <v>0</v>
      </c>
      <c r="S8" s="49">
        <v>1</v>
      </c>
      <c r="T8" s="49">
        <v>0</v>
      </c>
      <c r="U8" s="49">
        <v>1</v>
      </c>
      <c r="V8" s="80">
        <v>0</v>
      </c>
      <c r="W8" s="201">
        <v>0</v>
      </c>
      <c r="X8" s="70">
        <v>64</v>
      </c>
      <c r="Y8" s="63">
        <v>1.77</v>
      </c>
      <c r="Z8" s="191">
        <f t="shared" si="1"/>
        <v>20.428357113217785</v>
      </c>
      <c r="AA8" s="56">
        <v>44010</v>
      </c>
      <c r="AB8" s="206" t="s">
        <v>1883</v>
      </c>
      <c r="AC8" s="206">
        <v>44013</v>
      </c>
      <c r="AD8" s="58" t="s">
        <v>1888</v>
      </c>
      <c r="AE8" s="58">
        <v>1</v>
      </c>
      <c r="AF8" s="58">
        <v>1</v>
      </c>
      <c r="AG8" s="58">
        <v>19</v>
      </c>
      <c r="AH8" s="84">
        <v>0</v>
      </c>
      <c r="AI8" s="84">
        <v>1</v>
      </c>
      <c r="AJ8" s="60">
        <v>44070</v>
      </c>
      <c r="AK8" s="58">
        <f t="shared" si="2"/>
        <v>60</v>
      </c>
      <c r="AL8" s="204">
        <v>1</v>
      </c>
      <c r="AM8" s="204"/>
      <c r="AN8" s="64">
        <v>1</v>
      </c>
      <c r="AO8" s="63">
        <v>1</v>
      </c>
      <c r="AP8" s="64">
        <v>1</v>
      </c>
      <c r="AQ8" s="64">
        <v>1</v>
      </c>
      <c r="AR8" s="64">
        <v>1</v>
      </c>
      <c r="AS8" s="63">
        <v>1</v>
      </c>
      <c r="AT8" s="64"/>
      <c r="AU8" s="66">
        <v>44010</v>
      </c>
      <c r="AV8" s="79"/>
      <c r="AW8" s="46"/>
      <c r="AX8" s="46"/>
      <c r="AY8" s="46"/>
      <c r="AZ8" s="46"/>
      <c r="BA8" s="135"/>
      <c r="BB8" s="46"/>
      <c r="BC8" s="46"/>
      <c r="BD8" s="46"/>
      <c r="BE8" s="78"/>
      <c r="BF8" s="78">
        <v>27</v>
      </c>
      <c r="BG8" s="46"/>
      <c r="BH8" s="46">
        <v>1293</v>
      </c>
      <c r="BI8" s="46">
        <v>175.1</v>
      </c>
      <c r="BJ8" s="205">
        <v>0.06</v>
      </c>
      <c r="BK8" s="46">
        <v>348</v>
      </c>
      <c r="BL8" s="135"/>
      <c r="BM8" s="78"/>
      <c r="BN8" s="46">
        <v>7.2</v>
      </c>
      <c r="BO8" s="46">
        <v>5.77</v>
      </c>
      <c r="BP8" s="46">
        <v>90.3</v>
      </c>
      <c r="BQ8" s="46">
        <v>5.5</v>
      </c>
      <c r="BR8" s="46">
        <v>187</v>
      </c>
      <c r="BS8" s="46">
        <v>148</v>
      </c>
      <c r="BT8" s="64">
        <v>0</v>
      </c>
      <c r="BU8" s="64">
        <v>1</v>
      </c>
      <c r="BV8" s="64">
        <v>0</v>
      </c>
      <c r="BW8" s="64">
        <v>0</v>
      </c>
      <c r="BX8" s="64">
        <v>0</v>
      </c>
      <c r="BY8" s="64">
        <v>1</v>
      </c>
      <c r="BZ8" s="64">
        <v>0</v>
      </c>
      <c r="CA8" s="64">
        <v>0</v>
      </c>
      <c r="CB8" s="64">
        <v>0</v>
      </c>
      <c r="CC8" s="64">
        <v>1</v>
      </c>
      <c r="CD8" s="64">
        <v>0</v>
      </c>
      <c r="CE8" s="64">
        <v>0</v>
      </c>
      <c r="CF8" s="64">
        <v>0</v>
      </c>
      <c r="CG8" s="64">
        <v>1</v>
      </c>
      <c r="CH8" s="64">
        <v>0</v>
      </c>
      <c r="CI8" s="64">
        <v>0</v>
      </c>
      <c r="CJ8" s="86"/>
      <c r="CK8" s="63" t="s">
        <v>1885</v>
      </c>
      <c r="CL8" s="64">
        <v>0</v>
      </c>
      <c r="CM8" s="64">
        <v>0</v>
      </c>
      <c r="CN8" s="64">
        <v>0</v>
      </c>
      <c r="CO8" s="64">
        <v>0</v>
      </c>
      <c r="CP8" s="61"/>
      <c r="CQ8" s="61"/>
      <c r="CR8" s="70">
        <v>0</v>
      </c>
      <c r="CS8" s="64">
        <v>0</v>
      </c>
      <c r="CT8" s="71"/>
      <c r="CU8" s="62"/>
      <c r="CV8" s="61">
        <v>0</v>
      </c>
      <c r="CW8" s="61"/>
      <c r="CX8" s="64">
        <v>0</v>
      </c>
      <c r="CY8" s="64">
        <v>0</v>
      </c>
      <c r="CZ8" s="87">
        <v>5.0995686274509797</v>
      </c>
      <c r="DA8" s="74">
        <v>5.4219999999999997</v>
      </c>
      <c r="DB8" s="74">
        <v>0.32243137254901999</v>
      </c>
      <c r="DC8" s="74">
        <v>6.3227185690446799</v>
      </c>
      <c r="DD8" s="74">
        <v>179</v>
      </c>
      <c r="DE8" s="74">
        <v>41307</v>
      </c>
      <c r="DF8" s="74">
        <v>41181</v>
      </c>
      <c r="DG8" s="74">
        <v>834.32042520880793</v>
      </c>
      <c r="DH8" s="74">
        <v>1.5353484784353657E-4</v>
      </c>
      <c r="DI8" s="74">
        <v>4.7181666666666677</v>
      </c>
      <c r="DJ8" s="74">
        <v>7.6209999999999996</v>
      </c>
      <c r="DK8" s="74">
        <v>-2.9028333333333332</v>
      </c>
      <c r="DL8" s="74">
        <v>57.700804730307134</v>
      </c>
      <c r="DM8" s="74">
        <v>93.438886658043785</v>
      </c>
      <c r="DN8" s="74">
        <v>-35.73808192773663</v>
      </c>
      <c r="DO8" s="74">
        <v>74.090616404855666</v>
      </c>
      <c r="DP8" s="74">
        <v>119.52213261501835</v>
      </c>
      <c r="DQ8" s="74">
        <v>-45.431516210162727</v>
      </c>
      <c r="DR8" s="74">
        <v>0.27541989239844789</v>
      </c>
      <c r="DS8" s="73"/>
      <c r="DT8" s="74">
        <v>7.55</v>
      </c>
      <c r="DU8" s="74">
        <v>7.37</v>
      </c>
      <c r="DV8" s="74">
        <v>7.69</v>
      </c>
      <c r="DW8" s="73">
        <v>90</v>
      </c>
      <c r="DX8" s="73">
        <v>135</v>
      </c>
      <c r="DY8" s="74">
        <v>0.32200000000000001</v>
      </c>
      <c r="DZ8" s="74">
        <v>0.63400000000000001</v>
      </c>
      <c r="EA8" s="74">
        <v>14.87</v>
      </c>
      <c r="EB8" s="74">
        <v>7.9660000000000002</v>
      </c>
      <c r="EC8" s="74">
        <v>0.91400000000000003</v>
      </c>
      <c r="ED8" s="74">
        <v>0.56599999999999995</v>
      </c>
      <c r="EE8" s="74">
        <v>0.61499999999999999</v>
      </c>
      <c r="EF8" s="74">
        <v>0.47699999999999998</v>
      </c>
    </row>
    <row r="9" spans="1:136" ht="14.25" customHeight="1">
      <c r="A9" s="76">
        <v>7</v>
      </c>
      <c r="B9" s="46" t="s">
        <v>150</v>
      </c>
      <c r="C9" s="46">
        <v>2572926</v>
      </c>
      <c r="D9" s="46">
        <v>1</v>
      </c>
      <c r="E9" s="77">
        <v>22509</v>
      </c>
      <c r="F9" s="44">
        <f t="shared" si="0"/>
        <v>58</v>
      </c>
      <c r="G9" s="78">
        <v>1</v>
      </c>
      <c r="H9" s="200">
        <v>84</v>
      </c>
      <c r="I9" s="78">
        <v>121</v>
      </c>
      <c r="J9" s="78">
        <v>66</v>
      </c>
      <c r="K9" s="46">
        <v>37</v>
      </c>
      <c r="L9" s="79">
        <v>95</v>
      </c>
      <c r="M9" s="49">
        <v>0</v>
      </c>
      <c r="N9" s="49">
        <v>1</v>
      </c>
      <c r="O9" s="49">
        <v>0</v>
      </c>
      <c r="P9" s="49">
        <v>0</v>
      </c>
      <c r="Q9" s="49">
        <v>0</v>
      </c>
      <c r="R9" s="49">
        <v>0</v>
      </c>
      <c r="S9" s="49">
        <v>1</v>
      </c>
      <c r="T9" s="49">
        <v>1</v>
      </c>
      <c r="U9" s="49">
        <v>1</v>
      </c>
      <c r="V9" s="80">
        <v>0</v>
      </c>
      <c r="W9" s="201">
        <v>0</v>
      </c>
      <c r="X9" s="70"/>
      <c r="Y9" s="63"/>
      <c r="Z9" s="191" t="e">
        <f t="shared" si="1"/>
        <v>#DIV/0!</v>
      </c>
      <c r="AA9" s="56">
        <v>44008</v>
      </c>
      <c r="AB9" s="84" t="s">
        <v>1889</v>
      </c>
      <c r="AC9" s="206">
        <v>44010</v>
      </c>
      <c r="AD9" s="58" t="s">
        <v>1890</v>
      </c>
      <c r="AE9" s="58">
        <v>0</v>
      </c>
      <c r="AF9" s="58">
        <v>0</v>
      </c>
      <c r="AG9" s="58">
        <v>0</v>
      </c>
      <c r="AH9" s="84">
        <v>0</v>
      </c>
      <c r="AI9" s="84">
        <v>0</v>
      </c>
      <c r="AJ9" s="60">
        <v>44014</v>
      </c>
      <c r="AK9" s="58">
        <f t="shared" si="2"/>
        <v>6</v>
      </c>
      <c r="AL9" s="204">
        <v>1</v>
      </c>
      <c r="AM9" s="204"/>
      <c r="AN9" s="64">
        <v>0</v>
      </c>
      <c r="AO9" s="63">
        <v>0</v>
      </c>
      <c r="AP9" s="64">
        <v>0</v>
      </c>
      <c r="AQ9" s="64">
        <v>0</v>
      </c>
      <c r="AR9" s="64">
        <v>1</v>
      </c>
      <c r="AS9" s="63">
        <v>0</v>
      </c>
      <c r="AT9" s="64"/>
      <c r="AU9" s="66">
        <v>44007</v>
      </c>
      <c r="AV9" s="79">
        <v>4</v>
      </c>
      <c r="AW9" s="46"/>
      <c r="AX9" s="46"/>
      <c r="AY9" s="46"/>
      <c r="AZ9" s="46"/>
      <c r="BA9" s="135"/>
      <c r="BB9" s="46"/>
      <c r="BC9" s="46"/>
      <c r="BD9" s="46"/>
      <c r="BE9" s="78"/>
      <c r="BF9" s="78">
        <v>143</v>
      </c>
      <c r="BG9" s="46">
        <v>0.8</v>
      </c>
      <c r="BH9" s="117"/>
      <c r="BI9" s="46">
        <v>12.6</v>
      </c>
      <c r="BJ9" s="205">
        <v>12.3</v>
      </c>
      <c r="BK9" s="46">
        <v>296</v>
      </c>
      <c r="BL9" s="135"/>
      <c r="BM9" s="78"/>
      <c r="BN9" s="46">
        <v>14.8</v>
      </c>
      <c r="BO9" s="46">
        <v>13.1</v>
      </c>
      <c r="BP9" s="46">
        <v>73</v>
      </c>
      <c r="BQ9" s="46">
        <v>14</v>
      </c>
      <c r="BR9" s="46"/>
      <c r="BS9" s="46">
        <v>40</v>
      </c>
      <c r="BT9" s="64">
        <v>0</v>
      </c>
      <c r="BU9" s="64">
        <v>0</v>
      </c>
      <c r="BV9" s="64">
        <v>0</v>
      </c>
      <c r="BW9" s="64">
        <v>0</v>
      </c>
      <c r="BX9" s="64">
        <v>1</v>
      </c>
      <c r="BY9" s="64">
        <v>0</v>
      </c>
      <c r="BZ9" s="64">
        <v>1</v>
      </c>
      <c r="CA9" s="64">
        <v>0</v>
      </c>
      <c r="CB9" s="64">
        <v>0</v>
      </c>
      <c r="CC9" s="64">
        <v>1</v>
      </c>
      <c r="CD9" s="64">
        <v>0</v>
      </c>
      <c r="CE9" s="64">
        <v>0</v>
      </c>
      <c r="CF9" s="64">
        <v>0</v>
      </c>
      <c r="CG9" s="64">
        <v>1</v>
      </c>
      <c r="CH9" s="64">
        <v>0</v>
      </c>
      <c r="CI9" s="64">
        <v>0</v>
      </c>
      <c r="CJ9" s="86"/>
      <c r="CK9" s="63"/>
      <c r="CL9" s="64">
        <v>0</v>
      </c>
      <c r="CM9" s="64">
        <v>0</v>
      </c>
      <c r="CN9" s="64">
        <v>0</v>
      </c>
      <c r="CO9" s="64">
        <v>0</v>
      </c>
      <c r="CP9" s="61"/>
      <c r="CQ9" s="61"/>
      <c r="CR9" s="70">
        <v>0</v>
      </c>
      <c r="CS9" s="64">
        <v>0</v>
      </c>
      <c r="CT9" s="71"/>
      <c r="CU9" s="62"/>
      <c r="CV9" s="61">
        <v>0</v>
      </c>
      <c r="CW9" s="61"/>
      <c r="CX9" s="64">
        <v>0</v>
      </c>
      <c r="CY9" s="64">
        <v>0</v>
      </c>
      <c r="CZ9" s="87">
        <v>6.0199661016949149</v>
      </c>
      <c r="DA9" s="74">
        <v>6.4160000000000004</v>
      </c>
      <c r="DB9" s="74">
        <v>0.39603389830508551</v>
      </c>
      <c r="DC9" s="74">
        <v>6.5786732286346696</v>
      </c>
      <c r="DD9" s="74">
        <v>144</v>
      </c>
      <c r="DE9" s="74">
        <v>27759</v>
      </c>
      <c r="DF9" s="74">
        <v>23067</v>
      </c>
      <c r="DG9" s="74">
        <v>306.51585152142741</v>
      </c>
      <c r="DH9" s="74">
        <v>2.8519847525186067E-4</v>
      </c>
      <c r="DI9" s="74">
        <v>7.0671666666666653</v>
      </c>
      <c r="DJ9" s="74">
        <v>10.693166666666666</v>
      </c>
      <c r="DK9" s="74">
        <v>-3.6259999999999994</v>
      </c>
      <c r="DL9" s="74">
        <v>120.38059909235422</v>
      </c>
      <c r="DM9" s="74">
        <v>182.22092046220908</v>
      </c>
      <c r="DN9" s="74">
        <v>-61.840321369854877</v>
      </c>
      <c r="DO9" s="74">
        <v>94.058639244373126</v>
      </c>
      <c r="DP9" s="74">
        <v>142.28640699662068</v>
      </c>
      <c r="DQ9" s="74">
        <v>-48.227767752247573</v>
      </c>
      <c r="DR9" s="74">
        <v>0.2531452991139394</v>
      </c>
      <c r="DS9" s="73"/>
      <c r="DT9" s="74">
        <v>8</v>
      </c>
      <c r="DU9" s="74">
        <v>7.89</v>
      </c>
      <c r="DV9" s="74">
        <v>8.17</v>
      </c>
      <c r="DW9" s="73">
        <v>68</v>
      </c>
      <c r="DX9" s="73">
        <v>115</v>
      </c>
      <c r="DY9" s="74">
        <v>0.28299999999999997</v>
      </c>
      <c r="DZ9" s="74">
        <v>0.56999999999999995</v>
      </c>
      <c r="EA9" s="74">
        <v>11.66</v>
      </c>
      <c r="EB9" s="74">
        <v>8.9949999999999992</v>
      </c>
      <c r="EC9" s="74">
        <v>1.228</v>
      </c>
      <c r="ED9" s="74">
        <v>0.56299999999999994</v>
      </c>
      <c r="EE9" s="74">
        <v>0.80300000000000005</v>
      </c>
      <c r="EF9" s="74">
        <v>0.46500000000000002</v>
      </c>
    </row>
    <row r="10" spans="1:136" ht="14.25" customHeight="1">
      <c r="A10" s="76">
        <v>8</v>
      </c>
      <c r="B10" s="46" t="s">
        <v>158</v>
      </c>
      <c r="C10" s="46" t="s">
        <v>159</v>
      </c>
      <c r="D10" s="46">
        <v>1</v>
      </c>
      <c r="E10" s="77">
        <v>18393</v>
      </c>
      <c r="F10" s="44">
        <f t="shared" si="0"/>
        <v>70</v>
      </c>
      <c r="G10" s="78">
        <v>1</v>
      </c>
      <c r="H10" s="200">
        <v>67</v>
      </c>
      <c r="I10" s="78">
        <v>142</v>
      </c>
      <c r="J10" s="78">
        <v>70</v>
      </c>
      <c r="K10" s="46">
        <v>36.4</v>
      </c>
      <c r="L10" s="79">
        <v>93</v>
      </c>
      <c r="M10" s="49">
        <v>0</v>
      </c>
      <c r="N10" s="49">
        <v>0</v>
      </c>
      <c r="O10" s="49">
        <v>0</v>
      </c>
      <c r="P10" s="49">
        <v>0</v>
      </c>
      <c r="Q10" s="49">
        <v>0</v>
      </c>
      <c r="R10" s="49">
        <v>0</v>
      </c>
      <c r="S10" s="49">
        <v>1</v>
      </c>
      <c r="T10" s="49">
        <v>1</v>
      </c>
      <c r="U10" s="49">
        <v>1</v>
      </c>
      <c r="V10" s="80">
        <v>0</v>
      </c>
      <c r="W10" s="201">
        <v>0</v>
      </c>
      <c r="X10" s="70"/>
      <c r="Y10" s="63"/>
      <c r="Z10" s="191" t="e">
        <f t="shared" si="1"/>
        <v>#DIV/0!</v>
      </c>
      <c r="AA10" s="56">
        <v>44010</v>
      </c>
      <c r="AB10" s="84" t="s">
        <v>1881</v>
      </c>
      <c r="AC10" s="206">
        <v>44010</v>
      </c>
      <c r="AD10" s="207" t="s">
        <v>1890</v>
      </c>
      <c r="AE10" s="58">
        <v>1</v>
      </c>
      <c r="AF10" s="58">
        <v>0</v>
      </c>
      <c r="AG10" s="58">
        <v>0</v>
      </c>
      <c r="AH10" s="84">
        <v>0</v>
      </c>
      <c r="AI10" s="84">
        <v>1</v>
      </c>
      <c r="AJ10" s="60">
        <v>44018</v>
      </c>
      <c r="AK10" s="58">
        <f t="shared" si="2"/>
        <v>8</v>
      </c>
      <c r="AL10" s="204">
        <v>1</v>
      </c>
      <c r="AM10" s="204"/>
      <c r="AN10" s="64">
        <v>1</v>
      </c>
      <c r="AO10" s="63">
        <v>1</v>
      </c>
      <c r="AP10" s="64">
        <v>1</v>
      </c>
      <c r="AQ10" s="64">
        <v>1</v>
      </c>
      <c r="AR10" s="64">
        <v>1</v>
      </c>
      <c r="AS10" s="63">
        <v>0</v>
      </c>
      <c r="AT10" s="64"/>
      <c r="AU10" s="66">
        <v>44010</v>
      </c>
      <c r="AV10" s="79">
        <v>1</v>
      </c>
      <c r="AW10" s="46"/>
      <c r="AX10" s="46"/>
      <c r="AY10" s="46"/>
      <c r="AZ10" s="46"/>
      <c r="BA10" s="135"/>
      <c r="BB10" s="46"/>
      <c r="BC10" s="46"/>
      <c r="BD10" s="46"/>
      <c r="BE10" s="78"/>
      <c r="BF10" s="78"/>
      <c r="BG10" s="46">
        <v>2.39</v>
      </c>
      <c r="BH10" s="46">
        <v>4012</v>
      </c>
      <c r="BI10" s="46">
        <v>29.2</v>
      </c>
      <c r="BJ10" s="205">
        <v>0.02</v>
      </c>
      <c r="BK10" s="46"/>
      <c r="BL10" s="135"/>
      <c r="BM10" s="78"/>
      <c r="BN10" s="46">
        <v>8.9</v>
      </c>
      <c r="BO10" s="46">
        <v>10.39</v>
      </c>
      <c r="BP10" s="46"/>
      <c r="BQ10" s="46">
        <v>13</v>
      </c>
      <c r="BR10" s="46">
        <v>379</v>
      </c>
      <c r="BS10" s="46">
        <v>134</v>
      </c>
      <c r="BT10" s="64">
        <v>0</v>
      </c>
      <c r="BU10" s="64">
        <v>0</v>
      </c>
      <c r="BV10" s="64">
        <v>0</v>
      </c>
      <c r="BW10" s="64">
        <v>0</v>
      </c>
      <c r="BX10" s="64">
        <v>0</v>
      </c>
      <c r="BY10" s="64">
        <v>0</v>
      </c>
      <c r="BZ10" s="64">
        <v>0</v>
      </c>
      <c r="CA10" s="64">
        <v>1</v>
      </c>
      <c r="CB10" s="64">
        <v>0</v>
      </c>
      <c r="CC10" s="64">
        <v>1</v>
      </c>
      <c r="CD10" s="64">
        <v>0</v>
      </c>
      <c r="CE10" s="64">
        <v>0</v>
      </c>
      <c r="CF10" s="64">
        <v>0</v>
      </c>
      <c r="CG10" s="64">
        <v>0</v>
      </c>
      <c r="CH10" s="64">
        <v>0</v>
      </c>
      <c r="CI10" s="64">
        <v>0</v>
      </c>
      <c r="CJ10" s="86"/>
      <c r="CK10" s="63">
        <v>80</v>
      </c>
      <c r="CL10" s="90">
        <v>1</v>
      </c>
      <c r="CM10" s="90">
        <v>0</v>
      </c>
      <c r="CN10" s="90">
        <v>0</v>
      </c>
      <c r="CO10" s="90">
        <v>1</v>
      </c>
      <c r="CP10" s="161">
        <v>0</v>
      </c>
      <c r="CQ10" s="161">
        <v>0</v>
      </c>
      <c r="CR10" s="91">
        <v>0</v>
      </c>
      <c r="CS10" s="90">
        <v>0</v>
      </c>
      <c r="CT10" s="92" t="s">
        <v>161</v>
      </c>
      <c r="CU10" s="89"/>
      <c r="CV10" s="61">
        <v>0</v>
      </c>
      <c r="CW10" s="61"/>
      <c r="CX10" s="64">
        <v>0</v>
      </c>
      <c r="CY10" s="64">
        <v>0</v>
      </c>
      <c r="CZ10" s="87">
        <v>5.5329545454545457</v>
      </c>
      <c r="DA10" s="74"/>
      <c r="DB10" s="74"/>
      <c r="DC10" s="74"/>
      <c r="DD10" s="74"/>
      <c r="DE10" s="74"/>
      <c r="DF10" s="74"/>
      <c r="DG10" s="74"/>
      <c r="DH10" s="74"/>
      <c r="DI10" s="74"/>
      <c r="DJ10" s="74"/>
      <c r="DK10" s="74"/>
      <c r="DL10" s="74"/>
      <c r="DM10" s="74"/>
      <c r="DN10" s="74"/>
      <c r="DO10" s="74"/>
      <c r="DP10" s="74"/>
      <c r="DQ10" s="74"/>
      <c r="DR10" s="74"/>
      <c r="DS10" s="73"/>
      <c r="DT10" s="74">
        <v>8.9</v>
      </c>
      <c r="DU10" s="74">
        <v>8.7100000000000009</v>
      </c>
      <c r="DV10" s="74">
        <v>9.1199999999999992</v>
      </c>
      <c r="DW10" s="73">
        <v>70</v>
      </c>
      <c r="DX10" s="73">
        <v>147</v>
      </c>
      <c r="DY10" s="74">
        <v>0.40799999999999997</v>
      </c>
      <c r="DZ10" s="74">
        <v>0.55700000000000005</v>
      </c>
      <c r="EA10" s="74">
        <v>9.35</v>
      </c>
      <c r="EB10" s="74">
        <v>10.045</v>
      </c>
      <c r="EC10" s="74">
        <v>1.2889999999999999</v>
      </c>
      <c r="ED10" s="74">
        <v>0.79400000000000004</v>
      </c>
      <c r="EE10" s="74">
        <v>0.91</v>
      </c>
      <c r="EF10" s="74">
        <v>0.72</v>
      </c>
    </row>
    <row r="11" spans="1:136" ht="14.25" customHeight="1">
      <c r="A11" s="76">
        <v>9</v>
      </c>
      <c r="B11" s="46" t="s">
        <v>168</v>
      </c>
      <c r="C11" s="46" t="s">
        <v>169</v>
      </c>
      <c r="D11" s="46">
        <v>1</v>
      </c>
      <c r="E11" s="77">
        <v>26328</v>
      </c>
      <c r="F11" s="44">
        <f t="shared" si="0"/>
        <v>48</v>
      </c>
      <c r="G11" s="78">
        <v>2</v>
      </c>
      <c r="H11" s="200">
        <v>88</v>
      </c>
      <c r="I11" s="78">
        <v>150</v>
      </c>
      <c r="J11" s="78">
        <v>80</v>
      </c>
      <c r="K11" s="46">
        <v>36.200000000000003</v>
      </c>
      <c r="L11" s="79">
        <v>94</v>
      </c>
      <c r="M11" s="49">
        <v>0</v>
      </c>
      <c r="N11" s="49">
        <v>0</v>
      </c>
      <c r="O11" s="49">
        <v>0</v>
      </c>
      <c r="P11" s="49">
        <v>0</v>
      </c>
      <c r="Q11" s="49">
        <v>0</v>
      </c>
      <c r="R11" s="49">
        <v>0</v>
      </c>
      <c r="S11" s="49">
        <v>1</v>
      </c>
      <c r="T11" s="49">
        <v>1</v>
      </c>
      <c r="U11" s="49">
        <v>1</v>
      </c>
      <c r="V11" s="80">
        <v>0</v>
      </c>
      <c r="W11" s="201">
        <v>0</v>
      </c>
      <c r="X11" s="70">
        <v>150</v>
      </c>
      <c r="Y11" s="63">
        <v>1.8</v>
      </c>
      <c r="Z11" s="191">
        <f t="shared" si="1"/>
        <v>46.296296296296291</v>
      </c>
      <c r="AA11" s="56">
        <v>44008</v>
      </c>
      <c r="AB11" s="84" t="s">
        <v>1889</v>
      </c>
      <c r="AC11" s="206">
        <v>44009</v>
      </c>
      <c r="AD11" s="207" t="s">
        <v>1891</v>
      </c>
      <c r="AE11" s="58">
        <v>0</v>
      </c>
      <c r="AF11" s="58">
        <v>0</v>
      </c>
      <c r="AG11" s="58">
        <v>0</v>
      </c>
      <c r="AH11" s="84">
        <v>0</v>
      </c>
      <c r="AI11" s="84">
        <v>0</v>
      </c>
      <c r="AJ11" s="60">
        <v>44016</v>
      </c>
      <c r="AK11" s="58">
        <f t="shared" si="2"/>
        <v>8</v>
      </c>
      <c r="AL11" s="204">
        <v>1</v>
      </c>
      <c r="AM11" s="204"/>
      <c r="AN11" s="64">
        <v>1</v>
      </c>
      <c r="AO11" s="63">
        <v>1</v>
      </c>
      <c r="AP11" s="64">
        <v>0</v>
      </c>
      <c r="AQ11" s="64">
        <v>0</v>
      </c>
      <c r="AR11" s="64">
        <v>0</v>
      </c>
      <c r="AS11" s="63">
        <v>0</v>
      </c>
      <c r="AT11" s="64"/>
      <c r="AU11" s="66">
        <v>44008</v>
      </c>
      <c r="AV11" s="79">
        <v>0</v>
      </c>
      <c r="AW11" s="46"/>
      <c r="AX11" s="46"/>
      <c r="AY11" s="46"/>
      <c r="AZ11" s="46"/>
      <c r="BA11" s="135"/>
      <c r="BB11" s="46"/>
      <c r="BC11" s="46"/>
      <c r="BD11" s="46"/>
      <c r="BE11" s="78"/>
      <c r="BF11" s="78"/>
      <c r="BG11" s="46">
        <v>1.34</v>
      </c>
      <c r="BH11" s="46">
        <v>190</v>
      </c>
      <c r="BI11" s="46">
        <v>8.9</v>
      </c>
      <c r="BJ11" s="205">
        <v>7.0000000000000001E-3</v>
      </c>
      <c r="BK11" s="46"/>
      <c r="BL11" s="135"/>
      <c r="BM11" s="78"/>
      <c r="BN11" s="46">
        <v>15.2</v>
      </c>
      <c r="BO11" s="46">
        <v>6.41</v>
      </c>
      <c r="BP11" s="46">
        <v>59.3</v>
      </c>
      <c r="BQ11" s="46">
        <v>30.5</v>
      </c>
      <c r="BR11" s="46">
        <v>218</v>
      </c>
      <c r="BS11" s="46">
        <v>28</v>
      </c>
      <c r="BT11" s="64">
        <v>0</v>
      </c>
      <c r="BU11" s="64">
        <v>0</v>
      </c>
      <c r="BV11" s="64">
        <v>0</v>
      </c>
      <c r="BW11" s="64">
        <v>0</v>
      </c>
      <c r="BX11" s="64">
        <v>0</v>
      </c>
      <c r="BY11" s="64">
        <v>0</v>
      </c>
      <c r="BZ11" s="64">
        <v>0</v>
      </c>
      <c r="CA11" s="64">
        <v>0</v>
      </c>
      <c r="CB11" s="64">
        <v>0</v>
      </c>
      <c r="CC11" s="64">
        <v>0</v>
      </c>
      <c r="CD11" s="64">
        <v>0</v>
      </c>
      <c r="CE11" s="64">
        <v>0</v>
      </c>
      <c r="CF11" s="64">
        <v>0</v>
      </c>
      <c r="CG11" s="64">
        <v>0</v>
      </c>
      <c r="CH11" s="64">
        <v>0</v>
      </c>
      <c r="CI11" s="64">
        <v>0</v>
      </c>
      <c r="CJ11" s="86"/>
      <c r="CK11" s="63"/>
      <c r="CL11" s="64">
        <v>1</v>
      </c>
      <c r="CM11" s="64">
        <v>0</v>
      </c>
      <c r="CN11" s="64">
        <v>0</v>
      </c>
      <c r="CO11" s="64">
        <v>0</v>
      </c>
      <c r="CP11" s="61">
        <v>0</v>
      </c>
      <c r="CQ11" s="61">
        <v>0</v>
      </c>
      <c r="CR11" s="70">
        <v>1</v>
      </c>
      <c r="CS11" s="64">
        <v>0</v>
      </c>
      <c r="CT11" s="71" t="s">
        <v>131</v>
      </c>
      <c r="CU11" s="62"/>
      <c r="CV11" s="61">
        <v>0</v>
      </c>
      <c r="CW11" s="61"/>
      <c r="CX11" s="64">
        <v>0</v>
      </c>
      <c r="CY11" s="64">
        <v>0</v>
      </c>
      <c r="CZ11" s="87">
        <v>4.9659166666666668</v>
      </c>
      <c r="DA11" s="74"/>
      <c r="DB11" s="74"/>
      <c r="DC11" s="74"/>
      <c r="DD11" s="74"/>
      <c r="DE11" s="74"/>
      <c r="DF11" s="74"/>
      <c r="DG11" s="74"/>
      <c r="DH11" s="74"/>
      <c r="DI11" s="74"/>
      <c r="DJ11" s="74"/>
      <c r="DK11" s="74"/>
      <c r="DL11" s="74"/>
      <c r="DM11" s="74"/>
      <c r="DN11" s="74"/>
      <c r="DO11" s="74"/>
      <c r="DP11" s="74"/>
      <c r="DQ11" s="74"/>
      <c r="DR11" s="74"/>
      <c r="DS11" s="73"/>
      <c r="DT11" s="74"/>
      <c r="DU11" s="74"/>
      <c r="DV11" s="74"/>
      <c r="DW11" s="73"/>
      <c r="DX11" s="73"/>
      <c r="DY11" s="74"/>
      <c r="DZ11" s="74"/>
      <c r="EA11" s="74"/>
      <c r="EB11" s="74"/>
      <c r="EC11" s="74"/>
      <c r="ED11" s="74"/>
      <c r="EE11" s="74"/>
      <c r="EF11" s="74"/>
    </row>
    <row r="12" spans="1:136" ht="14.25" customHeight="1">
      <c r="A12" s="76">
        <v>10</v>
      </c>
      <c r="B12" s="46" t="s">
        <v>171</v>
      </c>
      <c r="C12" s="46" t="s">
        <v>172</v>
      </c>
      <c r="D12" s="46">
        <v>2</v>
      </c>
      <c r="E12" s="77">
        <v>22451</v>
      </c>
      <c r="F12" s="44">
        <f t="shared" si="0"/>
        <v>59</v>
      </c>
      <c r="G12" s="78">
        <v>1</v>
      </c>
      <c r="H12" s="200">
        <v>102</v>
      </c>
      <c r="I12" s="78">
        <v>132</v>
      </c>
      <c r="J12" s="78">
        <v>77</v>
      </c>
      <c r="K12" s="46">
        <v>37.4</v>
      </c>
      <c r="L12" s="79">
        <v>93</v>
      </c>
      <c r="M12" s="49">
        <v>0</v>
      </c>
      <c r="N12" s="49">
        <v>0</v>
      </c>
      <c r="O12" s="49">
        <v>0</v>
      </c>
      <c r="P12" s="49">
        <v>0</v>
      </c>
      <c r="Q12" s="49">
        <v>0</v>
      </c>
      <c r="R12" s="49">
        <v>0</v>
      </c>
      <c r="S12" s="49">
        <v>1</v>
      </c>
      <c r="T12" s="49">
        <v>1</v>
      </c>
      <c r="U12" s="49">
        <v>1</v>
      </c>
      <c r="V12" s="80">
        <v>0</v>
      </c>
      <c r="W12" s="201">
        <v>0</v>
      </c>
      <c r="X12" s="70"/>
      <c r="Y12" s="63"/>
      <c r="Z12" s="191" t="e">
        <f t="shared" si="1"/>
        <v>#DIV/0!</v>
      </c>
      <c r="AA12" s="56">
        <v>44008</v>
      </c>
      <c r="AB12" s="84" t="s">
        <v>1889</v>
      </c>
      <c r="AC12" s="206">
        <v>44009</v>
      </c>
      <c r="AD12" s="58" t="s">
        <v>1892</v>
      </c>
      <c r="AE12" s="58">
        <v>0</v>
      </c>
      <c r="AF12" s="58">
        <v>0</v>
      </c>
      <c r="AG12" s="58">
        <v>0</v>
      </c>
      <c r="AH12" s="84">
        <v>0</v>
      </c>
      <c r="AI12" s="84">
        <v>0</v>
      </c>
      <c r="AJ12" s="60">
        <v>44013</v>
      </c>
      <c r="AK12" s="58">
        <f t="shared" si="2"/>
        <v>5</v>
      </c>
      <c r="AL12" s="204">
        <v>1</v>
      </c>
      <c r="AM12" s="204"/>
      <c r="AN12" s="64">
        <v>1</v>
      </c>
      <c r="AO12" s="63">
        <v>1</v>
      </c>
      <c r="AP12" s="64">
        <v>0</v>
      </c>
      <c r="AQ12" s="64">
        <v>1</v>
      </c>
      <c r="AR12" s="64">
        <v>1</v>
      </c>
      <c r="AS12" s="63">
        <v>0</v>
      </c>
      <c r="AT12" s="64"/>
      <c r="AU12" s="66">
        <v>44008</v>
      </c>
      <c r="AV12" s="79">
        <v>0</v>
      </c>
      <c r="AW12" s="46"/>
      <c r="AX12" s="46"/>
      <c r="AY12" s="46"/>
      <c r="AZ12" s="46"/>
      <c r="BA12" s="135"/>
      <c r="BB12" s="46"/>
      <c r="BC12" s="46"/>
      <c r="BD12" s="46"/>
      <c r="BE12" s="78"/>
      <c r="BF12" s="78">
        <v>86</v>
      </c>
      <c r="BG12" s="46">
        <v>0.66</v>
      </c>
      <c r="BH12" s="46">
        <v>1534</v>
      </c>
      <c r="BI12" s="46">
        <v>71.5</v>
      </c>
      <c r="BJ12" s="205">
        <v>5.8000000000000003E-2</v>
      </c>
      <c r="BK12" s="46"/>
      <c r="BL12" s="135"/>
      <c r="BM12" s="78"/>
      <c r="BN12" s="46">
        <v>10.4</v>
      </c>
      <c r="BO12" s="46">
        <v>2.62</v>
      </c>
      <c r="BP12" s="46">
        <v>66</v>
      </c>
      <c r="BQ12" s="46">
        <v>25.6</v>
      </c>
      <c r="BR12" s="46">
        <v>168</v>
      </c>
      <c r="BS12" s="46">
        <v>20</v>
      </c>
      <c r="BT12" s="64">
        <v>0</v>
      </c>
      <c r="BU12" s="64">
        <v>0</v>
      </c>
      <c r="BV12" s="64">
        <v>0</v>
      </c>
      <c r="BW12" s="64">
        <v>0</v>
      </c>
      <c r="BX12" s="64">
        <v>0</v>
      </c>
      <c r="BY12" s="64">
        <v>1</v>
      </c>
      <c r="BZ12" s="64">
        <v>0</v>
      </c>
      <c r="CA12" s="64">
        <v>0</v>
      </c>
      <c r="CB12" s="64">
        <v>0</v>
      </c>
      <c r="CC12" s="64">
        <v>1</v>
      </c>
      <c r="CD12" s="64">
        <v>0</v>
      </c>
      <c r="CE12" s="64">
        <v>0</v>
      </c>
      <c r="CF12" s="64">
        <v>0</v>
      </c>
      <c r="CG12" s="64">
        <v>1</v>
      </c>
      <c r="CH12" s="64">
        <v>0</v>
      </c>
      <c r="CI12" s="64">
        <v>0</v>
      </c>
      <c r="CJ12" s="86"/>
      <c r="CK12" s="63" t="s">
        <v>1893</v>
      </c>
      <c r="CL12" s="64">
        <v>0</v>
      </c>
      <c r="CM12" s="64">
        <v>0</v>
      </c>
      <c r="CN12" s="64">
        <v>0</v>
      </c>
      <c r="CO12" s="64">
        <v>0</v>
      </c>
      <c r="CP12" s="61"/>
      <c r="CQ12" s="61"/>
      <c r="CR12" s="70">
        <v>0</v>
      </c>
      <c r="CS12" s="64">
        <v>0</v>
      </c>
      <c r="CT12" s="71"/>
      <c r="CU12" s="62"/>
      <c r="CV12" s="61">
        <v>0</v>
      </c>
      <c r="CW12" s="61"/>
      <c r="CX12" s="64">
        <v>0</v>
      </c>
      <c r="CY12" s="64">
        <v>0</v>
      </c>
      <c r="CZ12" s="87">
        <v>3.286280000000001</v>
      </c>
      <c r="DA12" s="74"/>
      <c r="DB12" s="74"/>
      <c r="DC12" s="74"/>
      <c r="DD12" s="74"/>
      <c r="DE12" s="74"/>
      <c r="DF12" s="74"/>
      <c r="DG12" s="74"/>
      <c r="DH12" s="74"/>
      <c r="DI12" s="74">
        <v>1.1558333333333337</v>
      </c>
      <c r="DJ12" s="74">
        <v>3.3624999999999998</v>
      </c>
      <c r="DK12" s="74">
        <v>-2.2066666666666666</v>
      </c>
      <c r="DL12" s="74">
        <v>6.4658907395260536</v>
      </c>
      <c r="DM12" s="74">
        <v>17.754833770134518</v>
      </c>
      <c r="DN12" s="74">
        <v>-11.288943030608467</v>
      </c>
      <c r="DO12" s="74">
        <v>30.121415210599274</v>
      </c>
      <c r="DP12" s="74">
        <v>83.68471240771197</v>
      </c>
      <c r="DQ12" s="74">
        <v>-53.563297197112689</v>
      </c>
      <c r="DR12" s="74">
        <v>0.39026647709745577</v>
      </c>
      <c r="DS12" s="73"/>
      <c r="DT12" s="74">
        <v>7.35</v>
      </c>
      <c r="DU12" s="74">
        <v>7.26</v>
      </c>
      <c r="DV12" s="74">
        <v>7.44</v>
      </c>
      <c r="DW12" s="73">
        <v>77</v>
      </c>
      <c r="DX12" s="73">
        <v>132</v>
      </c>
      <c r="DY12" s="74">
        <v>0.17799999999999999</v>
      </c>
      <c r="DZ12" s="74">
        <v>0.28100000000000003</v>
      </c>
      <c r="EA12" s="74">
        <v>6.78</v>
      </c>
      <c r="EB12" s="74">
        <v>11.792999999999999</v>
      </c>
      <c r="EC12" s="74">
        <v>1.429</v>
      </c>
      <c r="ED12" s="74">
        <v>0.93300000000000005</v>
      </c>
      <c r="EE12" s="74">
        <v>1</v>
      </c>
      <c r="EF12" s="74">
        <v>0.82399999999999995</v>
      </c>
    </row>
    <row r="13" spans="1:136" ht="14.25" customHeight="1">
      <c r="A13" s="76">
        <v>11</v>
      </c>
      <c r="B13" s="46" t="s">
        <v>179</v>
      </c>
      <c r="C13" s="46" t="s">
        <v>180</v>
      </c>
      <c r="D13" s="46">
        <v>1</v>
      </c>
      <c r="E13" s="77">
        <v>18453</v>
      </c>
      <c r="F13" s="44">
        <f t="shared" si="0"/>
        <v>69</v>
      </c>
      <c r="G13" s="78">
        <v>1</v>
      </c>
      <c r="H13" s="200">
        <v>99</v>
      </c>
      <c r="I13" s="78">
        <v>130</v>
      </c>
      <c r="J13" s="78">
        <v>80</v>
      </c>
      <c r="K13" s="46">
        <v>36</v>
      </c>
      <c r="L13" s="79">
        <v>98</v>
      </c>
      <c r="M13" s="49">
        <v>0</v>
      </c>
      <c r="N13" s="49">
        <v>1</v>
      </c>
      <c r="O13" s="49">
        <v>1</v>
      </c>
      <c r="P13" s="49">
        <v>0</v>
      </c>
      <c r="Q13" s="49">
        <v>0</v>
      </c>
      <c r="R13" s="49">
        <v>0</v>
      </c>
      <c r="S13" s="49">
        <v>1</v>
      </c>
      <c r="T13" s="49">
        <v>0</v>
      </c>
      <c r="U13" s="49">
        <v>1</v>
      </c>
      <c r="V13" s="80">
        <v>0</v>
      </c>
      <c r="W13" s="201">
        <v>1</v>
      </c>
      <c r="X13" s="70">
        <v>78</v>
      </c>
      <c r="Y13" s="63">
        <v>1.63</v>
      </c>
      <c r="Z13" s="191">
        <f t="shared" si="1"/>
        <v>29.357521924046825</v>
      </c>
      <c r="AA13" s="56">
        <v>44010</v>
      </c>
      <c r="AB13" s="84" t="s">
        <v>1883</v>
      </c>
      <c r="AC13" s="206">
        <v>44010</v>
      </c>
      <c r="AD13" s="207" t="s">
        <v>1894</v>
      </c>
      <c r="AE13" s="58">
        <v>0</v>
      </c>
      <c r="AF13" s="58">
        <v>0</v>
      </c>
      <c r="AG13" s="58">
        <v>0</v>
      </c>
      <c r="AH13" s="84">
        <v>0</v>
      </c>
      <c r="AI13" s="84">
        <v>0</v>
      </c>
      <c r="AJ13" s="60">
        <v>44019</v>
      </c>
      <c r="AK13" s="58">
        <f t="shared" si="2"/>
        <v>9</v>
      </c>
      <c r="AL13" s="204">
        <v>1</v>
      </c>
      <c r="AM13" s="204"/>
      <c r="AN13" s="64">
        <v>1</v>
      </c>
      <c r="AO13" s="63">
        <v>1</v>
      </c>
      <c r="AP13" s="64">
        <v>1</v>
      </c>
      <c r="AQ13" s="64">
        <v>1</v>
      </c>
      <c r="AR13" s="64">
        <v>1</v>
      </c>
      <c r="AS13" s="63">
        <v>1</v>
      </c>
      <c r="AT13" s="64"/>
      <c r="AU13" s="66">
        <v>44010</v>
      </c>
      <c r="AV13" s="79">
        <v>1</v>
      </c>
      <c r="AW13" s="46">
        <v>7.4340000000000002</v>
      </c>
      <c r="AX13" s="46">
        <v>108</v>
      </c>
      <c r="AY13" s="46">
        <v>34.200000000000003</v>
      </c>
      <c r="AZ13" s="46">
        <v>23.8</v>
      </c>
      <c r="BA13" s="135">
        <v>-1.1000000000000001</v>
      </c>
      <c r="BB13" s="46"/>
      <c r="BC13" s="46"/>
      <c r="BD13" s="46"/>
      <c r="BE13" s="78"/>
      <c r="BF13" s="78"/>
      <c r="BG13" s="46">
        <v>1.05</v>
      </c>
      <c r="BH13" s="46">
        <v>1289</v>
      </c>
      <c r="BI13" s="46">
        <v>99.2</v>
      </c>
      <c r="BJ13" s="213"/>
      <c r="BK13" s="46">
        <v>445</v>
      </c>
      <c r="BL13" s="135">
        <v>1719</v>
      </c>
      <c r="BM13" s="78">
        <v>111</v>
      </c>
      <c r="BN13" s="46">
        <v>8.6</v>
      </c>
      <c r="BO13" s="46">
        <v>9.02</v>
      </c>
      <c r="BP13" s="46">
        <v>84.5</v>
      </c>
      <c r="BQ13" s="46">
        <v>9.4</v>
      </c>
      <c r="BR13" s="46">
        <v>163</v>
      </c>
      <c r="BS13" s="46">
        <v>42</v>
      </c>
      <c r="BT13" s="64">
        <v>0</v>
      </c>
      <c r="BU13" s="64">
        <v>0</v>
      </c>
      <c r="BV13" s="64">
        <v>0</v>
      </c>
      <c r="BW13" s="64">
        <v>0</v>
      </c>
      <c r="BX13" s="64">
        <v>0</v>
      </c>
      <c r="BY13" s="64">
        <v>1</v>
      </c>
      <c r="BZ13" s="64">
        <v>0</v>
      </c>
      <c r="CA13" s="64">
        <v>0</v>
      </c>
      <c r="CB13" s="64">
        <v>1</v>
      </c>
      <c r="CC13" s="64">
        <v>1</v>
      </c>
      <c r="CD13" s="64">
        <v>1</v>
      </c>
      <c r="CE13" s="64">
        <v>1</v>
      </c>
      <c r="CF13" s="64">
        <v>0</v>
      </c>
      <c r="CG13" s="64">
        <v>1</v>
      </c>
      <c r="CH13" s="64">
        <v>0</v>
      </c>
      <c r="CI13" s="64">
        <v>0</v>
      </c>
      <c r="CJ13" s="86"/>
      <c r="CK13" s="63" t="s">
        <v>1886</v>
      </c>
      <c r="CL13" s="90">
        <v>0</v>
      </c>
      <c r="CM13" s="90">
        <v>0</v>
      </c>
      <c r="CN13" s="90">
        <v>0</v>
      </c>
      <c r="CO13" s="90">
        <v>0</v>
      </c>
      <c r="CP13" s="161">
        <v>0</v>
      </c>
      <c r="CQ13" s="161">
        <v>0</v>
      </c>
      <c r="CR13" s="91">
        <v>0</v>
      </c>
      <c r="CS13" s="90">
        <v>0</v>
      </c>
      <c r="CT13" s="92" t="s">
        <v>131</v>
      </c>
      <c r="CU13" s="89" t="s">
        <v>181</v>
      </c>
      <c r="CV13" s="61">
        <v>0</v>
      </c>
      <c r="CW13" s="61">
        <v>0</v>
      </c>
      <c r="CX13" s="64">
        <v>0</v>
      </c>
      <c r="CY13" s="64">
        <v>0</v>
      </c>
      <c r="CZ13" s="87">
        <v>3.8033333333333328</v>
      </c>
      <c r="DA13" s="74">
        <v>4.1360000000000001</v>
      </c>
      <c r="DB13" s="74">
        <v>0.33266666666666733</v>
      </c>
      <c r="DC13" s="74">
        <v>8.7467134092901144</v>
      </c>
      <c r="DD13" s="74">
        <v>129</v>
      </c>
      <c r="DE13" s="74">
        <v>70784</v>
      </c>
      <c r="DF13" s="74">
        <v>56913</v>
      </c>
      <c r="DG13" s="74">
        <v>1507.3132372214941</v>
      </c>
      <c r="DH13" s="74">
        <v>1.5368568533182425E-4</v>
      </c>
      <c r="DI13" s="74">
        <v>9.7206666666666681</v>
      </c>
      <c r="DJ13" s="74">
        <v>15.127166666666666</v>
      </c>
      <c r="DK13" s="74">
        <v>-5.4064999999999985</v>
      </c>
      <c r="DL13" s="74">
        <v>66.248992869493037</v>
      </c>
      <c r="DM13" s="74">
        <v>103.06107707469752</v>
      </c>
      <c r="DN13" s="74">
        <v>-36.812084205204506</v>
      </c>
      <c r="DO13" s="74">
        <v>204.51957059152272</v>
      </c>
      <c r="DP13" s="74">
        <v>318.32414554597216</v>
      </c>
      <c r="DQ13" s="74">
        <v>-113.80457495444931</v>
      </c>
      <c r="DR13" s="74">
        <v>0.26335804484982922</v>
      </c>
      <c r="DS13" s="73"/>
      <c r="DT13" s="74"/>
      <c r="DU13" s="74"/>
      <c r="DV13" s="74"/>
      <c r="DW13" s="73"/>
      <c r="DX13" s="73"/>
      <c r="DY13" s="74"/>
      <c r="DZ13" s="74"/>
      <c r="EA13" s="74"/>
      <c r="EB13" s="74"/>
      <c r="EC13" s="74"/>
      <c r="ED13" s="74"/>
      <c r="EE13" s="74"/>
      <c r="EF13" s="74"/>
    </row>
    <row r="14" spans="1:136" ht="14.25" customHeight="1">
      <c r="A14" s="76">
        <v>12</v>
      </c>
      <c r="B14" s="46" t="s">
        <v>182</v>
      </c>
      <c r="C14" s="46" t="s">
        <v>183</v>
      </c>
      <c r="D14" s="46">
        <v>1</v>
      </c>
      <c r="E14" s="77">
        <v>29198</v>
      </c>
      <c r="F14" s="44">
        <f t="shared" si="0"/>
        <v>40</v>
      </c>
      <c r="G14" s="78">
        <v>2</v>
      </c>
      <c r="H14" s="200">
        <v>81</v>
      </c>
      <c r="I14" s="78">
        <v>112</v>
      </c>
      <c r="J14" s="78">
        <v>76</v>
      </c>
      <c r="K14" s="46">
        <v>38.4</v>
      </c>
      <c r="L14" s="79">
        <v>67</v>
      </c>
      <c r="M14" s="49">
        <v>0</v>
      </c>
      <c r="N14" s="49">
        <v>0</v>
      </c>
      <c r="O14" s="49">
        <v>0</v>
      </c>
      <c r="P14" s="49">
        <v>0</v>
      </c>
      <c r="Q14" s="49">
        <v>0</v>
      </c>
      <c r="R14" s="49">
        <v>0</v>
      </c>
      <c r="S14" s="49">
        <v>0</v>
      </c>
      <c r="T14" s="49">
        <v>0</v>
      </c>
      <c r="U14" s="49">
        <v>0</v>
      </c>
      <c r="V14" s="80">
        <v>0</v>
      </c>
      <c r="W14" s="201">
        <v>0</v>
      </c>
      <c r="X14" s="70">
        <v>80</v>
      </c>
      <c r="Y14" s="63">
        <v>1.78</v>
      </c>
      <c r="Z14" s="191">
        <f t="shared" si="1"/>
        <v>25.249337204898371</v>
      </c>
      <c r="AA14" s="56">
        <v>44012</v>
      </c>
      <c r="AB14" s="84" t="s">
        <v>1883</v>
      </c>
      <c r="AC14" s="206"/>
      <c r="AD14" s="58"/>
      <c r="AE14" s="58">
        <v>0</v>
      </c>
      <c r="AF14" s="58">
        <v>0</v>
      </c>
      <c r="AG14" s="58">
        <v>0</v>
      </c>
      <c r="AH14" s="84">
        <v>0</v>
      </c>
      <c r="AI14" s="84">
        <v>0</v>
      </c>
      <c r="AJ14" s="60">
        <v>44023</v>
      </c>
      <c r="AK14" s="58">
        <f t="shared" si="2"/>
        <v>11</v>
      </c>
      <c r="AL14" s="204">
        <v>1</v>
      </c>
      <c r="AM14" s="204"/>
      <c r="AN14" s="64">
        <v>0</v>
      </c>
      <c r="AO14" s="63">
        <v>0</v>
      </c>
      <c r="AP14" s="64">
        <v>0</v>
      </c>
      <c r="AQ14" s="64">
        <v>1</v>
      </c>
      <c r="AR14" s="64">
        <v>0</v>
      </c>
      <c r="AS14" s="63">
        <v>0</v>
      </c>
      <c r="AT14" s="64"/>
      <c r="AU14" s="66">
        <v>44018</v>
      </c>
      <c r="AV14" s="79">
        <v>0</v>
      </c>
      <c r="AW14" s="46"/>
      <c r="AX14" s="46"/>
      <c r="AY14" s="46"/>
      <c r="AZ14" s="46"/>
      <c r="BA14" s="135"/>
      <c r="BB14" s="46"/>
      <c r="BC14" s="46"/>
      <c r="BD14" s="46"/>
      <c r="BE14" s="78"/>
      <c r="BF14" s="78">
        <v>201</v>
      </c>
      <c r="BG14" s="46">
        <v>1.43</v>
      </c>
      <c r="BH14" s="46">
        <v>1899</v>
      </c>
      <c r="BI14" s="46">
        <v>162.19999999999999</v>
      </c>
      <c r="BJ14" s="213"/>
      <c r="BK14" s="46">
        <v>483</v>
      </c>
      <c r="BL14" s="135"/>
      <c r="BM14" s="78"/>
      <c r="BN14" s="46">
        <v>32.9</v>
      </c>
      <c r="BO14" s="46">
        <v>14.71</v>
      </c>
      <c r="BP14" s="46">
        <v>87.6</v>
      </c>
      <c r="BQ14" s="46">
        <v>7.5</v>
      </c>
      <c r="BR14" s="46">
        <v>266</v>
      </c>
      <c r="BS14" s="46">
        <v>31</v>
      </c>
      <c r="BT14" s="64">
        <v>0</v>
      </c>
      <c r="BU14" s="64">
        <v>1</v>
      </c>
      <c r="BV14" s="64">
        <v>0</v>
      </c>
      <c r="BW14" s="64">
        <v>0</v>
      </c>
      <c r="BX14" s="64">
        <v>0</v>
      </c>
      <c r="BY14" s="64">
        <v>0</v>
      </c>
      <c r="BZ14" s="64">
        <v>1</v>
      </c>
      <c r="CA14" s="64">
        <v>0</v>
      </c>
      <c r="CB14" s="64">
        <v>0</v>
      </c>
      <c r="CC14" s="64">
        <v>0</v>
      </c>
      <c r="CD14" s="64">
        <v>0</v>
      </c>
      <c r="CE14" s="64">
        <v>0</v>
      </c>
      <c r="CF14" s="64">
        <v>0</v>
      </c>
      <c r="CG14" s="64">
        <v>1</v>
      </c>
      <c r="CH14" s="64">
        <v>0</v>
      </c>
      <c r="CI14" s="64">
        <v>0</v>
      </c>
      <c r="CJ14" s="86"/>
      <c r="CK14" s="63"/>
      <c r="CL14" s="64">
        <v>0</v>
      </c>
      <c r="CM14" s="64">
        <v>0</v>
      </c>
      <c r="CN14" s="64">
        <v>0</v>
      </c>
      <c r="CO14" s="64">
        <v>0</v>
      </c>
      <c r="CP14" s="61"/>
      <c r="CQ14" s="61"/>
      <c r="CR14" s="70">
        <v>0</v>
      </c>
      <c r="CS14" s="64">
        <v>0</v>
      </c>
      <c r="CT14" s="71"/>
      <c r="CU14" s="62"/>
      <c r="CV14" s="61">
        <v>0</v>
      </c>
      <c r="CW14" s="61"/>
      <c r="CX14" s="64">
        <v>0</v>
      </c>
      <c r="CY14" s="64">
        <v>0</v>
      </c>
      <c r="CZ14" s="87">
        <v>4.81745</v>
      </c>
      <c r="DA14" s="74">
        <v>5.1070000000000002</v>
      </c>
      <c r="DB14" s="74">
        <v>0.2895500000000002</v>
      </c>
      <c r="DC14" s="74">
        <v>6.0104412085231855</v>
      </c>
      <c r="DD14" s="74">
        <v>33</v>
      </c>
      <c r="DE14" s="74">
        <v>27601</v>
      </c>
      <c r="DF14" s="74">
        <v>16949</v>
      </c>
      <c r="DG14" s="74">
        <v>748.88487040385769</v>
      </c>
      <c r="DH14" s="74">
        <v>3.5461922287587382E-4</v>
      </c>
      <c r="DI14" s="74">
        <v>3.649833333333333</v>
      </c>
      <c r="DJ14" s="74">
        <v>7.386166666666667</v>
      </c>
      <c r="DK14" s="74">
        <v>-3.7363333333333348</v>
      </c>
      <c r="DL14" s="74">
        <v>39.861391897713013</v>
      </c>
      <c r="DM14" s="74">
        <v>80.741932458667534</v>
      </c>
      <c r="DN14" s="74">
        <v>-40.880540560954501</v>
      </c>
      <c r="DO14" s="74">
        <v>60.659228257842393</v>
      </c>
      <c r="DP14" s="74">
        <v>122.69124326323744</v>
      </c>
      <c r="DQ14" s="74">
        <v>-62.03201500539501</v>
      </c>
      <c r="DR14" s="74">
        <v>0.33581052860807281</v>
      </c>
      <c r="DS14" s="73"/>
      <c r="DT14" s="74">
        <v>7.81</v>
      </c>
      <c r="DU14" s="74">
        <v>7.56</v>
      </c>
      <c r="DV14" s="74">
        <v>8.06</v>
      </c>
      <c r="DW14" s="73">
        <v>76</v>
      </c>
      <c r="DX14" s="73">
        <v>114</v>
      </c>
      <c r="DY14" s="74">
        <v>0.5</v>
      </c>
      <c r="DZ14" s="74">
        <v>1.2090000000000001</v>
      </c>
      <c r="EA14" s="74">
        <v>26.96</v>
      </c>
      <c r="EB14" s="74">
        <v>5.915</v>
      </c>
      <c r="EC14" s="74">
        <v>0.47499999999999998</v>
      </c>
      <c r="ED14" s="74">
        <v>0.63100000000000001</v>
      </c>
      <c r="EE14" s="74">
        <v>0.73199999999999998</v>
      </c>
      <c r="EF14" s="74">
        <v>0.52500000000000002</v>
      </c>
    </row>
    <row r="15" spans="1:136" ht="14.25" customHeight="1">
      <c r="A15" s="103">
        <v>13</v>
      </c>
      <c r="B15" s="104" t="s">
        <v>190</v>
      </c>
      <c r="C15" s="104" t="s">
        <v>191</v>
      </c>
      <c r="D15" s="104">
        <v>1</v>
      </c>
      <c r="E15" s="105">
        <v>24076</v>
      </c>
      <c r="F15" s="106">
        <f t="shared" si="0"/>
        <v>54</v>
      </c>
      <c r="G15" s="103">
        <v>1</v>
      </c>
      <c r="H15" s="214">
        <v>116</v>
      </c>
      <c r="I15" s="103">
        <v>133</v>
      </c>
      <c r="J15" s="103">
        <v>110</v>
      </c>
      <c r="K15" s="104">
        <v>36.200000000000003</v>
      </c>
      <c r="L15" s="107">
        <v>95</v>
      </c>
      <c r="M15" s="104">
        <v>0</v>
      </c>
      <c r="N15" s="104">
        <v>0</v>
      </c>
      <c r="O15" s="104">
        <v>0</v>
      </c>
      <c r="P15" s="104">
        <v>1</v>
      </c>
      <c r="Q15" s="104">
        <v>0</v>
      </c>
      <c r="R15" s="104">
        <v>0</v>
      </c>
      <c r="S15" s="104">
        <v>1</v>
      </c>
      <c r="T15" s="104">
        <v>0</v>
      </c>
      <c r="U15" s="104">
        <v>1</v>
      </c>
      <c r="V15" s="108">
        <v>0</v>
      </c>
      <c r="W15" s="215">
        <v>0</v>
      </c>
      <c r="X15" s="107"/>
      <c r="Y15" s="103"/>
      <c r="Z15" s="192" t="e">
        <f t="shared" si="1"/>
        <v>#DIV/0!</v>
      </c>
      <c r="AA15" s="109">
        <v>44010</v>
      </c>
      <c r="AB15" s="108" t="s">
        <v>1883</v>
      </c>
      <c r="AC15" s="216"/>
      <c r="AD15" s="104"/>
      <c r="AE15" s="104">
        <v>0</v>
      </c>
      <c r="AF15" s="104">
        <v>0</v>
      </c>
      <c r="AG15" s="104">
        <v>0</v>
      </c>
      <c r="AH15" s="108">
        <v>0</v>
      </c>
      <c r="AI15" s="108">
        <v>0</v>
      </c>
      <c r="AJ15" s="110">
        <v>44013</v>
      </c>
      <c r="AK15" s="104">
        <f t="shared" si="2"/>
        <v>3</v>
      </c>
      <c r="AL15" s="217">
        <v>0</v>
      </c>
      <c r="AM15" s="217" t="s">
        <v>192</v>
      </c>
      <c r="AN15" s="104">
        <v>1</v>
      </c>
      <c r="AO15" s="103">
        <v>1</v>
      </c>
      <c r="AP15" s="104">
        <v>1</v>
      </c>
      <c r="AQ15" s="104">
        <v>1</v>
      </c>
      <c r="AR15" s="104">
        <v>1</v>
      </c>
      <c r="AS15" s="103">
        <v>0</v>
      </c>
      <c r="AT15" s="104"/>
      <c r="AU15" s="110">
        <v>44010</v>
      </c>
      <c r="AV15" s="107">
        <v>0</v>
      </c>
      <c r="AW15" s="104"/>
      <c r="AX15" s="104"/>
      <c r="AY15" s="104"/>
      <c r="AZ15" s="104"/>
      <c r="BA15" s="108"/>
      <c r="BB15" s="104"/>
      <c r="BC15" s="104"/>
      <c r="BD15" s="104"/>
      <c r="BE15" s="103"/>
      <c r="BF15" s="103"/>
      <c r="BG15" s="104">
        <v>12.45</v>
      </c>
      <c r="BH15" s="104">
        <v>687</v>
      </c>
      <c r="BI15" s="104">
        <v>2.7</v>
      </c>
      <c r="BJ15" s="218"/>
      <c r="BK15" s="104"/>
      <c r="BL15" s="108"/>
      <c r="BM15" s="103"/>
      <c r="BN15" s="104">
        <v>7.4</v>
      </c>
      <c r="BO15" s="104">
        <v>4.6399999999999997</v>
      </c>
      <c r="BP15" s="104">
        <v>85.6</v>
      </c>
      <c r="BQ15" s="104">
        <v>13.1</v>
      </c>
      <c r="BR15" s="104">
        <v>171</v>
      </c>
      <c r="BS15" s="104">
        <v>192</v>
      </c>
      <c r="BT15" s="104">
        <v>0</v>
      </c>
      <c r="BU15" s="104">
        <v>0</v>
      </c>
      <c r="BV15" s="104">
        <v>0</v>
      </c>
      <c r="BW15" s="104">
        <v>0</v>
      </c>
      <c r="BX15" s="104">
        <v>0</v>
      </c>
      <c r="BY15" s="104">
        <v>1</v>
      </c>
      <c r="BZ15" s="104">
        <v>0</v>
      </c>
      <c r="CA15" s="104">
        <v>0</v>
      </c>
      <c r="CB15" s="104">
        <v>0</v>
      </c>
      <c r="CC15" s="104">
        <v>0</v>
      </c>
      <c r="CD15" s="104">
        <v>0</v>
      </c>
      <c r="CE15" s="104">
        <v>0</v>
      </c>
      <c r="CF15" s="104">
        <v>0</v>
      </c>
      <c r="CG15" s="104">
        <v>1</v>
      </c>
      <c r="CH15" s="104">
        <v>0</v>
      </c>
      <c r="CI15" s="104">
        <v>0</v>
      </c>
      <c r="CJ15" s="107"/>
      <c r="CK15" s="103" t="s">
        <v>1886</v>
      </c>
      <c r="CL15" s="104">
        <v>0</v>
      </c>
      <c r="CM15" s="104">
        <v>0</v>
      </c>
      <c r="CN15" s="104">
        <v>0</v>
      </c>
      <c r="CO15" s="104">
        <v>0</v>
      </c>
      <c r="CP15" s="108"/>
      <c r="CQ15" s="108"/>
      <c r="CR15" s="107">
        <v>0</v>
      </c>
      <c r="CS15" s="104">
        <v>0</v>
      </c>
      <c r="CT15" s="112"/>
      <c r="CU15" s="116"/>
      <c r="CV15" s="108">
        <v>1</v>
      </c>
      <c r="CW15" s="108"/>
      <c r="CX15" s="104">
        <v>0</v>
      </c>
      <c r="CY15" s="104">
        <v>0</v>
      </c>
      <c r="CZ15" s="113"/>
      <c r="DA15" s="114"/>
      <c r="DB15" s="114"/>
      <c r="DC15" s="114"/>
      <c r="DD15" s="114"/>
      <c r="DE15" s="114"/>
      <c r="DF15" s="114"/>
      <c r="DG15" s="114"/>
      <c r="DH15" s="114"/>
      <c r="DI15" s="114"/>
      <c r="DJ15" s="114"/>
      <c r="DK15" s="114"/>
      <c r="DL15" s="114"/>
      <c r="DM15" s="114"/>
      <c r="DN15" s="114"/>
      <c r="DO15" s="114"/>
      <c r="DP15" s="114"/>
      <c r="DQ15" s="114"/>
      <c r="DR15" s="114"/>
      <c r="DS15" s="104"/>
      <c r="DT15" s="114">
        <v>8.0399999999999991</v>
      </c>
      <c r="DU15" s="114">
        <v>7.82</v>
      </c>
      <c r="DV15" s="114">
        <v>8.2100000000000009</v>
      </c>
      <c r="DW15" s="104"/>
      <c r="DX15" s="104"/>
      <c r="DY15" s="114">
        <v>0.39500000000000002</v>
      </c>
      <c r="DZ15" s="114"/>
      <c r="EA15" s="114"/>
      <c r="EB15" s="114"/>
      <c r="EC15" s="114"/>
      <c r="ED15" s="114">
        <v>0.67100000000000004</v>
      </c>
      <c r="EE15" s="114">
        <v>0.73399999999999999</v>
      </c>
      <c r="EF15" s="114">
        <v>0.60599999999999998</v>
      </c>
    </row>
    <row r="16" spans="1:136" ht="14.25" customHeight="1">
      <c r="A16" s="76">
        <v>14</v>
      </c>
      <c r="B16" s="115" t="s">
        <v>200</v>
      </c>
      <c r="C16" s="46" t="s">
        <v>201</v>
      </c>
      <c r="D16" s="46">
        <v>1</v>
      </c>
      <c r="E16" s="77">
        <v>27303</v>
      </c>
      <c r="F16" s="44">
        <f t="shared" si="0"/>
        <v>45</v>
      </c>
      <c r="G16" s="78">
        <v>1</v>
      </c>
      <c r="H16" s="200">
        <v>86</v>
      </c>
      <c r="I16" s="78">
        <v>110</v>
      </c>
      <c r="J16" s="78">
        <v>70</v>
      </c>
      <c r="K16" s="46">
        <v>37.1</v>
      </c>
      <c r="L16" s="79">
        <v>90</v>
      </c>
      <c r="M16" s="49">
        <v>0</v>
      </c>
      <c r="N16" s="49">
        <v>0</v>
      </c>
      <c r="O16" s="49">
        <v>0</v>
      </c>
      <c r="P16" s="49">
        <v>0</v>
      </c>
      <c r="Q16" s="49">
        <v>0</v>
      </c>
      <c r="R16" s="49">
        <v>0</v>
      </c>
      <c r="S16" s="49">
        <v>0</v>
      </c>
      <c r="T16" s="49">
        <v>0</v>
      </c>
      <c r="U16" s="49">
        <v>0</v>
      </c>
      <c r="V16" s="80">
        <v>1</v>
      </c>
      <c r="W16" s="201">
        <v>0</v>
      </c>
      <c r="X16" s="70"/>
      <c r="Y16" s="63"/>
      <c r="Z16" s="191" t="e">
        <f t="shared" si="1"/>
        <v>#DIV/0!</v>
      </c>
      <c r="AA16" s="56">
        <v>44011</v>
      </c>
      <c r="AB16" s="84" t="s">
        <v>1883</v>
      </c>
      <c r="AC16" s="206">
        <v>44013</v>
      </c>
      <c r="AD16" s="207" t="s">
        <v>1895</v>
      </c>
      <c r="AE16" s="58">
        <v>0</v>
      </c>
      <c r="AF16" s="58">
        <v>0</v>
      </c>
      <c r="AG16" s="58">
        <v>0</v>
      </c>
      <c r="AH16" s="84">
        <v>0</v>
      </c>
      <c r="AI16" s="84">
        <v>0</v>
      </c>
      <c r="AJ16" s="60">
        <v>44013</v>
      </c>
      <c r="AK16" s="58">
        <f t="shared" si="2"/>
        <v>2</v>
      </c>
      <c r="AL16" s="204">
        <v>1</v>
      </c>
      <c r="AM16" s="204"/>
      <c r="AN16" s="64">
        <v>1</v>
      </c>
      <c r="AO16" s="63">
        <v>1</v>
      </c>
      <c r="AP16" s="64">
        <v>1</v>
      </c>
      <c r="AQ16" s="64">
        <v>1</v>
      </c>
      <c r="AR16" s="64">
        <v>1</v>
      </c>
      <c r="AS16" s="63">
        <v>1</v>
      </c>
      <c r="AT16" s="64"/>
      <c r="AU16" s="66">
        <v>44011</v>
      </c>
      <c r="AV16" s="79">
        <v>2</v>
      </c>
      <c r="AW16" s="46">
        <v>7.492</v>
      </c>
      <c r="AX16" s="46">
        <v>67.2</v>
      </c>
      <c r="AY16" s="46">
        <v>30.2</v>
      </c>
      <c r="AZ16" s="46">
        <v>22.9</v>
      </c>
      <c r="BA16" s="135"/>
      <c r="BB16" s="46"/>
      <c r="BC16" s="46"/>
      <c r="BD16" s="46"/>
      <c r="BE16" s="78"/>
      <c r="BF16" s="78">
        <v>117</v>
      </c>
      <c r="BG16" s="46">
        <v>0.95</v>
      </c>
      <c r="BH16" s="46">
        <v>425</v>
      </c>
      <c r="BI16" s="46">
        <v>142.4</v>
      </c>
      <c r="BJ16" s="205">
        <v>6.0000000000000001E-3</v>
      </c>
      <c r="BK16" s="46">
        <v>224</v>
      </c>
      <c r="BL16" s="135"/>
      <c r="BM16" s="78"/>
      <c r="BN16" s="46">
        <v>14.3</v>
      </c>
      <c r="BO16" s="46">
        <v>12.15</v>
      </c>
      <c r="BP16" s="46">
        <v>90.2</v>
      </c>
      <c r="BQ16" s="46">
        <v>6.3</v>
      </c>
      <c r="BR16" s="46">
        <v>226</v>
      </c>
      <c r="BS16" s="46">
        <v>31</v>
      </c>
      <c r="BT16" s="64">
        <v>1</v>
      </c>
      <c r="BU16" s="64">
        <v>1</v>
      </c>
      <c r="BV16" s="64">
        <v>0</v>
      </c>
      <c r="BW16" s="64">
        <v>0</v>
      </c>
      <c r="BX16" s="64">
        <v>1</v>
      </c>
      <c r="BY16" s="64">
        <v>1</v>
      </c>
      <c r="BZ16" s="64">
        <v>0</v>
      </c>
      <c r="CA16" s="64">
        <v>0</v>
      </c>
      <c r="CB16" s="64">
        <v>1</v>
      </c>
      <c r="CC16" s="64">
        <v>1</v>
      </c>
      <c r="CD16" s="64">
        <v>1</v>
      </c>
      <c r="CE16" s="64">
        <v>0</v>
      </c>
      <c r="CF16" s="64">
        <v>0</v>
      </c>
      <c r="CG16" s="64">
        <v>1</v>
      </c>
      <c r="CH16" s="64">
        <v>0</v>
      </c>
      <c r="CI16" s="64">
        <v>0</v>
      </c>
      <c r="CJ16" s="86"/>
      <c r="CK16" s="63">
        <v>50</v>
      </c>
      <c r="CL16" s="64">
        <v>0</v>
      </c>
      <c r="CM16" s="64">
        <v>0</v>
      </c>
      <c r="CN16" s="64">
        <v>0</v>
      </c>
      <c r="CO16" s="64">
        <v>0</v>
      </c>
      <c r="CP16" s="61"/>
      <c r="CQ16" s="61"/>
      <c r="CR16" s="70">
        <v>0</v>
      </c>
      <c r="CS16" s="64">
        <v>1</v>
      </c>
      <c r="CT16" s="71" t="s">
        <v>131</v>
      </c>
      <c r="CU16" s="62" t="s">
        <v>202</v>
      </c>
      <c r="CV16" s="61">
        <v>0</v>
      </c>
      <c r="CW16" s="61"/>
      <c r="CX16" s="64">
        <v>0</v>
      </c>
      <c r="CY16" s="64">
        <v>0</v>
      </c>
      <c r="CZ16" s="87">
        <v>3.7160877192982453</v>
      </c>
      <c r="DA16" s="74">
        <v>3.9140000000000001</v>
      </c>
      <c r="DB16" s="74">
        <v>0.19791228070175482</v>
      </c>
      <c r="DC16" s="74">
        <v>5.3258237063125362</v>
      </c>
      <c r="DD16" s="74">
        <v>36</v>
      </c>
      <c r="DE16" s="74">
        <v>23233</v>
      </c>
      <c r="DF16" s="74">
        <v>11818</v>
      </c>
      <c r="DG16" s="74">
        <v>588.28018533660395</v>
      </c>
      <c r="DH16" s="74">
        <v>4.5065355443497511E-4</v>
      </c>
      <c r="DI16" s="74">
        <v>5.5360000000000014</v>
      </c>
      <c r="DJ16" s="74">
        <v>7.5146666666666686</v>
      </c>
      <c r="DK16" s="74">
        <v>-1.978666666666667</v>
      </c>
      <c r="DL16" s="74">
        <v>34.381986485891623</v>
      </c>
      <c r="DM16" s="74">
        <v>47.34040465514385</v>
      </c>
      <c r="DN16" s="74">
        <v>-12.958418169252219</v>
      </c>
      <c r="DO16" s="74">
        <v>122.20271436320466</v>
      </c>
      <c r="DP16" s="74">
        <v>164.77304239677542</v>
      </c>
      <c r="DQ16" s="74">
        <v>-42.570328033570739</v>
      </c>
      <c r="DR16" s="74">
        <v>0.20531318626303313</v>
      </c>
      <c r="DS16" s="73"/>
      <c r="DT16" s="74">
        <v>7.32</v>
      </c>
      <c r="DU16" s="74">
        <v>7.06</v>
      </c>
      <c r="DV16" s="74">
        <v>7.53</v>
      </c>
      <c r="DW16" s="73">
        <v>88</v>
      </c>
      <c r="DX16" s="73">
        <v>127</v>
      </c>
      <c r="DY16" s="74">
        <v>0.47299999999999998</v>
      </c>
      <c r="DZ16" s="74">
        <v>1.042</v>
      </c>
      <c r="EA16" s="74">
        <v>26.62</v>
      </c>
      <c r="EB16" s="74">
        <v>5.9530000000000003</v>
      </c>
      <c r="EC16" s="74">
        <v>0.46</v>
      </c>
      <c r="ED16" s="74">
        <v>0.629</v>
      </c>
      <c r="EE16" s="74">
        <v>0.79200000000000004</v>
      </c>
      <c r="EF16" s="74">
        <v>0.45300000000000001</v>
      </c>
    </row>
    <row r="17" spans="1:136" ht="14.25" customHeight="1">
      <c r="A17" s="76">
        <v>16</v>
      </c>
      <c r="B17" s="46" t="s">
        <v>209</v>
      </c>
      <c r="C17" s="46" t="s">
        <v>210</v>
      </c>
      <c r="D17" s="46">
        <v>2</v>
      </c>
      <c r="E17" s="77">
        <v>20114</v>
      </c>
      <c r="F17" s="44">
        <f t="shared" si="0"/>
        <v>65</v>
      </c>
      <c r="G17" s="78">
        <v>1</v>
      </c>
      <c r="H17" s="200">
        <v>85</v>
      </c>
      <c r="I17" s="78">
        <v>152</v>
      </c>
      <c r="J17" s="78">
        <v>96</v>
      </c>
      <c r="K17" s="46">
        <v>36</v>
      </c>
      <c r="L17" s="79">
        <v>95</v>
      </c>
      <c r="M17" s="49">
        <v>0</v>
      </c>
      <c r="N17" s="49">
        <v>0</v>
      </c>
      <c r="O17" s="49">
        <v>0</v>
      </c>
      <c r="P17" s="49">
        <v>1</v>
      </c>
      <c r="Q17" s="49">
        <v>0</v>
      </c>
      <c r="R17" s="49">
        <v>0</v>
      </c>
      <c r="S17" s="49">
        <v>1</v>
      </c>
      <c r="T17" s="49">
        <v>0</v>
      </c>
      <c r="U17" s="49">
        <v>1</v>
      </c>
      <c r="V17" s="80">
        <v>0</v>
      </c>
      <c r="W17" s="49">
        <v>0</v>
      </c>
      <c r="X17" s="70"/>
      <c r="Y17" s="63"/>
      <c r="Z17" s="191" t="e">
        <f t="shared" si="1"/>
        <v>#DIV/0!</v>
      </c>
      <c r="AA17" s="56">
        <v>44011</v>
      </c>
      <c r="AB17" s="84" t="s">
        <v>1883</v>
      </c>
      <c r="AC17" s="206">
        <v>44013</v>
      </c>
      <c r="AD17" s="58" t="s">
        <v>1896</v>
      </c>
      <c r="AE17" s="58">
        <v>0</v>
      </c>
      <c r="AF17" s="58">
        <v>0</v>
      </c>
      <c r="AG17" s="58">
        <v>0</v>
      </c>
      <c r="AH17" s="84">
        <v>0</v>
      </c>
      <c r="AI17" s="84">
        <v>0</v>
      </c>
      <c r="AJ17" s="60">
        <v>44013</v>
      </c>
      <c r="AK17" s="58">
        <f t="shared" si="2"/>
        <v>2</v>
      </c>
      <c r="AL17" s="204">
        <v>1</v>
      </c>
      <c r="AM17" s="204"/>
      <c r="AN17" s="64">
        <v>1</v>
      </c>
      <c r="AO17" s="63">
        <v>1</v>
      </c>
      <c r="AP17" s="64">
        <v>1</v>
      </c>
      <c r="AQ17" s="64">
        <v>1</v>
      </c>
      <c r="AR17" s="64">
        <v>1</v>
      </c>
      <c r="AS17" s="63">
        <v>0</v>
      </c>
      <c r="AT17" s="64"/>
      <c r="AU17" s="66">
        <v>44011</v>
      </c>
      <c r="AV17" s="47">
        <v>0</v>
      </c>
      <c r="AW17" s="46"/>
      <c r="AX17" s="46"/>
      <c r="AY17" s="46"/>
      <c r="AZ17" s="46"/>
      <c r="BA17" s="135"/>
      <c r="BB17" s="46"/>
      <c r="BC17" s="46"/>
      <c r="BD17" s="46"/>
      <c r="BE17" s="78"/>
      <c r="BF17" s="78">
        <v>115</v>
      </c>
      <c r="BG17" s="46">
        <v>2.41</v>
      </c>
      <c r="BH17" s="46">
        <v>1041</v>
      </c>
      <c r="BI17" s="46">
        <v>97.5</v>
      </c>
      <c r="BJ17" s="205">
        <v>1.7999999999999999E-2</v>
      </c>
      <c r="BK17" s="46"/>
      <c r="BL17" s="135">
        <v>637</v>
      </c>
      <c r="BM17" s="78"/>
      <c r="BN17" s="46">
        <v>14.9</v>
      </c>
      <c r="BO17" s="46">
        <v>3.68</v>
      </c>
      <c r="BP17" s="46">
        <v>85</v>
      </c>
      <c r="BQ17" s="46">
        <v>17.899999999999999</v>
      </c>
      <c r="BR17" s="46">
        <v>104</v>
      </c>
      <c r="BS17" s="46">
        <v>97</v>
      </c>
      <c r="BT17" s="64">
        <v>1</v>
      </c>
      <c r="BU17" s="64">
        <v>1</v>
      </c>
      <c r="BV17" s="64">
        <v>0</v>
      </c>
      <c r="BW17" s="64">
        <v>0</v>
      </c>
      <c r="BX17" s="64">
        <v>0</v>
      </c>
      <c r="BY17" s="64">
        <v>1</v>
      </c>
      <c r="BZ17" s="64">
        <v>0</v>
      </c>
      <c r="CA17" s="64">
        <v>0</v>
      </c>
      <c r="CB17" s="64">
        <v>0</v>
      </c>
      <c r="CC17" s="64">
        <v>0</v>
      </c>
      <c r="CD17" s="64">
        <v>1</v>
      </c>
      <c r="CE17" s="64">
        <v>0</v>
      </c>
      <c r="CF17" s="64">
        <v>1</v>
      </c>
      <c r="CG17" s="64">
        <v>0</v>
      </c>
      <c r="CH17" s="64">
        <v>0</v>
      </c>
      <c r="CI17" s="64">
        <v>0</v>
      </c>
      <c r="CJ17" s="86"/>
      <c r="CK17" s="63" t="s">
        <v>1897</v>
      </c>
      <c r="CL17" s="64">
        <v>0</v>
      </c>
      <c r="CM17" s="64">
        <v>0</v>
      </c>
      <c r="CN17" s="64">
        <v>0</v>
      </c>
      <c r="CO17" s="64">
        <v>0</v>
      </c>
      <c r="CP17" s="61"/>
      <c r="CQ17" s="61"/>
      <c r="CR17" s="70">
        <v>0</v>
      </c>
      <c r="CS17" s="64">
        <v>1</v>
      </c>
      <c r="CT17" s="71" t="s">
        <v>131</v>
      </c>
      <c r="CU17" s="62" t="s">
        <v>202</v>
      </c>
      <c r="CV17" s="61">
        <v>1</v>
      </c>
      <c r="CW17" s="61"/>
      <c r="CX17" s="64">
        <v>0</v>
      </c>
      <c r="CY17" s="64">
        <v>0</v>
      </c>
      <c r="CZ17" s="87">
        <v>4.4510000000000014</v>
      </c>
      <c r="DA17" s="74">
        <v>4.617</v>
      </c>
      <c r="DB17" s="74">
        <v>0.16599999999999859</v>
      </c>
      <c r="DC17" s="74">
        <v>3.7294989889912054</v>
      </c>
      <c r="DD17" s="74">
        <v>79</v>
      </c>
      <c r="DE17" s="74">
        <v>17941</v>
      </c>
      <c r="DF17" s="74">
        <v>9584</v>
      </c>
      <c r="DG17" s="74">
        <v>209.23925534359918</v>
      </c>
      <c r="DH17" s="74">
        <v>3.8913804142228772E-4</v>
      </c>
      <c r="DI17" s="74">
        <v>4.1083333333333334</v>
      </c>
      <c r="DJ17" s="74">
        <v>4.2284999999999995</v>
      </c>
      <c r="DK17" s="74">
        <v>-0.12016666666666669</v>
      </c>
      <c r="DL17" s="74">
        <v>38.035243875750361</v>
      </c>
      <c r="DM17" s="74">
        <v>39.038312640963646</v>
      </c>
      <c r="DN17" s="74">
        <v>-1.0030687652132768</v>
      </c>
      <c r="DO17" s="74">
        <v>73.35511793731591</v>
      </c>
      <c r="DP17" s="74">
        <v>75.398497224710184</v>
      </c>
      <c r="DQ17" s="74">
        <v>-2.043379287394258</v>
      </c>
      <c r="DR17" s="74">
        <v>2.6385973318645894E-2</v>
      </c>
      <c r="DS17" s="73"/>
      <c r="DT17" s="74"/>
      <c r="DU17" s="74"/>
      <c r="DV17" s="74"/>
      <c r="DW17" s="73"/>
      <c r="DX17" s="73"/>
      <c r="DY17" s="74"/>
      <c r="DZ17" s="74"/>
      <c r="EA17" s="74"/>
      <c r="EB17" s="74"/>
      <c r="EC17" s="74"/>
      <c r="ED17" s="74"/>
      <c r="EE17" s="74"/>
      <c r="EF17" s="74"/>
    </row>
    <row r="18" spans="1:136" ht="14.25" customHeight="1">
      <c r="A18" s="76">
        <v>17</v>
      </c>
      <c r="B18" s="115" t="s">
        <v>211</v>
      </c>
      <c r="C18" s="46">
        <v>2608213</v>
      </c>
      <c r="D18" s="46">
        <v>2</v>
      </c>
      <c r="E18" s="77">
        <v>20688</v>
      </c>
      <c r="F18" s="44">
        <f t="shared" si="0"/>
        <v>63</v>
      </c>
      <c r="G18" s="78">
        <v>1</v>
      </c>
      <c r="H18" s="200">
        <v>82</v>
      </c>
      <c r="I18" s="78">
        <v>181</v>
      </c>
      <c r="J18" s="78">
        <v>79</v>
      </c>
      <c r="K18" s="46">
        <v>36.4</v>
      </c>
      <c r="L18" s="79">
        <v>89</v>
      </c>
      <c r="M18" s="49">
        <v>0</v>
      </c>
      <c r="N18" s="49">
        <v>1</v>
      </c>
      <c r="O18" s="49">
        <v>0</v>
      </c>
      <c r="P18" s="49">
        <v>0</v>
      </c>
      <c r="Q18" s="49">
        <v>0</v>
      </c>
      <c r="R18" s="49">
        <v>0</v>
      </c>
      <c r="S18" s="49">
        <v>1</v>
      </c>
      <c r="T18" s="49">
        <v>0</v>
      </c>
      <c r="U18" s="49">
        <v>1</v>
      </c>
      <c r="V18" s="80">
        <v>0</v>
      </c>
      <c r="W18" s="49">
        <v>1</v>
      </c>
      <c r="X18" s="70"/>
      <c r="Y18" s="63"/>
      <c r="Z18" s="191" t="e">
        <f t="shared" si="1"/>
        <v>#DIV/0!</v>
      </c>
      <c r="AA18" s="56">
        <v>44011</v>
      </c>
      <c r="AB18" s="219" t="s">
        <v>1883</v>
      </c>
      <c r="AC18" s="206">
        <v>44013</v>
      </c>
      <c r="AD18" s="58" t="s">
        <v>1895</v>
      </c>
      <c r="AE18" s="58">
        <v>0</v>
      </c>
      <c r="AF18" s="58">
        <v>0</v>
      </c>
      <c r="AG18" s="58">
        <v>0</v>
      </c>
      <c r="AH18" s="84">
        <v>0</v>
      </c>
      <c r="AI18" s="84">
        <v>0</v>
      </c>
      <c r="AJ18" s="60">
        <v>44020</v>
      </c>
      <c r="AK18" s="58">
        <f t="shared" si="2"/>
        <v>9</v>
      </c>
      <c r="AL18" s="204">
        <v>1</v>
      </c>
      <c r="AM18" s="204"/>
      <c r="AN18" s="64">
        <v>1</v>
      </c>
      <c r="AO18" s="63">
        <v>1</v>
      </c>
      <c r="AP18" s="64">
        <v>1</v>
      </c>
      <c r="AQ18" s="64">
        <v>1</v>
      </c>
      <c r="AR18" s="64">
        <v>1</v>
      </c>
      <c r="AS18" s="63">
        <v>0</v>
      </c>
      <c r="AT18" s="64"/>
      <c r="AU18" s="66">
        <v>44011</v>
      </c>
      <c r="AV18" s="47">
        <v>3</v>
      </c>
      <c r="AW18" s="46">
        <v>7.39</v>
      </c>
      <c r="AX18" s="46">
        <v>59.3</v>
      </c>
      <c r="AY18" s="46">
        <v>33</v>
      </c>
      <c r="AZ18" s="46"/>
      <c r="BA18" s="135"/>
      <c r="BB18" s="46"/>
      <c r="BC18" s="46"/>
      <c r="BD18" s="46"/>
      <c r="BE18" s="78"/>
      <c r="BF18" s="78">
        <v>146</v>
      </c>
      <c r="BG18" s="46">
        <v>1.63</v>
      </c>
      <c r="BH18" s="46">
        <v>2549</v>
      </c>
      <c r="BI18" s="46">
        <v>111</v>
      </c>
      <c r="BJ18" s="205">
        <v>5</v>
      </c>
      <c r="BK18" s="46">
        <v>426</v>
      </c>
      <c r="BL18" s="135">
        <v>347</v>
      </c>
      <c r="BM18" s="78">
        <v>176</v>
      </c>
      <c r="BN18" s="46">
        <v>13.8</v>
      </c>
      <c r="BO18" s="46">
        <v>16480</v>
      </c>
      <c r="BP18" s="46">
        <v>80</v>
      </c>
      <c r="BQ18" s="46">
        <v>8</v>
      </c>
      <c r="BR18" s="46">
        <v>460</v>
      </c>
      <c r="BS18" s="46">
        <v>83</v>
      </c>
      <c r="BT18" s="64">
        <v>1</v>
      </c>
      <c r="BU18" s="64">
        <v>0</v>
      </c>
      <c r="BV18" s="64">
        <v>0</v>
      </c>
      <c r="BW18" s="64">
        <v>0</v>
      </c>
      <c r="BX18" s="64">
        <v>1</v>
      </c>
      <c r="BY18" s="64">
        <v>0</v>
      </c>
      <c r="BZ18" s="64">
        <v>0</v>
      </c>
      <c r="CA18" s="64">
        <v>0</v>
      </c>
      <c r="CB18" s="64">
        <v>1</v>
      </c>
      <c r="CC18" s="64">
        <v>1</v>
      </c>
      <c r="CD18" s="64">
        <v>1</v>
      </c>
      <c r="CE18" s="64">
        <v>0</v>
      </c>
      <c r="CF18" s="64">
        <v>1</v>
      </c>
      <c r="CG18" s="64">
        <v>1</v>
      </c>
      <c r="CH18" s="64">
        <v>0</v>
      </c>
      <c r="CI18" s="64">
        <v>0</v>
      </c>
      <c r="CJ18" s="86"/>
      <c r="CK18" s="63" t="s">
        <v>1898</v>
      </c>
      <c r="CL18" s="64">
        <v>0</v>
      </c>
      <c r="CM18" s="64">
        <v>0</v>
      </c>
      <c r="CN18" s="64">
        <v>0</v>
      </c>
      <c r="CO18" s="64">
        <v>0</v>
      </c>
      <c r="CP18" s="61"/>
      <c r="CQ18" s="61"/>
      <c r="CR18" s="70">
        <v>0</v>
      </c>
      <c r="CS18" s="64">
        <v>1</v>
      </c>
      <c r="CT18" s="71" t="s">
        <v>131</v>
      </c>
      <c r="CU18" s="62" t="s">
        <v>1899</v>
      </c>
      <c r="CV18" s="61">
        <v>0</v>
      </c>
      <c r="CW18" s="61"/>
      <c r="CX18" s="64">
        <v>0</v>
      </c>
      <c r="CY18" s="64">
        <v>0</v>
      </c>
      <c r="CZ18" s="87">
        <v>5.0413666666666668</v>
      </c>
      <c r="DA18" s="74">
        <v>5.3209999999999997</v>
      </c>
      <c r="DB18" s="74">
        <v>0.27963333333333296</v>
      </c>
      <c r="DC18" s="74">
        <v>5.5467763371043493</v>
      </c>
      <c r="DD18" s="74">
        <v>117</v>
      </c>
      <c r="DE18" s="74">
        <v>4652</v>
      </c>
      <c r="DF18" s="74">
        <v>3139</v>
      </c>
      <c r="DG18" s="74">
        <v>39.930555555555564</v>
      </c>
      <c r="DH18" s="74">
        <v>1.7670520347576773E-3</v>
      </c>
      <c r="DI18" s="74">
        <v>1.5086666666666677</v>
      </c>
      <c r="DJ18" s="74">
        <v>2.9676666666666662</v>
      </c>
      <c r="DK18" s="74">
        <v>-1.4589999999999981</v>
      </c>
      <c r="DL18" s="74">
        <v>18.062395957570008</v>
      </c>
      <c r="DM18" s="74">
        <v>35.545004371924009</v>
      </c>
      <c r="DN18" s="74">
        <v>-17.482608414353997</v>
      </c>
      <c r="DO18" s="74">
        <v>23.960892148883605</v>
      </c>
      <c r="DP18" s="74">
        <v>47.121875534585229</v>
      </c>
      <c r="DQ18" s="74">
        <v>-23.160983385701602</v>
      </c>
      <c r="DR18" s="74">
        <v>0.32953957396596867</v>
      </c>
      <c r="DS18" s="73"/>
      <c r="DT18" s="74">
        <v>8.18</v>
      </c>
      <c r="DU18" s="74">
        <v>7.79</v>
      </c>
      <c r="DV18" s="74">
        <v>8.58</v>
      </c>
      <c r="DW18" s="73">
        <v>67</v>
      </c>
      <c r="DX18" s="73">
        <v>142</v>
      </c>
      <c r="DY18" s="74">
        <v>0.79100000000000004</v>
      </c>
      <c r="DZ18" s="74">
        <v>1.0169999999999999</v>
      </c>
      <c r="EA18" s="74">
        <v>21.35</v>
      </c>
      <c r="EB18" s="74">
        <v>6.6479999999999997</v>
      </c>
      <c r="EC18" s="74">
        <v>0.61499999999999999</v>
      </c>
      <c r="ED18" s="74">
        <v>0.627</v>
      </c>
      <c r="EE18" s="74">
        <v>0.79300000000000004</v>
      </c>
      <c r="EF18" s="74">
        <v>0.45700000000000002</v>
      </c>
    </row>
    <row r="19" spans="1:136" ht="15.75" customHeight="1">
      <c r="A19" s="103">
        <v>19</v>
      </c>
      <c r="B19" s="104" t="s">
        <v>219</v>
      </c>
      <c r="C19" s="104" t="s">
        <v>220</v>
      </c>
      <c r="D19" s="104">
        <v>1</v>
      </c>
      <c r="E19" s="105">
        <v>20008</v>
      </c>
      <c r="F19" s="106">
        <f t="shared" si="0"/>
        <v>65</v>
      </c>
      <c r="G19" s="103">
        <v>2</v>
      </c>
      <c r="H19" s="214">
        <v>79</v>
      </c>
      <c r="I19" s="103">
        <v>170</v>
      </c>
      <c r="J19" s="103">
        <v>90</v>
      </c>
      <c r="K19" s="104">
        <v>35.6</v>
      </c>
      <c r="L19" s="107">
        <v>96</v>
      </c>
      <c r="M19" s="104">
        <v>0</v>
      </c>
      <c r="N19" s="104">
        <v>1</v>
      </c>
      <c r="O19" s="104">
        <v>0</v>
      </c>
      <c r="P19" s="104">
        <v>0</v>
      </c>
      <c r="Q19" s="104">
        <v>0</v>
      </c>
      <c r="R19" s="104">
        <v>0</v>
      </c>
      <c r="S19" s="104">
        <v>1</v>
      </c>
      <c r="T19" s="104">
        <v>0</v>
      </c>
      <c r="U19" s="104">
        <v>0</v>
      </c>
      <c r="V19" s="108">
        <v>0</v>
      </c>
      <c r="W19" s="104">
        <v>0</v>
      </c>
      <c r="X19" s="107"/>
      <c r="Y19" s="103"/>
      <c r="Z19" s="192" t="e">
        <f t="shared" si="1"/>
        <v>#DIV/0!</v>
      </c>
      <c r="AA19" s="109">
        <v>44009</v>
      </c>
      <c r="AB19" s="108" t="s">
        <v>1883</v>
      </c>
      <c r="AC19" s="216">
        <v>44040</v>
      </c>
      <c r="AD19" s="104" t="s">
        <v>1900</v>
      </c>
      <c r="AE19" s="104">
        <v>0</v>
      </c>
      <c r="AF19" s="104">
        <v>0</v>
      </c>
      <c r="AG19" s="104">
        <v>0</v>
      </c>
      <c r="AH19" s="108">
        <v>0</v>
      </c>
      <c r="AI19" s="108">
        <v>0</v>
      </c>
      <c r="AJ19" s="110">
        <v>44013</v>
      </c>
      <c r="AK19" s="104">
        <f t="shared" si="2"/>
        <v>4</v>
      </c>
      <c r="AL19" s="217">
        <v>0</v>
      </c>
      <c r="AM19" s="217" t="s">
        <v>221</v>
      </c>
      <c r="AN19" s="104">
        <v>1</v>
      </c>
      <c r="AO19" s="103">
        <v>1</v>
      </c>
      <c r="AP19" s="104">
        <v>0</v>
      </c>
      <c r="AQ19" s="104">
        <v>0</v>
      </c>
      <c r="AR19" s="104">
        <v>0</v>
      </c>
      <c r="AS19" s="103">
        <v>0</v>
      </c>
      <c r="AT19" s="104"/>
      <c r="AU19" s="110">
        <v>44011</v>
      </c>
      <c r="AV19" s="107"/>
      <c r="AW19" s="104"/>
      <c r="AX19" s="104"/>
      <c r="AY19" s="104"/>
      <c r="AZ19" s="104"/>
      <c r="BA19" s="108"/>
      <c r="BB19" s="104"/>
      <c r="BC19" s="104"/>
      <c r="BD19" s="104"/>
      <c r="BE19" s="103"/>
      <c r="BF19" s="103"/>
      <c r="BG19" s="104">
        <v>0.76</v>
      </c>
      <c r="BH19" s="104">
        <v>2346</v>
      </c>
      <c r="BI19" s="104">
        <v>7.6</v>
      </c>
      <c r="BJ19" s="218">
        <v>1.7000000000000001E-2</v>
      </c>
      <c r="BK19" s="104">
        <v>376</v>
      </c>
      <c r="BL19" s="108"/>
      <c r="BM19" s="103"/>
      <c r="BN19" s="104">
        <v>13.2</v>
      </c>
      <c r="BO19" s="104">
        <v>5.1100000000000003</v>
      </c>
      <c r="BP19" s="104">
        <v>69.099999999999994</v>
      </c>
      <c r="BQ19" s="104">
        <v>16.2</v>
      </c>
      <c r="BR19" s="104">
        <v>278</v>
      </c>
      <c r="BS19" s="104">
        <v>44</v>
      </c>
      <c r="BT19" s="104">
        <v>0</v>
      </c>
      <c r="BU19" s="104">
        <v>1</v>
      </c>
      <c r="BV19" s="104">
        <v>0</v>
      </c>
      <c r="BW19" s="104">
        <v>0</v>
      </c>
      <c r="BX19" s="104">
        <v>0</v>
      </c>
      <c r="BY19" s="104">
        <v>1</v>
      </c>
      <c r="BZ19" s="104">
        <v>0</v>
      </c>
      <c r="CA19" s="104">
        <v>0</v>
      </c>
      <c r="CB19" s="104">
        <v>0</v>
      </c>
      <c r="CC19" s="104">
        <v>1</v>
      </c>
      <c r="CD19" s="104">
        <v>0</v>
      </c>
      <c r="CE19" s="104">
        <v>0</v>
      </c>
      <c r="CF19" s="104">
        <v>0</v>
      </c>
      <c r="CG19" s="104">
        <v>1</v>
      </c>
      <c r="CH19" s="104">
        <v>0</v>
      </c>
      <c r="CI19" s="104">
        <v>0</v>
      </c>
      <c r="CJ19" s="107"/>
      <c r="CK19" s="103" t="s">
        <v>1886</v>
      </c>
      <c r="CL19" s="104">
        <v>0</v>
      </c>
      <c r="CM19" s="104">
        <v>0</v>
      </c>
      <c r="CN19" s="104">
        <v>0</v>
      </c>
      <c r="CO19" s="104">
        <v>0</v>
      </c>
      <c r="CP19" s="108"/>
      <c r="CQ19" s="108"/>
      <c r="CR19" s="107">
        <v>0</v>
      </c>
      <c r="CS19" s="104">
        <v>1</v>
      </c>
      <c r="CT19" s="112" t="s">
        <v>131</v>
      </c>
      <c r="CU19" s="116" t="s">
        <v>222</v>
      </c>
      <c r="CV19" s="108">
        <v>0</v>
      </c>
      <c r="CW19" s="108"/>
      <c r="CX19" s="104">
        <v>0</v>
      </c>
      <c r="CY19" s="104">
        <v>0</v>
      </c>
      <c r="CZ19" s="113">
        <v>4.836333333333334</v>
      </c>
      <c r="DA19" s="114">
        <v>5.0060000000000002</v>
      </c>
      <c r="DB19" s="114">
        <v>0.16966666666666619</v>
      </c>
      <c r="DC19" s="114">
        <v>3.5081673444069095</v>
      </c>
      <c r="DD19" s="114">
        <v>69</v>
      </c>
      <c r="DE19" s="114">
        <v>13611</v>
      </c>
      <c r="DF19" s="114">
        <v>8885</v>
      </c>
      <c r="DG19" s="114">
        <v>425.07950931394817</v>
      </c>
      <c r="DH19" s="114">
        <v>3.94841569432404E-4</v>
      </c>
      <c r="DI19" s="114">
        <v>-1.5818333333333332</v>
      </c>
      <c r="DJ19" s="114">
        <v>2.4575000000000005</v>
      </c>
      <c r="DK19" s="114">
        <v>-4.0393333333333334</v>
      </c>
      <c r="DL19" s="114">
        <v>-17.026817169596502</v>
      </c>
      <c r="DM19" s="114">
        <v>27.43695823090524</v>
      </c>
      <c r="DN19" s="114">
        <v>-44.46377540050176</v>
      </c>
      <c r="DO19" s="114">
        <v>-26.477750333415791</v>
      </c>
      <c r="DP19" s="114">
        <v>40.411659083356994</v>
      </c>
      <c r="DQ19" s="114">
        <v>-66.889409416772779</v>
      </c>
      <c r="DR19" s="114">
        <v>0.62338064617401157</v>
      </c>
      <c r="DS19" s="104"/>
      <c r="DT19" s="114">
        <v>6.98</v>
      </c>
      <c r="DU19" s="114">
        <v>6.71</v>
      </c>
      <c r="DV19" s="114">
        <v>7.24</v>
      </c>
      <c r="DW19" s="104">
        <v>93</v>
      </c>
      <c r="DX19" s="104">
        <v>164</v>
      </c>
      <c r="DY19" s="114">
        <v>0.52900000000000003</v>
      </c>
      <c r="DZ19" s="114">
        <v>0.61199999999999999</v>
      </c>
      <c r="EA19" s="114">
        <v>17.309999999999999</v>
      </c>
      <c r="EB19" s="114">
        <v>7.383</v>
      </c>
      <c r="EC19" s="114">
        <v>0.63100000000000001</v>
      </c>
      <c r="ED19" s="114">
        <v>0.71</v>
      </c>
      <c r="EE19" s="114">
        <v>0.94299999999999995</v>
      </c>
      <c r="EF19" s="114">
        <v>0.434</v>
      </c>
    </row>
    <row r="20" spans="1:136" ht="15.75" customHeight="1">
      <c r="A20" s="76">
        <v>20</v>
      </c>
      <c r="B20" s="46" t="s">
        <v>229</v>
      </c>
      <c r="C20" s="46">
        <v>55598521</v>
      </c>
      <c r="D20" s="46">
        <v>1</v>
      </c>
      <c r="E20" s="77">
        <v>29660</v>
      </c>
      <c r="F20" s="44">
        <f t="shared" si="0"/>
        <v>39</v>
      </c>
      <c r="G20" s="78">
        <v>1</v>
      </c>
      <c r="H20" s="200">
        <v>86</v>
      </c>
      <c r="I20" s="78">
        <v>152</v>
      </c>
      <c r="J20" s="78">
        <v>93</v>
      </c>
      <c r="K20" s="46">
        <v>34.799999999999997</v>
      </c>
      <c r="L20" s="79">
        <v>95</v>
      </c>
      <c r="M20" s="49">
        <v>0</v>
      </c>
      <c r="N20" s="49">
        <v>1</v>
      </c>
      <c r="O20" s="49">
        <v>0</v>
      </c>
      <c r="P20" s="49">
        <v>0</v>
      </c>
      <c r="Q20" s="49">
        <v>0</v>
      </c>
      <c r="R20" s="49">
        <v>0</v>
      </c>
      <c r="S20" s="49">
        <v>1</v>
      </c>
      <c r="T20" s="49">
        <v>1</v>
      </c>
      <c r="U20" s="49">
        <v>0</v>
      </c>
      <c r="V20" s="80">
        <v>0</v>
      </c>
      <c r="W20" s="49">
        <v>0</v>
      </c>
      <c r="X20" s="70">
        <v>110</v>
      </c>
      <c r="Y20" s="63">
        <v>1.78</v>
      </c>
      <c r="Z20" s="191">
        <f t="shared" si="1"/>
        <v>34.71783865673526</v>
      </c>
      <c r="AA20" s="56">
        <v>44012</v>
      </c>
      <c r="AB20" s="84" t="s">
        <v>1883</v>
      </c>
      <c r="AC20" s="220">
        <v>44015</v>
      </c>
      <c r="AD20" s="58" t="s">
        <v>1888</v>
      </c>
      <c r="AE20" s="58">
        <v>1</v>
      </c>
      <c r="AF20" s="58">
        <v>1</v>
      </c>
      <c r="AG20" s="58">
        <v>25</v>
      </c>
      <c r="AH20" s="84">
        <v>1</v>
      </c>
      <c r="AI20" s="84">
        <v>1</v>
      </c>
      <c r="AJ20" s="60">
        <v>44037</v>
      </c>
      <c r="AK20" s="58">
        <f t="shared" si="2"/>
        <v>25</v>
      </c>
      <c r="AL20" s="204">
        <v>1</v>
      </c>
      <c r="AM20" s="204"/>
      <c r="AN20" s="64">
        <v>1</v>
      </c>
      <c r="AO20" s="63">
        <v>1</v>
      </c>
      <c r="AP20" s="64">
        <v>1</v>
      </c>
      <c r="AQ20" s="64">
        <v>1</v>
      </c>
      <c r="AR20" s="64">
        <v>1</v>
      </c>
      <c r="AS20" s="63">
        <v>1</v>
      </c>
      <c r="AT20" s="64"/>
      <c r="AU20" s="66">
        <v>44012</v>
      </c>
      <c r="AV20" s="79">
        <v>3</v>
      </c>
      <c r="AW20" s="46">
        <v>7.3680000000000003</v>
      </c>
      <c r="AX20" s="46">
        <v>62.1</v>
      </c>
      <c r="AY20" s="46">
        <v>50.9</v>
      </c>
      <c r="AZ20" s="46">
        <v>28.6</v>
      </c>
      <c r="BA20" s="135"/>
      <c r="BB20" s="46"/>
      <c r="BC20" s="46"/>
      <c r="BD20" s="46"/>
      <c r="BE20" s="78"/>
      <c r="BF20" s="78">
        <v>165</v>
      </c>
      <c r="BG20" s="46">
        <v>0.94</v>
      </c>
      <c r="BH20" s="46">
        <v>344</v>
      </c>
      <c r="BI20" s="46">
        <v>47</v>
      </c>
      <c r="BJ20" s="205">
        <v>5.0000000000000001E-3</v>
      </c>
      <c r="BK20" s="46">
        <v>259</v>
      </c>
      <c r="BL20" s="135"/>
      <c r="BM20" s="78"/>
      <c r="BN20" s="46">
        <v>17</v>
      </c>
      <c r="BO20" s="46">
        <v>9120</v>
      </c>
      <c r="BP20" s="46">
        <v>6240</v>
      </c>
      <c r="BQ20" s="46">
        <v>2040</v>
      </c>
      <c r="BR20" s="46">
        <v>147</v>
      </c>
      <c r="BS20" s="46">
        <v>36</v>
      </c>
      <c r="BT20" s="64">
        <v>1</v>
      </c>
      <c r="BU20" s="64">
        <v>0</v>
      </c>
      <c r="BV20" s="64">
        <v>0</v>
      </c>
      <c r="BW20" s="64">
        <v>0</v>
      </c>
      <c r="BX20" s="64">
        <v>0</v>
      </c>
      <c r="BY20" s="64">
        <v>1</v>
      </c>
      <c r="BZ20" s="64">
        <v>0</v>
      </c>
      <c r="CA20" s="64">
        <v>0</v>
      </c>
      <c r="CB20" s="64">
        <v>0</v>
      </c>
      <c r="CC20" s="64">
        <v>0</v>
      </c>
      <c r="CD20" s="64">
        <v>1</v>
      </c>
      <c r="CE20" s="64">
        <v>0</v>
      </c>
      <c r="CF20" s="64">
        <v>0</v>
      </c>
      <c r="CG20" s="64">
        <v>1</v>
      </c>
      <c r="CH20" s="64">
        <v>0</v>
      </c>
      <c r="CI20" s="64">
        <v>0</v>
      </c>
      <c r="CJ20" s="86"/>
      <c r="CK20" s="63" t="s">
        <v>1885</v>
      </c>
      <c r="CL20" s="64">
        <v>0</v>
      </c>
      <c r="CM20" s="64">
        <v>0</v>
      </c>
      <c r="CN20" s="64">
        <v>0</v>
      </c>
      <c r="CO20" s="64">
        <v>0</v>
      </c>
      <c r="CP20" s="61"/>
      <c r="CQ20" s="61"/>
      <c r="CR20" s="70">
        <v>0</v>
      </c>
      <c r="CS20" s="64">
        <v>0</v>
      </c>
      <c r="CT20" s="71"/>
      <c r="CU20" s="62"/>
      <c r="CV20" s="61">
        <v>0</v>
      </c>
      <c r="CW20" s="61"/>
      <c r="CX20" s="64">
        <v>0</v>
      </c>
      <c r="CY20" s="64">
        <v>1</v>
      </c>
      <c r="CZ20" s="87">
        <v>5.1747924528301903</v>
      </c>
      <c r="DA20" s="74">
        <v>5.1980000000000004</v>
      </c>
      <c r="DB20" s="74">
        <v>2.3207547169810105E-2</v>
      </c>
      <c r="DC20" s="74">
        <v>0.44847300411280194</v>
      </c>
      <c r="DD20" s="74">
        <v>124</v>
      </c>
      <c r="DE20" s="74">
        <v>26539</v>
      </c>
      <c r="DF20" s="74">
        <v>23351</v>
      </c>
      <c r="DG20" s="74">
        <v>936.67465678797123</v>
      </c>
      <c r="DH20" s="74">
        <v>1.9205730123455181E-5</v>
      </c>
      <c r="DI20" s="74">
        <v>8.6210000000000022</v>
      </c>
      <c r="DJ20" s="74">
        <v>11.338166666666664</v>
      </c>
      <c r="DK20" s="74">
        <v>-2.7171666666666665</v>
      </c>
      <c r="DL20" s="74">
        <v>113.02649389425707</v>
      </c>
      <c r="DM20" s="74">
        <v>146.98967635004053</v>
      </c>
      <c r="DN20" s="74">
        <v>-33.963182455783411</v>
      </c>
      <c r="DO20" s="74">
        <v>135.12910621311661</v>
      </c>
      <c r="DP20" s="74">
        <v>177.39805254334809</v>
      </c>
      <c r="DQ20" s="74">
        <v>-42.268946330231415</v>
      </c>
      <c r="DR20" s="74">
        <v>0.19242283341139288</v>
      </c>
      <c r="DS20" s="73"/>
      <c r="DT20" s="74">
        <v>8.65</v>
      </c>
      <c r="DU20" s="74">
        <v>8.36</v>
      </c>
      <c r="DV20" s="74">
        <v>8.9600000000000009</v>
      </c>
      <c r="DW20" s="73">
        <v>101</v>
      </c>
      <c r="DX20" s="73">
        <v>153</v>
      </c>
      <c r="DY20" s="74">
        <v>0.60799999999999998</v>
      </c>
      <c r="DZ20" s="74">
        <v>1.1919999999999999</v>
      </c>
      <c r="EA20" s="74">
        <v>21.73</v>
      </c>
      <c r="EB20" s="74">
        <v>6.5880000000000001</v>
      </c>
      <c r="EC20" s="74">
        <v>0.69699999999999995</v>
      </c>
      <c r="ED20" s="74">
        <v>0.55300000000000005</v>
      </c>
      <c r="EE20" s="74">
        <v>1.3859999999999999</v>
      </c>
      <c r="EF20" s="74">
        <v>0.32400000000000001</v>
      </c>
    </row>
    <row r="21" spans="1:136" ht="15.75" customHeight="1">
      <c r="A21" s="76">
        <v>21</v>
      </c>
      <c r="B21" s="46" t="s">
        <v>236</v>
      </c>
      <c r="C21" s="46" t="s">
        <v>237</v>
      </c>
      <c r="D21" s="46">
        <v>1</v>
      </c>
      <c r="E21" s="77">
        <v>15127</v>
      </c>
      <c r="F21" s="44">
        <f t="shared" si="0"/>
        <v>79</v>
      </c>
      <c r="G21" s="78">
        <v>2</v>
      </c>
      <c r="H21" s="200">
        <v>75</v>
      </c>
      <c r="I21" s="78">
        <v>120</v>
      </c>
      <c r="J21" s="78">
        <v>80</v>
      </c>
      <c r="K21" s="46">
        <v>38.700000000000003</v>
      </c>
      <c r="L21" s="79">
        <v>93</v>
      </c>
      <c r="M21" s="49">
        <v>0</v>
      </c>
      <c r="N21" s="49">
        <v>1</v>
      </c>
      <c r="O21" s="49">
        <v>0</v>
      </c>
      <c r="P21" s="49">
        <v>0</v>
      </c>
      <c r="Q21" s="49">
        <v>0</v>
      </c>
      <c r="R21" s="49">
        <v>0</v>
      </c>
      <c r="S21" s="49">
        <v>1</v>
      </c>
      <c r="T21" s="49">
        <v>0</v>
      </c>
      <c r="U21" s="49">
        <v>1</v>
      </c>
      <c r="V21" s="80">
        <v>0</v>
      </c>
      <c r="W21" s="49">
        <v>0</v>
      </c>
      <c r="X21" s="70">
        <v>65</v>
      </c>
      <c r="Y21" s="63">
        <v>1.75</v>
      </c>
      <c r="Z21" s="191">
        <f t="shared" si="1"/>
        <v>21.224489795918366</v>
      </c>
      <c r="AA21" s="56">
        <v>44008</v>
      </c>
      <c r="AB21" s="84" t="s">
        <v>1901</v>
      </c>
      <c r="AC21" s="206"/>
      <c r="AD21" s="84"/>
      <c r="AE21" s="84">
        <v>0</v>
      </c>
      <c r="AF21" s="58">
        <v>0</v>
      </c>
      <c r="AG21" s="58">
        <v>0</v>
      </c>
      <c r="AH21" s="84">
        <v>0</v>
      </c>
      <c r="AI21" s="84">
        <v>0</v>
      </c>
      <c r="AJ21" s="60">
        <v>44019</v>
      </c>
      <c r="AK21" s="58">
        <f t="shared" si="2"/>
        <v>11</v>
      </c>
      <c r="AL21" s="204">
        <v>1</v>
      </c>
      <c r="AM21" s="204"/>
      <c r="AN21" s="64">
        <v>1</v>
      </c>
      <c r="AO21" s="63">
        <v>1</v>
      </c>
      <c r="AP21" s="64">
        <v>1</v>
      </c>
      <c r="AQ21" s="64">
        <v>1</v>
      </c>
      <c r="AR21" s="64">
        <v>1</v>
      </c>
      <c r="AS21" s="63">
        <v>0</v>
      </c>
      <c r="AT21" s="64"/>
      <c r="AU21" s="66">
        <v>44008</v>
      </c>
      <c r="AV21" s="79">
        <v>1</v>
      </c>
      <c r="AW21" s="46">
        <v>7.45</v>
      </c>
      <c r="AX21" s="46">
        <v>58.5</v>
      </c>
      <c r="AY21" s="46">
        <v>30.3</v>
      </c>
      <c r="AZ21" s="46">
        <v>20.6</v>
      </c>
      <c r="BA21" s="135"/>
      <c r="BB21" s="46"/>
      <c r="BC21" s="46"/>
      <c r="BD21" s="46"/>
      <c r="BE21" s="78"/>
      <c r="BF21" s="78"/>
      <c r="BG21" s="46">
        <v>1.8</v>
      </c>
      <c r="BH21" s="117"/>
      <c r="BI21" s="46">
        <v>91.8</v>
      </c>
      <c r="BJ21" s="213"/>
      <c r="BK21" s="46"/>
      <c r="BL21" s="135"/>
      <c r="BM21" s="78"/>
      <c r="BN21" s="46">
        <v>11.1</v>
      </c>
      <c r="BO21" s="46">
        <v>6.87</v>
      </c>
      <c r="BP21" s="46">
        <v>82</v>
      </c>
      <c r="BQ21" s="46">
        <v>12.5</v>
      </c>
      <c r="BR21" s="46">
        <v>156000</v>
      </c>
      <c r="BS21" s="46">
        <v>95</v>
      </c>
      <c r="BT21" s="64">
        <v>0</v>
      </c>
      <c r="BU21" s="64">
        <v>0</v>
      </c>
      <c r="BV21" s="64">
        <v>0</v>
      </c>
      <c r="BW21" s="64">
        <v>0</v>
      </c>
      <c r="BX21" s="64">
        <v>0</v>
      </c>
      <c r="BY21" s="64">
        <v>1</v>
      </c>
      <c r="BZ21" s="64">
        <v>0</v>
      </c>
      <c r="CA21" s="64">
        <v>0</v>
      </c>
      <c r="CB21" s="64">
        <v>0</v>
      </c>
      <c r="CC21" s="64">
        <v>0</v>
      </c>
      <c r="CD21" s="64">
        <v>0</v>
      </c>
      <c r="CE21" s="64">
        <v>1</v>
      </c>
      <c r="CF21" s="64">
        <v>0</v>
      </c>
      <c r="CG21" s="64">
        <v>0</v>
      </c>
      <c r="CH21" s="64">
        <v>0</v>
      </c>
      <c r="CI21" s="64">
        <v>1</v>
      </c>
      <c r="CJ21" s="86"/>
      <c r="CK21" s="63"/>
      <c r="CL21" s="64">
        <v>0</v>
      </c>
      <c r="CM21" s="64">
        <v>0</v>
      </c>
      <c r="CN21" s="64">
        <v>0</v>
      </c>
      <c r="CO21" s="64">
        <v>0</v>
      </c>
      <c r="CP21" s="61"/>
      <c r="CQ21" s="61"/>
      <c r="CR21" s="70">
        <v>0</v>
      </c>
      <c r="CS21" s="64">
        <v>0</v>
      </c>
      <c r="CT21" s="71"/>
      <c r="CU21" s="62"/>
      <c r="CV21" s="61">
        <v>0</v>
      </c>
      <c r="CW21" s="61"/>
      <c r="CX21" s="64">
        <v>0</v>
      </c>
      <c r="CY21" s="64">
        <v>0</v>
      </c>
      <c r="CZ21" s="87">
        <v>5.018101694915253</v>
      </c>
      <c r="DA21" s="74">
        <v>5.3719999999999999</v>
      </c>
      <c r="DB21" s="74">
        <v>0.35389830508474684</v>
      </c>
      <c r="DC21" s="74">
        <v>7.052433900320219</v>
      </c>
      <c r="DD21" s="74">
        <v>47</v>
      </c>
      <c r="DE21" s="74">
        <v>12227</v>
      </c>
      <c r="DF21" s="74">
        <v>1891</v>
      </c>
      <c r="DG21" s="74">
        <v>122.05484743144071</v>
      </c>
      <c r="DH21" s="74">
        <v>3.7294732418404119E-3</v>
      </c>
      <c r="DI21" s="74">
        <v>2.4811666666666672</v>
      </c>
      <c r="DJ21" s="74">
        <v>2.5666666666666673</v>
      </c>
      <c r="DK21" s="74">
        <v>-8.5500000000000007E-2</v>
      </c>
      <c r="DL21" s="74">
        <v>29.406889882621513</v>
      </c>
      <c r="DM21" s="74">
        <v>30.462011673341511</v>
      </c>
      <c r="DN21" s="74">
        <v>-1.0551217907199999</v>
      </c>
      <c r="DO21" s="74">
        <v>39.633547914479671</v>
      </c>
      <c r="DP21" s="74">
        <v>40.970196592497196</v>
      </c>
      <c r="DQ21" s="74">
        <v>-1.3366486780175071</v>
      </c>
      <c r="DR21" s="74">
        <v>3.1594146750267622E-2</v>
      </c>
      <c r="DS21" s="73"/>
      <c r="DT21" s="74">
        <v>8.52</v>
      </c>
      <c r="DU21" s="74">
        <v>8.42</v>
      </c>
      <c r="DV21" s="74">
        <v>8.73</v>
      </c>
      <c r="DW21" s="73">
        <v>86</v>
      </c>
      <c r="DX21" s="73">
        <v>132</v>
      </c>
      <c r="DY21" s="74">
        <v>0.311</v>
      </c>
      <c r="DZ21" s="74">
        <v>0.68300000000000005</v>
      </c>
      <c r="EA21" s="74">
        <v>12.27</v>
      </c>
      <c r="EB21" s="74">
        <v>8.7680000000000007</v>
      </c>
      <c r="EC21" s="74">
        <v>1.099</v>
      </c>
      <c r="ED21" s="74">
        <v>0.65300000000000002</v>
      </c>
      <c r="EE21" s="74">
        <v>0.89400000000000002</v>
      </c>
      <c r="EF21" s="74">
        <v>0.33700000000000002</v>
      </c>
    </row>
    <row r="22" spans="1:136" ht="15.75" customHeight="1">
      <c r="A22" s="76">
        <v>22</v>
      </c>
      <c r="B22" s="46" t="s">
        <v>244</v>
      </c>
      <c r="C22" s="46" t="s">
        <v>245</v>
      </c>
      <c r="D22" s="46">
        <v>1</v>
      </c>
      <c r="E22" s="77">
        <v>22804</v>
      </c>
      <c r="F22" s="44">
        <f t="shared" si="0"/>
        <v>58</v>
      </c>
      <c r="G22" s="78">
        <v>1</v>
      </c>
      <c r="H22" s="200">
        <v>89</v>
      </c>
      <c r="I22" s="78">
        <v>139</v>
      </c>
      <c r="J22" s="78">
        <v>89</v>
      </c>
      <c r="K22" s="46">
        <v>36.5</v>
      </c>
      <c r="L22" s="79">
        <v>92</v>
      </c>
      <c r="M22" s="49">
        <v>0</v>
      </c>
      <c r="N22" s="49">
        <v>1</v>
      </c>
      <c r="O22" s="49">
        <v>0</v>
      </c>
      <c r="P22" s="49">
        <v>1</v>
      </c>
      <c r="Q22" s="49">
        <v>0</v>
      </c>
      <c r="R22" s="49">
        <v>0</v>
      </c>
      <c r="S22" s="49">
        <v>1</v>
      </c>
      <c r="T22" s="49">
        <v>0</v>
      </c>
      <c r="U22" s="49">
        <v>0</v>
      </c>
      <c r="V22" s="80">
        <v>0</v>
      </c>
      <c r="W22" s="49">
        <v>0</v>
      </c>
      <c r="X22" s="70">
        <v>76</v>
      </c>
      <c r="Y22" s="63">
        <v>1.78</v>
      </c>
      <c r="Z22" s="191">
        <f t="shared" si="1"/>
        <v>23.98687034465345</v>
      </c>
      <c r="AA22" s="56">
        <v>44012</v>
      </c>
      <c r="AB22" s="84" t="s">
        <v>1883</v>
      </c>
      <c r="AC22" s="206">
        <v>44016</v>
      </c>
      <c r="AD22" s="84" t="s">
        <v>1888</v>
      </c>
      <c r="AE22" s="84">
        <v>1</v>
      </c>
      <c r="AF22" s="58">
        <v>1</v>
      </c>
      <c r="AG22" s="58">
        <v>10</v>
      </c>
      <c r="AH22" s="84">
        <v>1</v>
      </c>
      <c r="AI22" s="84">
        <v>1</v>
      </c>
      <c r="AJ22" s="60">
        <v>44027</v>
      </c>
      <c r="AK22" s="58">
        <f t="shared" si="2"/>
        <v>15</v>
      </c>
      <c r="AL22" s="204">
        <v>1</v>
      </c>
      <c r="AM22" s="204"/>
      <c r="AN22" s="64">
        <v>1</v>
      </c>
      <c r="AO22" s="63">
        <v>1</v>
      </c>
      <c r="AP22" s="64">
        <v>1</v>
      </c>
      <c r="AQ22" s="64">
        <v>1</v>
      </c>
      <c r="AR22" s="64">
        <v>0</v>
      </c>
      <c r="AS22" s="63">
        <v>0</v>
      </c>
      <c r="AT22" s="64"/>
      <c r="AU22" s="66">
        <v>44012</v>
      </c>
      <c r="AV22" s="79">
        <v>4</v>
      </c>
      <c r="AW22" s="46"/>
      <c r="AX22" s="46"/>
      <c r="AY22" s="46"/>
      <c r="AZ22" s="46"/>
      <c r="BA22" s="135"/>
      <c r="BB22" s="46"/>
      <c r="BC22" s="46"/>
      <c r="BD22" s="46"/>
      <c r="BE22" s="78"/>
      <c r="BF22" s="78"/>
      <c r="BG22" s="46">
        <v>9.8800000000000008</v>
      </c>
      <c r="BH22" s="117"/>
      <c r="BI22" s="46">
        <v>332.2</v>
      </c>
      <c r="BJ22" s="205">
        <v>2.1999999999999999E-2</v>
      </c>
      <c r="BK22" s="46"/>
      <c r="BL22" s="135">
        <v>1713</v>
      </c>
      <c r="BM22" s="78"/>
      <c r="BN22" s="46">
        <v>7.1</v>
      </c>
      <c r="BO22" s="46">
        <v>3750</v>
      </c>
      <c r="BP22" s="46">
        <v>73</v>
      </c>
      <c r="BQ22" s="46">
        <v>5.5</v>
      </c>
      <c r="BR22" s="46">
        <v>128</v>
      </c>
      <c r="BS22" s="46">
        <v>111</v>
      </c>
      <c r="BT22" s="64">
        <v>0</v>
      </c>
      <c r="BU22" s="64">
        <v>0</v>
      </c>
      <c r="BV22" s="64">
        <v>1</v>
      </c>
      <c r="BW22" s="64">
        <v>0</v>
      </c>
      <c r="BX22" s="64">
        <v>0</v>
      </c>
      <c r="BY22" s="64">
        <v>1</v>
      </c>
      <c r="BZ22" s="64">
        <v>0</v>
      </c>
      <c r="CA22" s="64">
        <v>0</v>
      </c>
      <c r="CB22" s="64">
        <v>0</v>
      </c>
      <c r="CC22" s="64">
        <v>0</v>
      </c>
      <c r="CD22" s="64">
        <v>0</v>
      </c>
      <c r="CE22" s="64">
        <v>0</v>
      </c>
      <c r="CF22" s="64">
        <v>0</v>
      </c>
      <c r="CG22" s="64">
        <v>1</v>
      </c>
      <c r="CH22" s="64">
        <v>0</v>
      </c>
      <c r="CI22" s="64">
        <v>0</v>
      </c>
      <c r="CJ22" s="86"/>
      <c r="CK22" s="63"/>
      <c r="CL22" s="64">
        <v>0</v>
      </c>
      <c r="CM22" s="64">
        <v>0</v>
      </c>
      <c r="CN22" s="64">
        <v>0</v>
      </c>
      <c r="CO22" s="64">
        <v>0</v>
      </c>
      <c r="CP22" s="61"/>
      <c r="CQ22" s="61"/>
      <c r="CR22" s="70">
        <v>0</v>
      </c>
      <c r="CS22" s="64">
        <v>0</v>
      </c>
      <c r="CT22" s="71" t="s">
        <v>131</v>
      </c>
      <c r="CU22" s="62" t="s">
        <v>246</v>
      </c>
      <c r="CV22" s="61">
        <v>1</v>
      </c>
      <c r="CW22" s="61"/>
      <c r="CX22" s="64">
        <v>0</v>
      </c>
      <c r="CY22" s="64">
        <v>1</v>
      </c>
      <c r="CZ22" s="87"/>
      <c r="DA22" s="74"/>
      <c r="DB22" s="74"/>
      <c r="DC22" s="74"/>
      <c r="DD22" s="74"/>
      <c r="DE22" s="74"/>
      <c r="DF22" s="74"/>
      <c r="DG22" s="74"/>
      <c r="DH22" s="74"/>
      <c r="DI22" s="74"/>
      <c r="DJ22" s="74"/>
      <c r="DK22" s="74"/>
      <c r="DL22" s="74"/>
      <c r="DM22" s="74"/>
      <c r="DN22" s="74"/>
      <c r="DO22" s="74"/>
      <c r="DP22" s="74"/>
      <c r="DQ22" s="74"/>
      <c r="DR22" s="74"/>
      <c r="DS22" s="73"/>
      <c r="DT22" s="74">
        <v>8.15</v>
      </c>
      <c r="DU22" s="74">
        <v>7.99</v>
      </c>
      <c r="DV22" s="74">
        <v>8.31</v>
      </c>
      <c r="DW22" s="73">
        <v>68</v>
      </c>
      <c r="DX22" s="73">
        <v>124</v>
      </c>
      <c r="DY22" s="74">
        <v>0.311</v>
      </c>
      <c r="DZ22" s="74">
        <v>0.53300000000000003</v>
      </c>
      <c r="EA22" s="74">
        <v>10.61</v>
      </c>
      <c r="EB22" s="74">
        <v>9.4290000000000003</v>
      </c>
      <c r="EC22" s="74">
        <v>1.0169999999999999</v>
      </c>
      <c r="ED22" s="74">
        <v>0.86199999999999999</v>
      </c>
      <c r="EE22" s="74">
        <v>1.3959999999999999</v>
      </c>
      <c r="EF22" s="74">
        <v>0.624</v>
      </c>
    </row>
    <row r="23" spans="1:136" ht="15.75" customHeight="1">
      <c r="A23" s="76">
        <v>23</v>
      </c>
      <c r="B23" s="46" t="s">
        <v>253</v>
      </c>
      <c r="C23" s="46" t="s">
        <v>254</v>
      </c>
      <c r="D23" s="46">
        <v>2</v>
      </c>
      <c r="E23" s="77">
        <v>19868</v>
      </c>
      <c r="F23" s="44">
        <f t="shared" si="0"/>
        <v>66</v>
      </c>
      <c r="G23" s="78">
        <v>1</v>
      </c>
      <c r="H23" s="200">
        <v>78</v>
      </c>
      <c r="I23" s="78">
        <v>90</v>
      </c>
      <c r="J23" s="78">
        <v>60</v>
      </c>
      <c r="K23" s="46">
        <v>36.6</v>
      </c>
      <c r="L23" s="79">
        <v>98</v>
      </c>
      <c r="M23" s="49">
        <v>0</v>
      </c>
      <c r="N23" s="49">
        <v>0</v>
      </c>
      <c r="O23" s="49">
        <v>0</v>
      </c>
      <c r="P23" s="49">
        <v>1</v>
      </c>
      <c r="Q23" s="49">
        <v>0</v>
      </c>
      <c r="R23" s="49">
        <v>0</v>
      </c>
      <c r="S23" s="49">
        <v>1</v>
      </c>
      <c r="T23" s="49">
        <v>0</v>
      </c>
      <c r="U23" s="49">
        <v>1</v>
      </c>
      <c r="V23" s="80">
        <v>0</v>
      </c>
      <c r="W23" s="49">
        <v>0</v>
      </c>
      <c r="X23" s="70">
        <v>62</v>
      </c>
      <c r="Y23" s="63">
        <v>1.5</v>
      </c>
      <c r="Z23" s="191">
        <f t="shared" si="1"/>
        <v>27.555555555555557</v>
      </c>
      <c r="AA23" s="56">
        <v>44013</v>
      </c>
      <c r="AB23" s="84" t="s">
        <v>1883</v>
      </c>
      <c r="AC23" s="206">
        <v>44015</v>
      </c>
      <c r="AD23" s="84" t="s">
        <v>1902</v>
      </c>
      <c r="AE23" s="84">
        <v>0</v>
      </c>
      <c r="AF23" s="58">
        <v>0</v>
      </c>
      <c r="AG23" s="58">
        <v>0</v>
      </c>
      <c r="AH23" s="84">
        <v>0</v>
      </c>
      <c r="AI23" s="84">
        <v>0</v>
      </c>
      <c r="AJ23" s="60">
        <v>44037</v>
      </c>
      <c r="AK23" s="58">
        <f t="shared" si="2"/>
        <v>24</v>
      </c>
      <c r="AL23" s="204">
        <v>1</v>
      </c>
      <c r="AM23" s="204"/>
      <c r="AN23" s="64">
        <v>0</v>
      </c>
      <c r="AO23" s="63">
        <v>0</v>
      </c>
      <c r="AP23" s="64">
        <v>0</v>
      </c>
      <c r="AQ23" s="64">
        <v>0</v>
      </c>
      <c r="AR23" s="64">
        <v>1</v>
      </c>
      <c r="AS23" s="63">
        <v>0</v>
      </c>
      <c r="AT23" s="64"/>
      <c r="AU23" s="66">
        <v>44015</v>
      </c>
      <c r="AV23" s="79">
        <v>0</v>
      </c>
      <c r="AW23" s="46"/>
      <c r="AX23" s="46"/>
      <c r="AY23" s="46"/>
      <c r="AZ23" s="46"/>
      <c r="BA23" s="135"/>
      <c r="BB23" s="46"/>
      <c r="BC23" s="46"/>
      <c r="BD23" s="46"/>
      <c r="BE23" s="78"/>
      <c r="BF23" s="78"/>
      <c r="BG23" s="46">
        <v>3.6</v>
      </c>
      <c r="BH23" s="117"/>
      <c r="BI23" s="46">
        <v>1.4</v>
      </c>
      <c r="BJ23" s="205">
        <v>4.2999999999999997E-2</v>
      </c>
      <c r="BK23" s="46"/>
      <c r="BL23" s="135"/>
      <c r="BM23" s="78"/>
      <c r="BN23" s="46">
        <v>12.8</v>
      </c>
      <c r="BO23" s="46">
        <v>4.66</v>
      </c>
      <c r="BP23" s="46">
        <v>3.54</v>
      </c>
      <c r="BQ23" s="46">
        <v>16.7</v>
      </c>
      <c r="BR23" s="46">
        <v>174</v>
      </c>
      <c r="BS23" s="46">
        <v>87</v>
      </c>
      <c r="BT23" s="64">
        <v>0</v>
      </c>
      <c r="BU23" s="64">
        <v>0</v>
      </c>
      <c r="BV23" s="64">
        <v>0</v>
      </c>
      <c r="BW23" s="64">
        <v>0</v>
      </c>
      <c r="BX23" s="64">
        <v>0</v>
      </c>
      <c r="BY23" s="64">
        <v>0</v>
      </c>
      <c r="BZ23" s="64">
        <v>0</v>
      </c>
      <c r="CA23" s="64">
        <v>0</v>
      </c>
      <c r="CB23" s="64">
        <v>0</v>
      </c>
      <c r="CC23" s="64">
        <v>0</v>
      </c>
      <c r="CD23" s="64">
        <v>0</v>
      </c>
      <c r="CE23" s="64">
        <v>0</v>
      </c>
      <c r="CF23" s="64">
        <v>0</v>
      </c>
      <c r="CG23" s="64">
        <v>0</v>
      </c>
      <c r="CH23" s="64">
        <v>0</v>
      </c>
      <c r="CI23" s="64">
        <v>0</v>
      </c>
      <c r="CJ23" s="86"/>
      <c r="CK23" s="63"/>
      <c r="CL23" s="90">
        <v>0</v>
      </c>
      <c r="CM23" s="90">
        <v>0</v>
      </c>
      <c r="CN23" s="90">
        <v>0</v>
      </c>
      <c r="CO23" s="90">
        <v>0</v>
      </c>
      <c r="CP23" s="161"/>
      <c r="CQ23" s="161"/>
      <c r="CR23" s="91">
        <v>0</v>
      </c>
      <c r="CS23" s="90">
        <v>1</v>
      </c>
      <c r="CT23" s="92" t="s">
        <v>131</v>
      </c>
      <c r="CU23" s="89" t="s">
        <v>255</v>
      </c>
      <c r="CV23" s="61">
        <v>1</v>
      </c>
      <c r="CW23" s="61"/>
      <c r="CX23" s="64">
        <v>0</v>
      </c>
      <c r="CY23" s="64">
        <v>0</v>
      </c>
      <c r="CZ23" s="87">
        <v>3.648127272727272</v>
      </c>
      <c r="DA23" s="74">
        <v>3.9820000000000002</v>
      </c>
      <c r="DB23" s="74">
        <v>0.33387272727272821</v>
      </c>
      <c r="DC23" s="74">
        <v>9.1518936241259805</v>
      </c>
      <c r="DD23" s="74">
        <v>51</v>
      </c>
      <c r="DE23" s="74"/>
      <c r="DF23" s="74"/>
      <c r="DG23" s="74"/>
      <c r="DH23" s="74"/>
      <c r="DI23" s="74"/>
      <c r="DJ23" s="74"/>
      <c r="DK23" s="74"/>
      <c r="DL23" s="74"/>
      <c r="DM23" s="74"/>
      <c r="DN23" s="74"/>
      <c r="DO23" s="74"/>
      <c r="DP23" s="74"/>
      <c r="DQ23" s="74"/>
      <c r="DR23" s="74"/>
      <c r="DS23" s="73"/>
      <c r="DT23" s="74">
        <v>7.24</v>
      </c>
      <c r="DU23" s="74">
        <v>7.14</v>
      </c>
      <c r="DV23" s="74">
        <v>7.32</v>
      </c>
      <c r="DW23" s="73">
        <v>71</v>
      </c>
      <c r="DX23" s="73">
        <v>94</v>
      </c>
      <c r="DY23" s="74">
        <v>0.184</v>
      </c>
      <c r="DZ23" s="74">
        <v>0.68</v>
      </c>
      <c r="EA23" s="74">
        <v>17.010000000000002</v>
      </c>
      <c r="EB23" s="74">
        <v>7.4480000000000004</v>
      </c>
      <c r="EC23" s="74">
        <v>0.64500000000000002</v>
      </c>
      <c r="ED23" s="74">
        <v>0.75</v>
      </c>
      <c r="EE23" s="74">
        <v>0.82399999999999995</v>
      </c>
      <c r="EF23" s="74">
        <v>0.63700000000000001</v>
      </c>
    </row>
    <row r="24" spans="1:136" ht="15.75" customHeight="1">
      <c r="A24" s="76">
        <v>24</v>
      </c>
      <c r="B24" s="46" t="s">
        <v>262</v>
      </c>
      <c r="C24" s="46" t="s">
        <v>263</v>
      </c>
      <c r="D24" s="46">
        <v>2</v>
      </c>
      <c r="E24" s="77">
        <v>17444</v>
      </c>
      <c r="F24" s="44">
        <f t="shared" si="0"/>
        <v>72</v>
      </c>
      <c r="G24" s="78">
        <v>1</v>
      </c>
      <c r="H24" s="200">
        <v>100</v>
      </c>
      <c r="I24" s="78">
        <v>140</v>
      </c>
      <c r="J24" s="78">
        <v>80</v>
      </c>
      <c r="K24" s="46">
        <v>36.1</v>
      </c>
      <c r="L24" s="79">
        <v>92</v>
      </c>
      <c r="M24" s="49">
        <v>0</v>
      </c>
      <c r="N24" s="49">
        <v>1</v>
      </c>
      <c r="O24" s="49">
        <v>0</v>
      </c>
      <c r="P24" s="49">
        <v>0</v>
      </c>
      <c r="Q24" s="49">
        <v>0</v>
      </c>
      <c r="R24" s="49">
        <v>0</v>
      </c>
      <c r="S24" s="49">
        <v>1</v>
      </c>
      <c r="T24" s="49">
        <v>0</v>
      </c>
      <c r="U24" s="49">
        <v>0</v>
      </c>
      <c r="V24" s="80">
        <v>0</v>
      </c>
      <c r="W24" s="49">
        <v>0</v>
      </c>
      <c r="X24" s="70">
        <v>55</v>
      </c>
      <c r="Y24" s="63">
        <v>1.45</v>
      </c>
      <c r="Z24" s="191">
        <f t="shared" si="1"/>
        <v>26.159334126040427</v>
      </c>
      <c r="AA24" s="56">
        <v>44008</v>
      </c>
      <c r="AB24" s="84" t="s">
        <v>1883</v>
      </c>
      <c r="AC24" s="206">
        <v>44008</v>
      </c>
      <c r="AD24" s="84" t="s">
        <v>1901</v>
      </c>
      <c r="AE24" s="84">
        <v>0</v>
      </c>
      <c r="AF24" s="58">
        <v>0</v>
      </c>
      <c r="AG24" s="58">
        <v>0</v>
      </c>
      <c r="AH24" s="84">
        <v>0</v>
      </c>
      <c r="AI24" s="84">
        <v>0</v>
      </c>
      <c r="AJ24" s="60">
        <v>44025</v>
      </c>
      <c r="AK24" s="58">
        <f t="shared" si="2"/>
        <v>17</v>
      </c>
      <c r="AL24" s="204">
        <v>1</v>
      </c>
      <c r="AM24" s="204"/>
      <c r="AN24" s="64">
        <v>1</v>
      </c>
      <c r="AO24" s="63">
        <v>1</v>
      </c>
      <c r="AP24" s="64">
        <v>1</v>
      </c>
      <c r="AQ24" s="64">
        <v>1</v>
      </c>
      <c r="AR24" s="64">
        <v>1</v>
      </c>
      <c r="AS24" s="63">
        <v>0</v>
      </c>
      <c r="AT24" s="64"/>
      <c r="AU24" s="66">
        <v>44009</v>
      </c>
      <c r="AV24" s="79">
        <v>2</v>
      </c>
      <c r="AW24" s="46">
        <v>7.4550000000000001</v>
      </c>
      <c r="AX24" s="46">
        <v>43.4</v>
      </c>
      <c r="AY24" s="46">
        <v>41.2</v>
      </c>
      <c r="AZ24" s="46">
        <v>28.5</v>
      </c>
      <c r="BA24" s="135">
        <v>4.5999999999999996</v>
      </c>
      <c r="BB24" s="46"/>
      <c r="BC24" s="46"/>
      <c r="BD24" s="46"/>
      <c r="BE24" s="78"/>
      <c r="BF24" s="78"/>
      <c r="BG24" s="46">
        <v>0.77</v>
      </c>
      <c r="BH24" s="46">
        <v>351</v>
      </c>
      <c r="BI24" s="46">
        <v>119.3</v>
      </c>
      <c r="BJ24" s="205">
        <v>6.0000000000000001E-3</v>
      </c>
      <c r="BK24" s="46"/>
      <c r="BL24" s="135"/>
      <c r="BM24" s="78"/>
      <c r="BN24" s="46">
        <v>14.9</v>
      </c>
      <c r="BO24" s="46">
        <v>12.55</v>
      </c>
      <c r="BP24" s="46">
        <v>82.7</v>
      </c>
      <c r="BQ24" s="46">
        <v>10.9</v>
      </c>
      <c r="BR24" s="46">
        <v>173</v>
      </c>
      <c r="BS24" s="46">
        <v>43</v>
      </c>
      <c r="BT24" s="64">
        <v>0</v>
      </c>
      <c r="BU24" s="64">
        <v>1</v>
      </c>
      <c r="BV24" s="64">
        <v>0</v>
      </c>
      <c r="BW24" s="64">
        <v>1</v>
      </c>
      <c r="BX24" s="64">
        <v>0</v>
      </c>
      <c r="BY24" s="64">
        <v>1</v>
      </c>
      <c r="BZ24" s="64">
        <v>0</v>
      </c>
      <c r="CA24" s="64">
        <v>0</v>
      </c>
      <c r="CB24" s="64">
        <v>0</v>
      </c>
      <c r="CC24" s="64">
        <v>0</v>
      </c>
      <c r="CD24" s="64">
        <v>0</v>
      </c>
      <c r="CE24" s="64">
        <v>0</v>
      </c>
      <c r="CF24" s="64">
        <v>0</v>
      </c>
      <c r="CG24" s="64">
        <v>0</v>
      </c>
      <c r="CH24" s="64">
        <v>0</v>
      </c>
      <c r="CI24" s="64">
        <v>0</v>
      </c>
      <c r="CJ24" s="86"/>
      <c r="CK24" s="63" t="s">
        <v>1886</v>
      </c>
      <c r="CL24" s="64">
        <v>0</v>
      </c>
      <c r="CM24" s="64">
        <v>0</v>
      </c>
      <c r="CN24" s="64">
        <v>0</v>
      </c>
      <c r="CO24" s="64">
        <v>0</v>
      </c>
      <c r="CP24" s="61"/>
      <c r="CQ24" s="61"/>
      <c r="CR24" s="70">
        <v>0</v>
      </c>
      <c r="CS24" s="64">
        <v>1</v>
      </c>
      <c r="CT24" s="71" t="s">
        <v>131</v>
      </c>
      <c r="CU24" s="62" t="s">
        <v>264</v>
      </c>
      <c r="CV24" s="61">
        <v>0</v>
      </c>
      <c r="CW24" s="61"/>
      <c r="CX24" s="64">
        <v>0</v>
      </c>
      <c r="CY24" s="64">
        <v>0</v>
      </c>
      <c r="CZ24" s="87">
        <v>3.4822745098039216</v>
      </c>
      <c r="DA24" s="74">
        <v>3.774</v>
      </c>
      <c r="DB24" s="74">
        <v>0.29172549019607841</v>
      </c>
      <c r="DC24" s="74">
        <v>8.3774409333543538</v>
      </c>
      <c r="DD24" s="74">
        <v>52</v>
      </c>
      <c r="DE24" s="74">
        <v>95418</v>
      </c>
      <c r="DF24" s="74">
        <v>31069</v>
      </c>
      <c r="DG24" s="74">
        <v>1106.0850236176714</v>
      </c>
      <c r="DH24" s="74">
        <v>2.696398639593921E-4</v>
      </c>
      <c r="DI24" s="74">
        <v>9.4998333333333331</v>
      </c>
      <c r="DJ24" s="74">
        <v>10.448333333333331</v>
      </c>
      <c r="DK24" s="74">
        <v>-0.94850000000000001</v>
      </c>
      <c r="DL24" s="74">
        <v>54.650124131899879</v>
      </c>
      <c r="DM24" s="74">
        <v>60.126883839825759</v>
      </c>
      <c r="DN24" s="74">
        <v>-5.4767597079258623</v>
      </c>
      <c r="DO24" s="74">
        <v>217.66197431385143</v>
      </c>
      <c r="DP24" s="74">
        <v>239.35117449561164</v>
      </c>
      <c r="DQ24" s="74">
        <v>-21.689200181760107</v>
      </c>
      <c r="DR24" s="74">
        <v>8.3087530841029836E-2</v>
      </c>
      <c r="DS24" s="73"/>
      <c r="DT24" s="74">
        <v>7.7</v>
      </c>
      <c r="DU24" s="74">
        <v>7.6</v>
      </c>
      <c r="DV24" s="74">
        <v>7.78</v>
      </c>
      <c r="DW24" s="73">
        <v>101</v>
      </c>
      <c r="DX24" s="73">
        <v>166</v>
      </c>
      <c r="DY24" s="74">
        <v>0.17899999999999999</v>
      </c>
      <c r="DZ24" s="74">
        <v>0.249</v>
      </c>
      <c r="EA24" s="74">
        <v>5.49</v>
      </c>
      <c r="EB24" s="74">
        <v>13.11</v>
      </c>
      <c r="EC24" s="74">
        <v>1.958</v>
      </c>
      <c r="ED24" s="74">
        <v>0.82499999999999996</v>
      </c>
      <c r="EE24" s="74">
        <v>0.92200000000000004</v>
      </c>
      <c r="EF24" s="74">
        <v>0.71099999999999997</v>
      </c>
    </row>
    <row r="25" spans="1:136" ht="15.75" customHeight="1">
      <c r="A25" s="76">
        <v>25</v>
      </c>
      <c r="B25" s="46" t="s">
        <v>272</v>
      </c>
      <c r="C25" s="46" t="s">
        <v>273</v>
      </c>
      <c r="D25" s="46">
        <v>2</v>
      </c>
      <c r="E25" s="77">
        <v>19130</v>
      </c>
      <c r="F25" s="44">
        <f t="shared" si="0"/>
        <v>68</v>
      </c>
      <c r="G25" s="78">
        <v>1</v>
      </c>
      <c r="H25" s="200">
        <v>58</v>
      </c>
      <c r="I25" s="78">
        <v>200</v>
      </c>
      <c r="J25" s="78">
        <v>90</v>
      </c>
      <c r="K25" s="46">
        <v>35.5</v>
      </c>
      <c r="L25" s="79">
        <v>92</v>
      </c>
      <c r="M25" s="49">
        <v>0</v>
      </c>
      <c r="N25" s="49">
        <v>1</v>
      </c>
      <c r="O25" s="49">
        <v>0</v>
      </c>
      <c r="P25" s="49">
        <v>0</v>
      </c>
      <c r="Q25" s="49">
        <v>0</v>
      </c>
      <c r="R25" s="49">
        <v>0</v>
      </c>
      <c r="S25" s="49">
        <v>1</v>
      </c>
      <c r="T25" s="49">
        <v>1</v>
      </c>
      <c r="U25" s="49">
        <v>1</v>
      </c>
      <c r="V25" s="80">
        <v>0</v>
      </c>
      <c r="W25" s="49">
        <v>0</v>
      </c>
      <c r="X25" s="70"/>
      <c r="Y25" s="63"/>
      <c r="Z25" s="191" t="e">
        <f t="shared" si="1"/>
        <v>#DIV/0!</v>
      </c>
      <c r="AA25" s="56">
        <v>44014</v>
      </c>
      <c r="AB25" s="84" t="s">
        <v>1883</v>
      </c>
      <c r="AC25" s="206"/>
      <c r="AD25" s="84"/>
      <c r="AE25" s="84">
        <v>0</v>
      </c>
      <c r="AF25" s="58">
        <v>0</v>
      </c>
      <c r="AG25" s="58">
        <v>0</v>
      </c>
      <c r="AH25" s="84">
        <v>0</v>
      </c>
      <c r="AI25" s="84">
        <v>0</v>
      </c>
      <c r="AJ25" s="60">
        <v>44015</v>
      </c>
      <c r="AK25" s="58">
        <f t="shared" si="2"/>
        <v>1</v>
      </c>
      <c r="AL25" s="204">
        <v>1</v>
      </c>
      <c r="AM25" s="204"/>
      <c r="AN25" s="64">
        <v>1</v>
      </c>
      <c r="AO25" s="63">
        <v>1</v>
      </c>
      <c r="AP25" s="64">
        <v>0</v>
      </c>
      <c r="AQ25" s="64">
        <v>0</v>
      </c>
      <c r="AR25" s="64">
        <v>0</v>
      </c>
      <c r="AS25" s="63">
        <v>0</v>
      </c>
      <c r="AT25" s="64"/>
      <c r="AU25" s="66">
        <v>44014</v>
      </c>
      <c r="AV25" s="79">
        <v>0</v>
      </c>
      <c r="AW25" s="46"/>
      <c r="AX25" s="46"/>
      <c r="AY25" s="46"/>
      <c r="AZ25" s="46"/>
      <c r="BA25" s="135"/>
      <c r="BB25" s="46"/>
      <c r="BC25" s="46"/>
      <c r="BD25" s="46"/>
      <c r="BE25" s="78"/>
      <c r="BF25" s="78"/>
      <c r="BG25" s="46">
        <v>4.74</v>
      </c>
      <c r="BH25" s="221">
        <v>1735</v>
      </c>
      <c r="BI25" s="46">
        <v>3.9</v>
      </c>
      <c r="BJ25" s="205">
        <v>0.01</v>
      </c>
      <c r="BK25" s="46">
        <v>263</v>
      </c>
      <c r="BL25" s="135"/>
      <c r="BM25" s="78"/>
      <c r="BN25" s="46">
        <v>10.199999999999999</v>
      </c>
      <c r="BO25" s="46">
        <v>8.2100000000000009</v>
      </c>
      <c r="BP25" s="46">
        <v>82.4</v>
      </c>
      <c r="BQ25" s="46"/>
      <c r="BR25" s="46">
        <v>199</v>
      </c>
      <c r="BS25" s="46">
        <v>146</v>
      </c>
      <c r="BT25" s="64">
        <v>1</v>
      </c>
      <c r="BU25" s="64">
        <v>0</v>
      </c>
      <c r="BV25" s="64">
        <v>0</v>
      </c>
      <c r="BW25" s="64">
        <v>0</v>
      </c>
      <c r="BX25" s="64">
        <v>1</v>
      </c>
      <c r="BY25" s="64">
        <v>1</v>
      </c>
      <c r="BZ25" s="64">
        <v>0</v>
      </c>
      <c r="CA25" s="64">
        <v>0</v>
      </c>
      <c r="CB25" s="64">
        <v>0</v>
      </c>
      <c r="CC25" s="64">
        <v>0</v>
      </c>
      <c r="CD25" s="64">
        <v>0</v>
      </c>
      <c r="CE25" s="64">
        <v>0</v>
      </c>
      <c r="CF25" s="64">
        <v>0</v>
      </c>
      <c r="CG25" s="64">
        <v>1</v>
      </c>
      <c r="CH25" s="64">
        <v>0</v>
      </c>
      <c r="CI25" s="64">
        <v>0</v>
      </c>
      <c r="CJ25" s="86"/>
      <c r="CK25" s="63"/>
      <c r="CL25" s="64">
        <v>0</v>
      </c>
      <c r="CM25" s="64">
        <v>0</v>
      </c>
      <c r="CN25" s="64">
        <v>0</v>
      </c>
      <c r="CO25" s="64">
        <v>0</v>
      </c>
      <c r="CP25" s="61"/>
      <c r="CQ25" s="61"/>
      <c r="CR25" s="70">
        <v>0</v>
      </c>
      <c r="CS25" s="64">
        <v>1</v>
      </c>
      <c r="CT25" s="71" t="s">
        <v>131</v>
      </c>
      <c r="CU25" s="62" t="s">
        <v>1903</v>
      </c>
      <c r="CV25" s="61">
        <v>0</v>
      </c>
      <c r="CW25" s="61"/>
      <c r="CX25" s="64">
        <v>0</v>
      </c>
      <c r="CY25" s="64">
        <v>0</v>
      </c>
      <c r="CZ25" s="87">
        <v>3.2665185185185188</v>
      </c>
      <c r="DA25" s="74">
        <v>3.3519999999999999</v>
      </c>
      <c r="DB25" s="74">
        <v>8.5481481481481048E-2</v>
      </c>
      <c r="DC25" s="74">
        <v>2.6168987255657719</v>
      </c>
      <c r="DD25" s="74">
        <v>168</v>
      </c>
      <c r="DE25" s="74">
        <v>52719</v>
      </c>
      <c r="DF25" s="74">
        <v>50031</v>
      </c>
      <c r="DG25" s="74">
        <v>926.21055920024992</v>
      </c>
      <c r="DH25" s="74">
        <v>5.2305545073369945E-5</v>
      </c>
      <c r="DI25" s="74">
        <v>8.9901666666666653</v>
      </c>
      <c r="DJ25" s="74">
        <v>11.506499999999997</v>
      </c>
      <c r="DK25" s="74">
        <v>-2.5163333333333333</v>
      </c>
      <c r="DL25" s="74">
        <v>45.565881902079013</v>
      </c>
      <c r="DM25" s="74">
        <v>58.331397926308945</v>
      </c>
      <c r="DN25" s="74">
        <v>-12.765516024229942</v>
      </c>
      <c r="DO25" s="74">
        <v>219.44573413842949</v>
      </c>
      <c r="DP25" s="74">
        <v>280.84279131077631</v>
      </c>
      <c r="DQ25" s="74">
        <v>-61.397057172346855</v>
      </c>
      <c r="DR25" s="74">
        <v>0.17939774530777505</v>
      </c>
      <c r="DS25" s="73"/>
      <c r="DT25" s="74"/>
      <c r="DU25" s="74"/>
      <c r="DV25" s="74"/>
      <c r="DW25" s="73"/>
      <c r="DX25" s="73"/>
      <c r="DY25" s="74"/>
      <c r="DZ25" s="74"/>
      <c r="EA25" s="74"/>
      <c r="EB25" s="74"/>
      <c r="EC25" s="74"/>
      <c r="ED25" s="74"/>
      <c r="EE25" s="74"/>
      <c r="EF25" s="74"/>
    </row>
    <row r="26" spans="1:136" ht="15.75" customHeight="1">
      <c r="A26" s="76">
        <v>26</v>
      </c>
      <c r="B26" s="46" t="s">
        <v>275</v>
      </c>
      <c r="C26" s="46" t="s">
        <v>276</v>
      </c>
      <c r="D26" s="46">
        <v>2</v>
      </c>
      <c r="E26" s="77">
        <v>19689</v>
      </c>
      <c r="F26" s="44">
        <f t="shared" si="0"/>
        <v>66</v>
      </c>
      <c r="G26" s="78">
        <v>1</v>
      </c>
      <c r="H26" s="200">
        <v>80</v>
      </c>
      <c r="I26" s="78">
        <v>130</v>
      </c>
      <c r="J26" s="78">
        <v>90</v>
      </c>
      <c r="K26" s="46">
        <v>36.1</v>
      </c>
      <c r="L26" s="79">
        <v>92</v>
      </c>
      <c r="M26" s="49">
        <v>0</v>
      </c>
      <c r="N26" s="49">
        <v>0</v>
      </c>
      <c r="O26" s="49">
        <v>0</v>
      </c>
      <c r="P26" s="49">
        <v>0</v>
      </c>
      <c r="Q26" s="49">
        <v>0</v>
      </c>
      <c r="R26" s="49">
        <v>0</v>
      </c>
      <c r="S26" s="49">
        <v>0</v>
      </c>
      <c r="T26" s="49">
        <v>0</v>
      </c>
      <c r="U26" s="49">
        <v>0</v>
      </c>
      <c r="V26" s="80">
        <v>0</v>
      </c>
      <c r="W26" s="49">
        <v>1</v>
      </c>
      <c r="X26" s="70"/>
      <c r="Y26" s="63"/>
      <c r="Z26" s="191" t="e">
        <f t="shared" si="1"/>
        <v>#DIV/0!</v>
      </c>
      <c r="AA26" s="56">
        <v>44013</v>
      </c>
      <c r="AB26" s="84" t="s">
        <v>1883</v>
      </c>
      <c r="AC26" s="206">
        <v>44016</v>
      </c>
      <c r="AD26" s="84" t="s">
        <v>1895</v>
      </c>
      <c r="AE26" s="84">
        <v>0</v>
      </c>
      <c r="AF26" s="58">
        <v>0</v>
      </c>
      <c r="AG26" s="58">
        <v>0</v>
      </c>
      <c r="AH26" s="84">
        <v>0</v>
      </c>
      <c r="AI26" s="84">
        <v>0</v>
      </c>
      <c r="AJ26" s="60">
        <v>44021</v>
      </c>
      <c r="AK26" s="58">
        <f t="shared" si="2"/>
        <v>8</v>
      </c>
      <c r="AL26" s="204">
        <v>1</v>
      </c>
      <c r="AM26" s="204"/>
      <c r="AN26" s="64">
        <v>1</v>
      </c>
      <c r="AO26" s="63">
        <v>1</v>
      </c>
      <c r="AP26" s="64">
        <v>1</v>
      </c>
      <c r="AQ26" s="64">
        <v>1</v>
      </c>
      <c r="AR26" s="64">
        <v>1</v>
      </c>
      <c r="AS26" s="63">
        <v>1</v>
      </c>
      <c r="AT26" s="64"/>
      <c r="AU26" s="119">
        <v>44013</v>
      </c>
      <c r="AV26" s="79">
        <v>4</v>
      </c>
      <c r="AW26" s="120">
        <v>7.4329999999999998</v>
      </c>
      <c r="AX26" s="120">
        <v>38.6</v>
      </c>
      <c r="AY26" s="120">
        <v>36.799999999999997</v>
      </c>
      <c r="AZ26" s="120">
        <v>24.2</v>
      </c>
      <c r="BA26" s="135">
        <v>0.7</v>
      </c>
      <c r="BB26" s="46"/>
      <c r="BC26" s="46"/>
      <c r="BD26" s="46"/>
      <c r="BE26" s="78"/>
      <c r="BF26" s="78">
        <v>109</v>
      </c>
      <c r="BG26" s="46">
        <v>1.1100000000000001</v>
      </c>
      <c r="BH26" s="46">
        <v>1045</v>
      </c>
      <c r="BI26" s="46">
        <v>77.5</v>
      </c>
      <c r="BJ26" s="205">
        <v>0.01</v>
      </c>
      <c r="BK26" s="46">
        <v>679</v>
      </c>
      <c r="BL26" s="135"/>
      <c r="BM26" s="78"/>
      <c r="BN26" s="120">
        <v>12.9</v>
      </c>
      <c r="BO26" s="46">
        <v>5.84</v>
      </c>
      <c r="BP26" s="46">
        <v>87.1</v>
      </c>
      <c r="BQ26" s="46">
        <v>8.6</v>
      </c>
      <c r="BR26" s="46">
        <v>317</v>
      </c>
      <c r="BS26" s="46">
        <v>49</v>
      </c>
      <c r="BT26" s="64">
        <v>1</v>
      </c>
      <c r="BU26" s="64">
        <v>0</v>
      </c>
      <c r="BV26" s="64">
        <v>0</v>
      </c>
      <c r="BW26" s="64">
        <v>0</v>
      </c>
      <c r="BX26" s="64">
        <v>0</v>
      </c>
      <c r="BY26" s="64">
        <v>0</v>
      </c>
      <c r="BZ26" s="64">
        <v>0</v>
      </c>
      <c r="CA26" s="64">
        <v>0</v>
      </c>
      <c r="CB26" s="64">
        <v>0</v>
      </c>
      <c r="CC26" s="64">
        <v>0</v>
      </c>
      <c r="CD26" s="64">
        <v>1</v>
      </c>
      <c r="CE26" s="64">
        <v>0</v>
      </c>
      <c r="CF26" s="64">
        <v>0</v>
      </c>
      <c r="CG26" s="64">
        <v>1</v>
      </c>
      <c r="CH26" s="64">
        <v>0</v>
      </c>
      <c r="CI26" s="64">
        <v>0</v>
      </c>
      <c r="CJ26" s="86"/>
      <c r="CK26" s="63"/>
      <c r="CL26" s="64">
        <v>0</v>
      </c>
      <c r="CM26" s="64">
        <v>0</v>
      </c>
      <c r="CN26" s="64">
        <v>0</v>
      </c>
      <c r="CO26" s="64">
        <v>0</v>
      </c>
      <c r="CP26" s="61"/>
      <c r="CQ26" s="61"/>
      <c r="CR26" s="70">
        <v>0</v>
      </c>
      <c r="CS26" s="64">
        <v>0</v>
      </c>
      <c r="CT26" s="71"/>
      <c r="CU26" s="62"/>
      <c r="CV26" s="61">
        <v>0</v>
      </c>
      <c r="CW26" s="61"/>
      <c r="CX26" s="64">
        <v>0</v>
      </c>
      <c r="CY26" s="64">
        <v>0</v>
      </c>
      <c r="CZ26" s="87">
        <v>4.1751166666666668</v>
      </c>
      <c r="DA26" s="74">
        <v>4.33</v>
      </c>
      <c r="DB26" s="74">
        <v>0.15488333333333326</v>
      </c>
      <c r="DC26" s="74">
        <v>3.7096767754992857</v>
      </c>
      <c r="DD26" s="74">
        <v>169</v>
      </c>
      <c r="DE26" s="74">
        <v>31144</v>
      </c>
      <c r="DF26" s="74">
        <v>29012</v>
      </c>
      <c r="DG26" s="74">
        <v>-53.047929269427641</v>
      </c>
      <c r="DH26" s="74">
        <v>1.2786697833652578E-4</v>
      </c>
      <c r="DI26" s="74">
        <v>-7.9748333333333328</v>
      </c>
      <c r="DJ26" s="74">
        <v>5.569</v>
      </c>
      <c r="DK26" s="74">
        <v>-13.543833333333337</v>
      </c>
      <c r="DL26" s="74">
        <v>-65.495737381971992</v>
      </c>
      <c r="DM26" s="74">
        <v>45.727833208095994</v>
      </c>
      <c r="DN26" s="74">
        <v>-111.22357059006801</v>
      </c>
      <c r="DO26" s="74">
        <v>-152.80507267831385</v>
      </c>
      <c r="DP26" s="74">
        <v>106.71736096855973</v>
      </c>
      <c r="DQ26" s="74">
        <v>-259.52243364687348</v>
      </c>
      <c r="DR26" s="74">
        <v>0.7086134206671415</v>
      </c>
      <c r="DS26" s="73"/>
      <c r="DT26" s="74">
        <v>8.7100000000000009</v>
      </c>
      <c r="DU26" s="74">
        <v>8.4499999999999993</v>
      </c>
      <c r="DV26" s="74">
        <v>8.93</v>
      </c>
      <c r="DW26" s="73">
        <v>91</v>
      </c>
      <c r="DX26" s="73">
        <v>157</v>
      </c>
      <c r="DY26" s="74">
        <v>0.47799999999999998</v>
      </c>
      <c r="DZ26" s="74">
        <v>0.74199999999999999</v>
      </c>
      <c r="EA26" s="74">
        <v>13.22</v>
      </c>
      <c r="EB26" s="74">
        <v>8.4459999999999997</v>
      </c>
      <c r="EC26" s="74">
        <v>1.0609999999999999</v>
      </c>
      <c r="ED26" s="74">
        <v>0.62</v>
      </c>
      <c r="EE26" s="74">
        <v>0.83299999999999996</v>
      </c>
      <c r="EF26" s="74">
        <v>0.51500000000000001</v>
      </c>
    </row>
    <row r="27" spans="1:136" ht="15.75" customHeight="1">
      <c r="A27" s="76">
        <v>27</v>
      </c>
      <c r="B27" s="46" t="s">
        <v>283</v>
      </c>
      <c r="C27" s="46" t="s">
        <v>284</v>
      </c>
      <c r="D27" s="46">
        <v>2</v>
      </c>
      <c r="E27" s="77">
        <v>33347</v>
      </c>
      <c r="F27" s="44">
        <f t="shared" si="0"/>
        <v>29</v>
      </c>
      <c r="G27" s="78">
        <v>1</v>
      </c>
      <c r="H27" s="200">
        <v>100</v>
      </c>
      <c r="I27" s="78">
        <v>120</v>
      </c>
      <c r="J27" s="78">
        <v>90</v>
      </c>
      <c r="K27" s="46">
        <v>36.700000000000003</v>
      </c>
      <c r="L27" s="121">
        <v>97</v>
      </c>
      <c r="M27" s="49">
        <v>0</v>
      </c>
      <c r="N27" s="49">
        <v>0</v>
      </c>
      <c r="O27" s="49">
        <v>0</v>
      </c>
      <c r="P27" s="49">
        <v>0</v>
      </c>
      <c r="Q27" s="49">
        <v>0</v>
      </c>
      <c r="R27" s="49">
        <v>0</v>
      </c>
      <c r="S27" s="49">
        <v>0</v>
      </c>
      <c r="T27" s="49">
        <v>0</v>
      </c>
      <c r="U27" s="49">
        <v>0</v>
      </c>
      <c r="V27" s="80">
        <v>0</v>
      </c>
      <c r="W27" s="49">
        <v>0</v>
      </c>
      <c r="X27" s="70"/>
      <c r="Y27" s="63"/>
      <c r="Z27" s="191" t="e">
        <f t="shared" si="1"/>
        <v>#DIV/0!</v>
      </c>
      <c r="AA27" s="56">
        <v>44014</v>
      </c>
      <c r="AB27" s="84" t="s">
        <v>1883</v>
      </c>
      <c r="AC27" s="206">
        <v>44016</v>
      </c>
      <c r="AD27" s="84" t="s">
        <v>1894</v>
      </c>
      <c r="AE27" s="84">
        <v>0</v>
      </c>
      <c r="AF27" s="58">
        <v>0</v>
      </c>
      <c r="AG27" s="58">
        <v>0</v>
      </c>
      <c r="AH27" s="84">
        <v>0</v>
      </c>
      <c r="AI27" s="84">
        <v>0</v>
      </c>
      <c r="AJ27" s="60">
        <v>44027</v>
      </c>
      <c r="AK27" s="58">
        <f t="shared" si="2"/>
        <v>13</v>
      </c>
      <c r="AL27" s="204">
        <v>1</v>
      </c>
      <c r="AM27" s="204"/>
      <c r="AN27" s="64">
        <v>1</v>
      </c>
      <c r="AO27" s="63">
        <v>0</v>
      </c>
      <c r="AP27" s="64">
        <v>0</v>
      </c>
      <c r="AQ27" s="64">
        <v>0</v>
      </c>
      <c r="AR27" s="64">
        <v>0</v>
      </c>
      <c r="AS27" s="63">
        <v>0</v>
      </c>
      <c r="AT27" s="64"/>
      <c r="AU27" s="119">
        <v>44016</v>
      </c>
      <c r="AV27" s="79">
        <v>0</v>
      </c>
      <c r="AW27" s="120"/>
      <c r="AX27" s="120"/>
      <c r="AY27" s="120"/>
      <c r="AZ27" s="120"/>
      <c r="BA27" s="135"/>
      <c r="BB27" s="46"/>
      <c r="BC27" s="46"/>
      <c r="BD27" s="46"/>
      <c r="BE27" s="78"/>
      <c r="BF27" s="78"/>
      <c r="BG27" s="46"/>
      <c r="BH27" s="46">
        <v>3744</v>
      </c>
      <c r="BI27" s="46">
        <v>80.400000000000006</v>
      </c>
      <c r="BJ27" s="213"/>
      <c r="BK27" s="46"/>
      <c r="BL27" s="135"/>
      <c r="BM27" s="78"/>
      <c r="BN27" s="120">
        <v>5.6</v>
      </c>
      <c r="BO27" s="46">
        <v>9.4700000000000006</v>
      </c>
      <c r="BP27" s="46">
        <v>92</v>
      </c>
      <c r="BQ27" s="46">
        <v>5</v>
      </c>
      <c r="BR27" s="46">
        <v>63</v>
      </c>
      <c r="BS27" s="46">
        <v>7</v>
      </c>
      <c r="BT27" s="64">
        <v>0</v>
      </c>
      <c r="BU27" s="64">
        <v>0</v>
      </c>
      <c r="BV27" s="64">
        <v>0</v>
      </c>
      <c r="BW27" s="64">
        <v>0</v>
      </c>
      <c r="BX27" s="64">
        <v>0</v>
      </c>
      <c r="BY27" s="64">
        <v>0</v>
      </c>
      <c r="BZ27" s="64">
        <v>0</v>
      </c>
      <c r="CA27" s="64">
        <v>0</v>
      </c>
      <c r="CB27" s="64">
        <v>0</v>
      </c>
      <c r="CC27" s="64">
        <v>1</v>
      </c>
      <c r="CD27" s="64">
        <v>0</v>
      </c>
      <c r="CE27" s="64">
        <v>0</v>
      </c>
      <c r="CF27" s="64">
        <v>0</v>
      </c>
      <c r="CG27" s="64">
        <v>0</v>
      </c>
      <c r="CH27" s="64">
        <v>0</v>
      </c>
      <c r="CI27" s="64">
        <v>0</v>
      </c>
      <c r="CJ27" s="86"/>
      <c r="CK27" s="63"/>
      <c r="CL27" s="64">
        <v>0</v>
      </c>
      <c r="CM27" s="64">
        <v>0</v>
      </c>
      <c r="CN27" s="64">
        <v>0</v>
      </c>
      <c r="CO27" s="64">
        <v>0</v>
      </c>
      <c r="CP27" s="61"/>
      <c r="CQ27" s="61"/>
      <c r="CR27" s="70">
        <v>0</v>
      </c>
      <c r="CS27" s="64">
        <v>0</v>
      </c>
      <c r="CT27" s="71"/>
      <c r="CU27" s="62"/>
      <c r="CV27" s="61">
        <v>0</v>
      </c>
      <c r="CW27" s="61"/>
      <c r="CX27" s="64">
        <v>0</v>
      </c>
      <c r="CY27" s="64">
        <v>0</v>
      </c>
      <c r="CZ27" s="87">
        <v>2.8887333333333318</v>
      </c>
      <c r="DA27" s="74"/>
      <c r="DB27" s="74"/>
      <c r="DC27" s="74"/>
      <c r="DD27" s="74"/>
      <c r="DE27" s="74"/>
      <c r="DF27" s="74"/>
      <c r="DG27" s="74"/>
      <c r="DH27" s="74"/>
      <c r="DI27" s="74"/>
      <c r="DJ27" s="74"/>
      <c r="DK27" s="74"/>
      <c r="DL27" s="74"/>
      <c r="DM27" s="74"/>
      <c r="DN27" s="74"/>
      <c r="DO27" s="74"/>
      <c r="DP27" s="74"/>
      <c r="DQ27" s="74"/>
      <c r="DR27" s="74"/>
      <c r="DS27" s="73"/>
      <c r="DT27" s="74">
        <v>5.24</v>
      </c>
      <c r="DU27" s="74">
        <v>5.01</v>
      </c>
      <c r="DV27" s="74">
        <v>5.47</v>
      </c>
      <c r="DW27" s="73">
        <v>63</v>
      </c>
      <c r="DX27" s="73">
        <v>107</v>
      </c>
      <c r="DY27" s="74">
        <v>0.46100000000000002</v>
      </c>
      <c r="DZ27" s="74">
        <v>0.64600000000000002</v>
      </c>
      <c r="EA27" s="74">
        <v>32.82</v>
      </c>
      <c r="EB27" s="74">
        <v>5.3609999999999998</v>
      </c>
      <c r="EC27" s="74">
        <v>0.29899999999999999</v>
      </c>
      <c r="ED27" s="74">
        <v>0.63</v>
      </c>
      <c r="EE27" s="74">
        <v>1.573</v>
      </c>
      <c r="EF27" s="74">
        <v>0.4</v>
      </c>
    </row>
    <row r="28" spans="1:136" ht="15.75" customHeight="1">
      <c r="A28" s="76">
        <v>28</v>
      </c>
      <c r="B28" s="46" t="s">
        <v>291</v>
      </c>
      <c r="C28" s="46" t="s">
        <v>292</v>
      </c>
      <c r="D28" s="46">
        <v>2</v>
      </c>
      <c r="E28" s="77">
        <v>16684</v>
      </c>
      <c r="F28" s="44">
        <f t="shared" si="0"/>
        <v>74</v>
      </c>
      <c r="G28" s="78">
        <v>1</v>
      </c>
      <c r="H28" s="200">
        <v>79</v>
      </c>
      <c r="I28" s="78">
        <v>118</v>
      </c>
      <c r="J28" s="78">
        <v>61</v>
      </c>
      <c r="K28" s="46">
        <v>36</v>
      </c>
      <c r="L28" s="79">
        <v>86</v>
      </c>
      <c r="M28" s="80">
        <v>0</v>
      </c>
      <c r="N28" s="49">
        <v>0</v>
      </c>
      <c r="O28" s="49">
        <v>0</v>
      </c>
      <c r="P28" s="49">
        <v>0</v>
      </c>
      <c r="Q28" s="80">
        <v>0</v>
      </c>
      <c r="R28" s="80">
        <v>0</v>
      </c>
      <c r="S28" s="80">
        <v>1</v>
      </c>
      <c r="T28" s="49">
        <v>1</v>
      </c>
      <c r="U28" s="49">
        <v>1</v>
      </c>
      <c r="V28" s="80">
        <v>0</v>
      </c>
      <c r="W28" s="49">
        <v>1</v>
      </c>
      <c r="X28" s="70">
        <v>92</v>
      </c>
      <c r="Y28" s="63"/>
      <c r="Z28" s="191" t="e">
        <f t="shared" si="1"/>
        <v>#DIV/0!</v>
      </c>
      <c r="AA28" s="56">
        <v>44012</v>
      </c>
      <c r="AB28" s="84" t="s">
        <v>1883</v>
      </c>
      <c r="AC28" s="206">
        <v>44014</v>
      </c>
      <c r="AD28" s="84" t="s">
        <v>1895</v>
      </c>
      <c r="AE28" s="84">
        <v>0</v>
      </c>
      <c r="AF28" s="58">
        <v>0</v>
      </c>
      <c r="AG28" s="58">
        <v>0</v>
      </c>
      <c r="AH28" s="84">
        <v>0</v>
      </c>
      <c r="AI28" s="84">
        <v>0</v>
      </c>
      <c r="AJ28" s="60">
        <v>44024</v>
      </c>
      <c r="AK28" s="58">
        <f t="shared" si="2"/>
        <v>12</v>
      </c>
      <c r="AL28" s="204">
        <v>1</v>
      </c>
      <c r="AM28" s="204"/>
      <c r="AN28" s="64">
        <v>1</v>
      </c>
      <c r="AO28" s="63">
        <v>1</v>
      </c>
      <c r="AP28" s="64">
        <v>1</v>
      </c>
      <c r="AQ28" s="64">
        <v>1</v>
      </c>
      <c r="AR28" s="64">
        <v>1</v>
      </c>
      <c r="AS28" s="63">
        <v>0</v>
      </c>
      <c r="AT28" s="64"/>
      <c r="AU28" s="119">
        <v>44012</v>
      </c>
      <c r="AV28" s="79">
        <v>2</v>
      </c>
      <c r="AW28" s="120">
        <v>7.399</v>
      </c>
      <c r="AX28" s="120">
        <v>54</v>
      </c>
      <c r="AY28" s="120">
        <v>48.2</v>
      </c>
      <c r="AZ28" s="120">
        <v>29.1</v>
      </c>
      <c r="BA28" s="135">
        <v>3.8</v>
      </c>
      <c r="BB28" s="135"/>
      <c r="BC28" s="135"/>
      <c r="BD28" s="135"/>
      <c r="BE28" s="222"/>
      <c r="BF28" s="78"/>
      <c r="BG28" s="46">
        <v>0.81</v>
      </c>
      <c r="BH28" s="117"/>
      <c r="BI28" s="46">
        <v>22.4</v>
      </c>
      <c r="BJ28" s="205">
        <v>1.2E-2</v>
      </c>
      <c r="BK28" s="46"/>
      <c r="BL28" s="135"/>
      <c r="BM28" s="79"/>
      <c r="BN28" s="120">
        <v>4.9400000000000004</v>
      </c>
      <c r="BO28" s="46">
        <v>7.99</v>
      </c>
      <c r="BP28" s="46">
        <v>82</v>
      </c>
      <c r="BQ28" s="46">
        <v>10.9</v>
      </c>
      <c r="BR28" s="46">
        <v>292</v>
      </c>
      <c r="BS28" s="46">
        <v>57</v>
      </c>
      <c r="BT28" s="64">
        <v>0</v>
      </c>
      <c r="BU28" s="64">
        <v>0</v>
      </c>
      <c r="BV28" s="64">
        <v>0</v>
      </c>
      <c r="BW28" s="64">
        <v>0</v>
      </c>
      <c r="BX28" s="64">
        <v>0</v>
      </c>
      <c r="BY28" s="64">
        <v>1</v>
      </c>
      <c r="BZ28" s="64">
        <v>0</v>
      </c>
      <c r="CA28" s="64">
        <v>0</v>
      </c>
      <c r="CB28" s="64">
        <v>0</v>
      </c>
      <c r="CC28" s="64">
        <v>0</v>
      </c>
      <c r="CD28" s="64">
        <v>0</v>
      </c>
      <c r="CE28" s="64">
        <v>0</v>
      </c>
      <c r="CF28" s="64">
        <v>0</v>
      </c>
      <c r="CG28" s="64">
        <v>1</v>
      </c>
      <c r="CH28" s="64">
        <v>0</v>
      </c>
      <c r="CI28" s="64">
        <v>0</v>
      </c>
      <c r="CJ28" s="86"/>
      <c r="CK28" s="63" t="s">
        <v>1886</v>
      </c>
      <c r="CL28" s="64">
        <v>0</v>
      </c>
      <c r="CM28" s="64">
        <v>0</v>
      </c>
      <c r="CN28" s="64">
        <v>0</v>
      </c>
      <c r="CO28" s="64">
        <v>0</v>
      </c>
      <c r="CP28" s="61"/>
      <c r="CQ28" s="61"/>
      <c r="CR28" s="70">
        <v>0</v>
      </c>
      <c r="CS28" s="64">
        <v>0</v>
      </c>
      <c r="CT28" s="71"/>
      <c r="CU28" s="62"/>
      <c r="CV28" s="61"/>
      <c r="CW28" s="61"/>
      <c r="CX28" s="61"/>
      <c r="CY28" s="64">
        <v>0</v>
      </c>
      <c r="CZ28" s="87">
        <v>3.7314655172413795</v>
      </c>
      <c r="DA28" s="74">
        <v>3.8650000000000002</v>
      </c>
      <c r="DB28" s="74">
        <v>0.13353448275862068</v>
      </c>
      <c r="DC28" s="74">
        <v>3.5786069077047471</v>
      </c>
      <c r="DD28" s="74">
        <v>166</v>
      </c>
      <c r="DE28" s="74">
        <v>16508</v>
      </c>
      <c r="DF28" s="74">
        <v>14824</v>
      </c>
      <c r="DG28" s="74">
        <v>104.3575418994414</v>
      </c>
      <c r="DH28" s="74">
        <v>2.4140629436756255E-4</v>
      </c>
      <c r="DI28" s="74">
        <v>-5.4841666666666669</v>
      </c>
      <c r="DJ28" s="74">
        <v>6.4773333333333341</v>
      </c>
      <c r="DK28" s="74">
        <v>-11.961499999999999</v>
      </c>
      <c r="DL28" s="74">
        <v>-36.068726158931931</v>
      </c>
      <c r="DM28" s="74">
        <v>42.399641450148494</v>
      </c>
      <c r="DN28" s="74">
        <v>-78.468367609080403</v>
      </c>
      <c r="DO28" s="74">
        <v>-117.44335851797337</v>
      </c>
      <c r="DP28" s="74">
        <v>139.03025050565722</v>
      </c>
      <c r="DQ28" s="74">
        <v>-256.47360902363067</v>
      </c>
      <c r="DR28" s="74">
        <v>0.64847308779457891</v>
      </c>
      <c r="DS28" s="73"/>
      <c r="DT28" s="74">
        <v>7.86</v>
      </c>
      <c r="DU28" s="74">
        <v>7.5</v>
      </c>
      <c r="DV28" s="74">
        <v>8.2100000000000009</v>
      </c>
      <c r="DW28" s="73">
        <v>68</v>
      </c>
      <c r="DX28" s="73">
        <v>125</v>
      </c>
      <c r="DY28" s="74">
        <v>0.70799999999999996</v>
      </c>
      <c r="DZ28" s="74">
        <v>1.1499999999999999</v>
      </c>
      <c r="EA28" s="74">
        <v>26.04</v>
      </c>
      <c r="EB28" s="74">
        <v>6.0190000000000001</v>
      </c>
      <c r="EC28" s="74">
        <v>0.48899999999999999</v>
      </c>
      <c r="ED28" s="74">
        <v>0.63</v>
      </c>
      <c r="EE28" s="74">
        <v>1.2509999999999999</v>
      </c>
      <c r="EF28" s="74">
        <v>0.32</v>
      </c>
    </row>
    <row r="29" spans="1:136" ht="15.75" customHeight="1">
      <c r="A29" s="76">
        <v>29</v>
      </c>
      <c r="B29" s="46" t="s">
        <v>299</v>
      </c>
      <c r="C29" s="46" t="s">
        <v>300</v>
      </c>
      <c r="D29" s="46">
        <v>2</v>
      </c>
      <c r="E29" s="77">
        <v>13218</v>
      </c>
      <c r="F29" s="44">
        <f t="shared" si="0"/>
        <v>84</v>
      </c>
      <c r="G29" s="78">
        <v>1</v>
      </c>
      <c r="H29" s="200">
        <v>65</v>
      </c>
      <c r="I29" s="78">
        <v>170</v>
      </c>
      <c r="J29" s="78">
        <v>70</v>
      </c>
      <c r="K29" s="46">
        <v>36</v>
      </c>
      <c r="L29" s="79">
        <v>95</v>
      </c>
      <c r="M29" s="80">
        <v>0</v>
      </c>
      <c r="N29" s="49">
        <v>0</v>
      </c>
      <c r="O29" s="49">
        <v>0</v>
      </c>
      <c r="P29" s="49">
        <v>0</v>
      </c>
      <c r="Q29" s="80">
        <v>0</v>
      </c>
      <c r="R29" s="80">
        <v>0</v>
      </c>
      <c r="S29" s="80">
        <v>1</v>
      </c>
      <c r="T29" s="49">
        <v>0</v>
      </c>
      <c r="U29" s="49">
        <v>1</v>
      </c>
      <c r="V29" s="80">
        <v>0</v>
      </c>
      <c r="W29" s="49">
        <v>0</v>
      </c>
      <c r="X29" s="70"/>
      <c r="Y29" s="63"/>
      <c r="Z29" s="191" t="e">
        <f t="shared" si="1"/>
        <v>#DIV/0!</v>
      </c>
      <c r="AA29" s="56">
        <v>44012</v>
      </c>
      <c r="AB29" s="84" t="s">
        <v>1883</v>
      </c>
      <c r="AC29" s="206">
        <v>44012</v>
      </c>
      <c r="AD29" s="84" t="s">
        <v>1901</v>
      </c>
      <c r="AE29" s="84">
        <v>0</v>
      </c>
      <c r="AF29" s="58">
        <v>0</v>
      </c>
      <c r="AG29" s="58">
        <v>0</v>
      </c>
      <c r="AH29" s="84">
        <v>0</v>
      </c>
      <c r="AI29" s="84">
        <v>0</v>
      </c>
      <c r="AJ29" s="60">
        <v>44017</v>
      </c>
      <c r="AK29" s="58">
        <f t="shared" si="2"/>
        <v>5</v>
      </c>
      <c r="AL29" s="204">
        <v>1</v>
      </c>
      <c r="AM29" s="204"/>
      <c r="AN29" s="64">
        <v>1</v>
      </c>
      <c r="AO29" s="63">
        <v>1</v>
      </c>
      <c r="AP29" s="64">
        <v>0</v>
      </c>
      <c r="AQ29" s="64">
        <v>0</v>
      </c>
      <c r="AR29" s="64">
        <v>1</v>
      </c>
      <c r="AS29" s="63">
        <v>0</v>
      </c>
      <c r="AT29" s="64"/>
      <c r="AU29" s="119">
        <v>44012</v>
      </c>
      <c r="AV29" s="79">
        <v>0</v>
      </c>
      <c r="AW29" s="120"/>
      <c r="AX29" s="120"/>
      <c r="AY29" s="120"/>
      <c r="AZ29" s="120"/>
      <c r="BA29" s="136"/>
      <c r="BB29" s="135"/>
      <c r="BC29" s="135"/>
      <c r="BD29" s="135"/>
      <c r="BE29" s="222"/>
      <c r="BF29" s="78"/>
      <c r="BG29" s="46">
        <v>0.68</v>
      </c>
      <c r="BH29" s="46">
        <v>3598</v>
      </c>
      <c r="BI29" s="46">
        <v>15.9</v>
      </c>
      <c r="BJ29" s="205">
        <v>2924</v>
      </c>
      <c r="BK29" s="46">
        <v>529</v>
      </c>
      <c r="BL29" s="135"/>
      <c r="BM29" s="79">
        <v>121</v>
      </c>
      <c r="BN29" s="120">
        <v>6.7</v>
      </c>
      <c r="BO29" s="46">
        <v>2.5499999999999998</v>
      </c>
      <c r="BP29" s="46">
        <v>56</v>
      </c>
      <c r="BQ29" s="46">
        <v>31</v>
      </c>
      <c r="BR29" s="85">
        <v>81</v>
      </c>
      <c r="BS29" s="46">
        <v>14</v>
      </c>
      <c r="BT29" s="64">
        <v>0</v>
      </c>
      <c r="BU29" s="64">
        <v>0</v>
      </c>
      <c r="BV29" s="64">
        <v>0</v>
      </c>
      <c r="BW29" s="64">
        <v>0</v>
      </c>
      <c r="BX29" s="64">
        <v>0</v>
      </c>
      <c r="BY29" s="64">
        <v>1</v>
      </c>
      <c r="BZ29" s="64">
        <v>0</v>
      </c>
      <c r="CA29" s="64">
        <v>0</v>
      </c>
      <c r="CB29" s="64">
        <v>0</v>
      </c>
      <c r="CC29" s="64">
        <v>1</v>
      </c>
      <c r="CD29" s="64">
        <v>0</v>
      </c>
      <c r="CE29" s="64">
        <v>0</v>
      </c>
      <c r="CF29" s="64">
        <v>0</v>
      </c>
      <c r="CG29" s="64">
        <v>0</v>
      </c>
      <c r="CH29" s="64">
        <v>0</v>
      </c>
      <c r="CI29" s="64">
        <v>0</v>
      </c>
      <c r="CJ29" s="86"/>
      <c r="CK29" s="63"/>
      <c r="CL29" s="64">
        <v>0</v>
      </c>
      <c r="CM29" s="64">
        <v>0</v>
      </c>
      <c r="CN29" s="64">
        <v>0</v>
      </c>
      <c r="CO29" s="64">
        <v>0</v>
      </c>
      <c r="CP29" s="61"/>
      <c r="CQ29" s="61"/>
      <c r="CR29" s="70">
        <v>0</v>
      </c>
      <c r="CS29" s="64">
        <v>1</v>
      </c>
      <c r="CT29" s="71" t="s">
        <v>131</v>
      </c>
      <c r="CU29" s="62" t="s">
        <v>301</v>
      </c>
      <c r="CV29" s="61">
        <v>0</v>
      </c>
      <c r="CW29" s="61"/>
      <c r="CX29" s="61">
        <v>0</v>
      </c>
      <c r="CY29" s="64">
        <v>0</v>
      </c>
      <c r="CZ29" s="87">
        <v>3.2340249999999999</v>
      </c>
      <c r="DA29" s="74">
        <v>3.367</v>
      </c>
      <c r="DB29" s="74">
        <v>0.13297500000000007</v>
      </c>
      <c r="DC29" s="74">
        <v>4.1117492907445072</v>
      </c>
      <c r="DD29" s="74">
        <v>127</v>
      </c>
      <c r="DE29" s="74">
        <v>37275</v>
      </c>
      <c r="DF29" s="74">
        <v>32436</v>
      </c>
      <c r="DG29" s="74">
        <v>1111.1640842272545</v>
      </c>
      <c r="DH29" s="74">
        <v>1.2676499231546761E-4</v>
      </c>
      <c r="DI29" s="74">
        <v>4.4958333333333336</v>
      </c>
      <c r="DJ29" s="74">
        <v>10.972000000000003</v>
      </c>
      <c r="DK29" s="74">
        <v>-6.4761666666666668</v>
      </c>
      <c r="DL29" s="74">
        <v>23.036884663576156</v>
      </c>
      <c r="DM29" s="74">
        <v>56.049093251709188</v>
      </c>
      <c r="DN29" s="74">
        <v>-33.012208588133056</v>
      </c>
      <c r="DO29" s="74">
        <v>109.73899273375427</v>
      </c>
      <c r="DP29" s="74">
        <v>269.29377835087081</v>
      </c>
      <c r="DQ29" s="74">
        <v>-159.55478561711647</v>
      </c>
      <c r="DR29" s="74">
        <v>0.37205391138730015</v>
      </c>
      <c r="DS29" s="73"/>
      <c r="DT29" s="74">
        <v>7.47</v>
      </c>
      <c r="DU29" s="74">
        <v>7.04</v>
      </c>
      <c r="DV29" s="74">
        <v>7.87</v>
      </c>
      <c r="DW29" s="73">
        <v>79</v>
      </c>
      <c r="DX29" s="73">
        <v>153</v>
      </c>
      <c r="DY29" s="74">
        <v>0.82899999999999996</v>
      </c>
      <c r="DZ29" s="74">
        <v>0.98399999999999999</v>
      </c>
      <c r="EA29" s="74">
        <v>25.26</v>
      </c>
      <c r="EB29" s="74">
        <v>6.1109999999999998</v>
      </c>
      <c r="EC29" s="74">
        <v>0.41399999999999998</v>
      </c>
      <c r="ED29" s="74">
        <v>0.79800000000000004</v>
      </c>
      <c r="EE29" s="74">
        <v>0.87</v>
      </c>
      <c r="EF29" s="74">
        <v>0.45500000000000002</v>
      </c>
    </row>
    <row r="30" spans="1:136" ht="15.75" customHeight="1">
      <c r="A30" s="76">
        <v>30</v>
      </c>
      <c r="B30" s="46" t="s">
        <v>308</v>
      </c>
      <c r="C30" s="46" t="s">
        <v>309</v>
      </c>
      <c r="D30" s="46">
        <v>2</v>
      </c>
      <c r="E30" s="77">
        <v>23332</v>
      </c>
      <c r="F30" s="44">
        <f t="shared" si="0"/>
        <v>56</v>
      </c>
      <c r="G30" s="78">
        <v>1</v>
      </c>
      <c r="H30" s="159">
        <v>69</v>
      </c>
      <c r="I30" s="135">
        <v>116</v>
      </c>
      <c r="J30" s="78">
        <v>67</v>
      </c>
      <c r="K30" s="46">
        <v>35</v>
      </c>
      <c r="L30" s="79">
        <v>99</v>
      </c>
      <c r="M30" s="80">
        <v>0</v>
      </c>
      <c r="N30" s="80">
        <v>0</v>
      </c>
      <c r="O30" s="80">
        <v>0</v>
      </c>
      <c r="P30" s="80">
        <v>0</v>
      </c>
      <c r="Q30" s="80">
        <v>0</v>
      </c>
      <c r="R30" s="80">
        <v>0</v>
      </c>
      <c r="S30" s="80">
        <v>0</v>
      </c>
      <c r="T30" s="80">
        <v>1</v>
      </c>
      <c r="U30" s="80">
        <v>0</v>
      </c>
      <c r="V30" s="80">
        <v>0</v>
      </c>
      <c r="W30" s="80">
        <v>0</v>
      </c>
      <c r="X30" s="70">
        <v>100</v>
      </c>
      <c r="Y30" s="63">
        <v>1.5</v>
      </c>
      <c r="Z30" s="191">
        <f t="shared" si="1"/>
        <v>44.444444444444443</v>
      </c>
      <c r="AA30" s="56">
        <v>44016</v>
      </c>
      <c r="AB30" s="84" t="s">
        <v>1883</v>
      </c>
      <c r="AC30" s="206">
        <v>44019</v>
      </c>
      <c r="AD30" s="84" t="s">
        <v>1888</v>
      </c>
      <c r="AE30" s="84">
        <v>1</v>
      </c>
      <c r="AF30" s="58">
        <v>0</v>
      </c>
      <c r="AG30" s="58">
        <v>5</v>
      </c>
      <c r="AH30" s="84">
        <v>0</v>
      </c>
      <c r="AI30" s="84">
        <v>1</v>
      </c>
      <c r="AJ30" s="60">
        <v>44027</v>
      </c>
      <c r="AK30" s="58">
        <f t="shared" si="2"/>
        <v>11</v>
      </c>
      <c r="AL30" s="123">
        <v>1</v>
      </c>
      <c r="AM30" s="61"/>
      <c r="AN30" s="64">
        <v>1</v>
      </c>
      <c r="AO30" s="63">
        <v>1</v>
      </c>
      <c r="AP30" s="63">
        <v>1</v>
      </c>
      <c r="AQ30" s="63">
        <v>1</v>
      </c>
      <c r="AR30" s="63">
        <v>1</v>
      </c>
      <c r="AS30" s="63">
        <v>0</v>
      </c>
      <c r="AT30" s="64"/>
      <c r="AU30" s="124">
        <v>44016</v>
      </c>
      <c r="AV30" s="135">
        <v>2</v>
      </c>
      <c r="AW30" s="44">
        <v>7.3860000000000001</v>
      </c>
      <c r="AX30" s="44">
        <v>47.9</v>
      </c>
      <c r="AY30" s="44">
        <v>40.5</v>
      </c>
      <c r="AZ30" s="44">
        <v>23.8</v>
      </c>
      <c r="BA30" s="135">
        <v>-0.6</v>
      </c>
      <c r="BB30" s="136"/>
      <c r="BC30" s="135"/>
      <c r="BD30" s="135"/>
      <c r="BE30" s="136"/>
      <c r="BF30" s="47"/>
      <c r="BG30" s="46">
        <v>1.06</v>
      </c>
      <c r="BH30" s="44">
        <v>897</v>
      </c>
      <c r="BI30" s="44">
        <v>183.1</v>
      </c>
      <c r="BJ30" s="223">
        <v>6.0000000000000001E-3</v>
      </c>
      <c r="BK30" s="44"/>
      <c r="BL30" s="136"/>
      <c r="BM30" s="135">
        <v>171</v>
      </c>
      <c r="BN30" s="44">
        <v>11</v>
      </c>
      <c r="BO30" s="44">
        <v>11.92</v>
      </c>
      <c r="BP30" s="44">
        <v>92.1</v>
      </c>
      <c r="BQ30" s="44">
        <v>5.3</v>
      </c>
      <c r="BR30" s="44">
        <v>284</v>
      </c>
      <c r="BS30" s="42">
        <v>35</v>
      </c>
      <c r="BT30" s="123">
        <v>0</v>
      </c>
      <c r="BU30" s="64">
        <v>1</v>
      </c>
      <c r="BV30" s="64">
        <v>0</v>
      </c>
      <c r="BW30" s="64">
        <v>0</v>
      </c>
      <c r="BX30" s="64">
        <v>0</v>
      </c>
      <c r="BY30" s="64">
        <v>1</v>
      </c>
      <c r="BZ30" s="64">
        <v>0</v>
      </c>
      <c r="CA30" s="64">
        <v>0</v>
      </c>
      <c r="CB30" s="64">
        <v>0</v>
      </c>
      <c r="CC30" s="64">
        <v>1</v>
      </c>
      <c r="CD30" s="64">
        <v>0</v>
      </c>
      <c r="CE30" s="64">
        <v>0</v>
      </c>
      <c r="CF30" s="64">
        <v>0</v>
      </c>
      <c r="CG30" s="64">
        <v>1</v>
      </c>
      <c r="CH30" s="64">
        <v>0</v>
      </c>
      <c r="CI30" s="63">
        <v>0</v>
      </c>
      <c r="CJ30" s="86"/>
      <c r="CK30" s="63">
        <v>65</v>
      </c>
      <c r="CL30" s="64">
        <v>0</v>
      </c>
      <c r="CM30" s="64">
        <v>0</v>
      </c>
      <c r="CN30" s="64">
        <v>0</v>
      </c>
      <c r="CO30" s="64">
        <v>0</v>
      </c>
      <c r="CP30" s="61"/>
      <c r="CQ30" s="61"/>
      <c r="CR30" s="70">
        <v>0</v>
      </c>
      <c r="CS30" s="64">
        <v>0</v>
      </c>
      <c r="CT30" s="71" t="s">
        <v>131</v>
      </c>
      <c r="CU30" s="62" t="s">
        <v>310</v>
      </c>
      <c r="CV30" s="61">
        <v>0</v>
      </c>
      <c r="CW30" s="61">
        <v>0</v>
      </c>
      <c r="CX30" s="61">
        <v>0</v>
      </c>
      <c r="CY30" s="64">
        <v>0</v>
      </c>
      <c r="CZ30" s="87">
        <v>4.0733030303030295</v>
      </c>
      <c r="DA30" s="74">
        <v>4.1509999999999998</v>
      </c>
      <c r="DB30" s="74">
        <v>7.7696969696970264E-2</v>
      </c>
      <c r="DC30" s="74">
        <v>1.9074684382416318</v>
      </c>
      <c r="DD30" s="74">
        <v>165</v>
      </c>
      <c r="DE30" s="74">
        <v>26177</v>
      </c>
      <c r="DF30" s="74">
        <v>23816</v>
      </c>
      <c r="DG30" s="74">
        <v>297.79507133592733</v>
      </c>
      <c r="DH30" s="74">
        <v>8.0091889412228412E-5</v>
      </c>
      <c r="DI30" s="74">
        <v>-6.6926666666666659</v>
      </c>
      <c r="DJ30" s="74">
        <v>5.3486666666666673</v>
      </c>
      <c r="DK30" s="74">
        <v>-12.041333333333332</v>
      </c>
      <c r="DL30" s="74">
        <v>-48.114595466348923</v>
      </c>
      <c r="DM30" s="74">
        <v>44.984590785867383</v>
      </c>
      <c r="DN30" s="74">
        <v>-93.099186252216313</v>
      </c>
      <c r="DO30" s="74">
        <v>-117.72346743905571</v>
      </c>
      <c r="DP30" s="74">
        <v>114.13465244916287</v>
      </c>
      <c r="DQ30" s="74">
        <v>-231.85811988821854</v>
      </c>
      <c r="DR30" s="74">
        <v>0.67012417144405279</v>
      </c>
      <c r="DS30" s="73"/>
      <c r="DT30" s="74"/>
      <c r="DU30" s="74"/>
      <c r="DV30" s="74"/>
      <c r="DW30" s="73"/>
      <c r="DX30" s="73"/>
      <c r="DY30" s="74"/>
      <c r="DZ30" s="74"/>
      <c r="EA30" s="74"/>
      <c r="EB30" s="74"/>
      <c r="EC30" s="74"/>
      <c r="ED30" s="74"/>
      <c r="EE30" s="74"/>
      <c r="EF30" s="74"/>
    </row>
    <row r="31" spans="1:136" ht="15.75" customHeight="1">
      <c r="A31" s="103">
        <v>31</v>
      </c>
      <c r="B31" s="104" t="s">
        <v>311</v>
      </c>
      <c r="C31" s="104" t="s">
        <v>312</v>
      </c>
      <c r="D31" s="104">
        <v>2</v>
      </c>
      <c r="E31" s="105">
        <v>13344</v>
      </c>
      <c r="F31" s="106">
        <f t="shared" si="0"/>
        <v>83</v>
      </c>
      <c r="G31" s="103">
        <v>1</v>
      </c>
      <c r="H31" s="126">
        <v>76</v>
      </c>
      <c r="I31" s="108">
        <v>134</v>
      </c>
      <c r="J31" s="103">
        <v>61</v>
      </c>
      <c r="K31" s="104">
        <v>36.799999999999997</v>
      </c>
      <c r="L31" s="107">
        <v>86</v>
      </c>
      <c r="M31" s="108">
        <v>0</v>
      </c>
      <c r="N31" s="108">
        <v>1</v>
      </c>
      <c r="O31" s="108">
        <v>0</v>
      </c>
      <c r="P31" s="108">
        <v>1</v>
      </c>
      <c r="Q31" s="108">
        <v>0</v>
      </c>
      <c r="R31" s="108">
        <v>0</v>
      </c>
      <c r="S31" s="108">
        <v>1</v>
      </c>
      <c r="T31" s="108">
        <v>0</v>
      </c>
      <c r="U31" s="108">
        <v>1</v>
      </c>
      <c r="V31" s="108">
        <v>0</v>
      </c>
      <c r="W31" s="108">
        <v>0</v>
      </c>
      <c r="X31" s="107"/>
      <c r="Y31" s="103"/>
      <c r="Z31" s="192" t="e">
        <f t="shared" si="1"/>
        <v>#DIV/0!</v>
      </c>
      <c r="AA31" s="109">
        <v>44014</v>
      </c>
      <c r="AB31" s="108" t="s">
        <v>1883</v>
      </c>
      <c r="AC31" s="216">
        <v>44018</v>
      </c>
      <c r="AD31" s="108" t="s">
        <v>1904</v>
      </c>
      <c r="AE31" s="108">
        <v>0</v>
      </c>
      <c r="AF31" s="104">
        <v>0</v>
      </c>
      <c r="AG31" s="104">
        <v>0</v>
      </c>
      <c r="AH31" s="108">
        <v>1</v>
      </c>
      <c r="AI31" s="108">
        <v>1</v>
      </c>
      <c r="AJ31" s="110">
        <v>44029</v>
      </c>
      <c r="AK31" s="104">
        <f t="shared" si="2"/>
        <v>15</v>
      </c>
      <c r="AL31" s="126">
        <v>0</v>
      </c>
      <c r="AM31" s="108" t="s">
        <v>313</v>
      </c>
      <c r="AN31" s="104">
        <v>0</v>
      </c>
      <c r="AO31" s="103">
        <v>0</v>
      </c>
      <c r="AP31" s="103">
        <v>0</v>
      </c>
      <c r="AQ31" s="103">
        <v>0</v>
      </c>
      <c r="AR31" s="103">
        <v>1</v>
      </c>
      <c r="AS31" s="103">
        <v>0</v>
      </c>
      <c r="AT31" s="104"/>
      <c r="AU31" s="110">
        <v>44016</v>
      </c>
      <c r="AV31" s="108">
        <v>3</v>
      </c>
      <c r="AW31" s="224"/>
      <c r="AX31" s="224"/>
      <c r="AY31" s="224"/>
      <c r="AZ31" s="224"/>
      <c r="BA31" s="224"/>
      <c r="BB31" s="224"/>
      <c r="BC31" s="108"/>
      <c r="BD31" s="108"/>
      <c r="BE31" s="108"/>
      <c r="BF31" s="108"/>
      <c r="BG31" s="225">
        <v>3.43</v>
      </c>
      <c r="BH31" s="108"/>
      <c r="BI31" s="108">
        <v>393.8</v>
      </c>
      <c r="BJ31" s="226">
        <v>1.4E-2</v>
      </c>
      <c r="BK31" s="108"/>
      <c r="BL31" s="224"/>
      <c r="BM31" s="224"/>
      <c r="BN31" s="108">
        <v>9.6999999999999993</v>
      </c>
      <c r="BO31" s="108">
        <v>20.43</v>
      </c>
      <c r="BP31" s="108">
        <v>82.2</v>
      </c>
      <c r="BQ31" s="108">
        <v>9.5</v>
      </c>
      <c r="BR31" s="108">
        <v>288</v>
      </c>
      <c r="BS31" s="104"/>
      <c r="BT31" s="126">
        <v>0</v>
      </c>
      <c r="BU31" s="104">
        <v>0</v>
      </c>
      <c r="BV31" s="104">
        <v>0</v>
      </c>
      <c r="BW31" s="104">
        <v>0</v>
      </c>
      <c r="BX31" s="104">
        <v>0</v>
      </c>
      <c r="BY31" s="104">
        <v>1</v>
      </c>
      <c r="BZ31" s="104">
        <v>0</v>
      </c>
      <c r="CA31" s="104">
        <v>0</v>
      </c>
      <c r="CB31" s="104">
        <v>0</v>
      </c>
      <c r="CC31" s="104">
        <v>0</v>
      </c>
      <c r="CD31" s="104">
        <v>0</v>
      </c>
      <c r="CE31" s="104">
        <v>0</v>
      </c>
      <c r="CF31" s="104">
        <v>0</v>
      </c>
      <c r="CG31" s="104">
        <v>0</v>
      </c>
      <c r="CH31" s="104">
        <v>0</v>
      </c>
      <c r="CI31" s="103">
        <v>0</v>
      </c>
      <c r="CJ31" s="107"/>
      <c r="CK31" s="103"/>
      <c r="CL31" s="104">
        <v>0</v>
      </c>
      <c r="CM31" s="104">
        <v>0</v>
      </c>
      <c r="CN31" s="104">
        <v>0</v>
      </c>
      <c r="CO31" s="104">
        <v>0</v>
      </c>
      <c r="CP31" s="108">
        <v>0</v>
      </c>
      <c r="CQ31" s="108">
        <v>0</v>
      </c>
      <c r="CR31" s="107">
        <v>0</v>
      </c>
      <c r="CS31" s="104">
        <v>0</v>
      </c>
      <c r="CT31" s="112"/>
      <c r="CU31" s="116"/>
      <c r="CV31" s="108">
        <v>0</v>
      </c>
      <c r="CW31" s="108">
        <v>0</v>
      </c>
      <c r="CX31" s="108">
        <v>0</v>
      </c>
      <c r="CY31" s="104">
        <v>1</v>
      </c>
      <c r="CZ31" s="113">
        <v>4.5910975609756086</v>
      </c>
      <c r="DA31" s="114"/>
      <c r="DB31" s="114"/>
      <c r="DC31" s="114"/>
      <c r="DD31" s="114"/>
      <c r="DE31" s="114"/>
      <c r="DF31" s="114"/>
      <c r="DG31" s="114"/>
      <c r="DH31" s="114"/>
      <c r="DI31" s="114"/>
      <c r="DJ31" s="114"/>
      <c r="DK31" s="114"/>
      <c r="DL31" s="114"/>
      <c r="DM31" s="114"/>
      <c r="DN31" s="114"/>
      <c r="DO31" s="114"/>
      <c r="DP31" s="114"/>
      <c r="DQ31" s="114"/>
      <c r="DR31" s="114"/>
      <c r="DS31" s="104"/>
      <c r="DT31" s="114">
        <v>7.11</v>
      </c>
      <c r="DU31" s="114">
        <v>6.81</v>
      </c>
      <c r="DV31" s="114">
        <v>7.44</v>
      </c>
      <c r="DW31" s="104">
        <v>0</v>
      </c>
      <c r="DX31" s="104">
        <v>0</v>
      </c>
      <c r="DY31" s="114">
        <v>0.629</v>
      </c>
      <c r="DZ31" s="114"/>
      <c r="EA31" s="114"/>
      <c r="EB31" s="114"/>
      <c r="EC31" s="114"/>
      <c r="ED31" s="114">
        <v>0.83699999999999997</v>
      </c>
      <c r="EE31" s="114">
        <v>1</v>
      </c>
      <c r="EF31" s="114">
        <v>0.36399999999999999</v>
      </c>
    </row>
    <row r="32" spans="1:136" ht="15.75" customHeight="1">
      <c r="A32" s="76">
        <v>32</v>
      </c>
      <c r="B32" s="46" t="s">
        <v>322</v>
      </c>
      <c r="C32" s="46" t="s">
        <v>323</v>
      </c>
      <c r="D32" s="46">
        <v>2</v>
      </c>
      <c r="E32" s="77">
        <v>16876</v>
      </c>
      <c r="F32" s="44">
        <f t="shared" si="0"/>
        <v>74</v>
      </c>
      <c r="G32" s="78">
        <v>1</v>
      </c>
      <c r="H32" s="159">
        <v>77</v>
      </c>
      <c r="I32" s="135">
        <v>103</v>
      </c>
      <c r="J32" s="78">
        <v>67</v>
      </c>
      <c r="K32" s="46">
        <v>35.4</v>
      </c>
      <c r="L32" s="79">
        <v>97</v>
      </c>
      <c r="M32" s="80">
        <v>0</v>
      </c>
      <c r="N32" s="80">
        <v>0</v>
      </c>
      <c r="O32" s="80">
        <v>0</v>
      </c>
      <c r="P32" s="80">
        <v>0</v>
      </c>
      <c r="Q32" s="80">
        <v>0</v>
      </c>
      <c r="R32" s="80">
        <v>0</v>
      </c>
      <c r="S32" s="80">
        <v>1</v>
      </c>
      <c r="T32" s="80">
        <v>0</v>
      </c>
      <c r="U32" s="80">
        <v>1</v>
      </c>
      <c r="V32" s="80">
        <v>0</v>
      </c>
      <c r="W32" s="80">
        <v>1</v>
      </c>
      <c r="X32" s="70">
        <v>41</v>
      </c>
      <c r="Y32" s="63">
        <v>1.42</v>
      </c>
      <c r="Z32" s="191">
        <f t="shared" si="1"/>
        <v>20.333267208887126</v>
      </c>
      <c r="AA32" s="56">
        <v>44019</v>
      </c>
      <c r="AB32" s="84" t="s">
        <v>1883</v>
      </c>
      <c r="AC32" s="206">
        <v>43989</v>
      </c>
      <c r="AD32" s="84" t="s">
        <v>1888</v>
      </c>
      <c r="AE32" s="84">
        <v>1</v>
      </c>
      <c r="AF32" s="58">
        <v>0</v>
      </c>
      <c r="AG32" s="58">
        <v>2</v>
      </c>
      <c r="AH32" s="84">
        <v>0</v>
      </c>
      <c r="AI32" s="84">
        <v>1</v>
      </c>
      <c r="AJ32" s="60" t="s">
        <v>324</v>
      </c>
      <c r="AK32" s="58">
        <f t="shared" si="2"/>
        <v>6</v>
      </c>
      <c r="AL32" s="123">
        <v>1</v>
      </c>
      <c r="AM32" s="61"/>
      <c r="AN32" s="64">
        <v>1</v>
      </c>
      <c r="AO32" s="63">
        <v>1</v>
      </c>
      <c r="AP32" s="63">
        <v>0</v>
      </c>
      <c r="AQ32" s="63">
        <v>0</v>
      </c>
      <c r="AR32" s="63">
        <v>1</v>
      </c>
      <c r="AS32" s="63">
        <v>0</v>
      </c>
      <c r="AT32" s="64"/>
      <c r="AU32" s="66">
        <v>43958</v>
      </c>
      <c r="AV32" s="135">
        <v>2</v>
      </c>
      <c r="AW32" s="227">
        <v>7479</v>
      </c>
      <c r="AX32" s="135" t="s">
        <v>1905</v>
      </c>
      <c r="AY32" s="135" t="s">
        <v>1906</v>
      </c>
      <c r="AZ32" s="135" t="s">
        <v>1907</v>
      </c>
      <c r="BA32" s="135" t="s">
        <v>1908</v>
      </c>
      <c r="BB32" s="135"/>
      <c r="BC32" s="135"/>
      <c r="BD32" s="135"/>
      <c r="BE32" s="136"/>
      <c r="BF32" s="135">
        <v>78</v>
      </c>
      <c r="BG32" s="133" t="s">
        <v>1909</v>
      </c>
      <c r="BH32" s="135">
        <v>3497</v>
      </c>
      <c r="BI32" s="135">
        <v>201.3</v>
      </c>
      <c r="BJ32" s="228" t="s">
        <v>1910</v>
      </c>
      <c r="BK32" s="135"/>
      <c r="BL32" s="136"/>
      <c r="BM32" s="135"/>
      <c r="BN32" s="135" t="s">
        <v>1911</v>
      </c>
      <c r="BO32" s="135" t="s">
        <v>1912</v>
      </c>
      <c r="BP32" s="135" t="s">
        <v>1913</v>
      </c>
      <c r="BQ32" s="135" t="s">
        <v>1914</v>
      </c>
      <c r="BR32" s="135">
        <v>159</v>
      </c>
      <c r="BS32" s="46">
        <v>62</v>
      </c>
      <c r="BT32" s="123">
        <v>0</v>
      </c>
      <c r="BU32" s="64">
        <v>0</v>
      </c>
      <c r="BV32" s="64">
        <v>0</v>
      </c>
      <c r="BW32" s="64">
        <v>0</v>
      </c>
      <c r="BX32" s="64">
        <v>0</v>
      </c>
      <c r="BY32" s="64">
        <v>1</v>
      </c>
      <c r="BZ32" s="64">
        <v>0</v>
      </c>
      <c r="CA32" s="64">
        <v>0</v>
      </c>
      <c r="CB32" s="64">
        <v>0</v>
      </c>
      <c r="CC32" s="64">
        <v>0</v>
      </c>
      <c r="CD32" s="64">
        <v>0</v>
      </c>
      <c r="CE32" s="64">
        <v>0</v>
      </c>
      <c r="CF32" s="64">
        <v>0</v>
      </c>
      <c r="CG32" s="64">
        <v>1</v>
      </c>
      <c r="CH32" s="64">
        <v>0</v>
      </c>
      <c r="CI32" s="63">
        <v>0</v>
      </c>
      <c r="CJ32" s="86"/>
      <c r="CK32" s="63" t="s">
        <v>1898</v>
      </c>
      <c r="CL32" s="64">
        <v>0</v>
      </c>
      <c r="CM32" s="64">
        <v>0</v>
      </c>
      <c r="CN32" s="64">
        <v>0</v>
      </c>
      <c r="CO32" s="64">
        <v>0</v>
      </c>
      <c r="CP32" s="61">
        <v>0</v>
      </c>
      <c r="CQ32" s="61">
        <v>0</v>
      </c>
      <c r="CR32" s="70">
        <v>0</v>
      </c>
      <c r="CS32" s="64">
        <v>1</v>
      </c>
      <c r="CT32" s="71" t="s">
        <v>131</v>
      </c>
      <c r="CU32" s="62" t="s">
        <v>325</v>
      </c>
      <c r="CV32" s="61">
        <v>0</v>
      </c>
      <c r="CW32" s="61">
        <v>0</v>
      </c>
      <c r="CX32" s="61">
        <v>0</v>
      </c>
      <c r="CY32" s="64">
        <v>0</v>
      </c>
      <c r="CZ32" s="87">
        <v>4.0952000000000002</v>
      </c>
      <c r="DA32" s="74"/>
      <c r="DB32" s="74"/>
      <c r="DC32" s="74"/>
      <c r="DD32" s="74"/>
      <c r="DE32" s="74"/>
      <c r="DF32" s="74"/>
      <c r="DG32" s="74"/>
      <c r="DH32" s="74"/>
      <c r="DI32" s="74"/>
      <c r="DJ32" s="74"/>
      <c r="DK32" s="74"/>
      <c r="DL32" s="74"/>
      <c r="DM32" s="74"/>
      <c r="DN32" s="74"/>
      <c r="DO32" s="74"/>
      <c r="DP32" s="74"/>
      <c r="DQ32" s="74"/>
      <c r="DR32" s="74"/>
      <c r="DS32" s="73"/>
      <c r="DT32" s="74"/>
      <c r="DU32" s="74"/>
      <c r="DV32" s="74"/>
      <c r="DW32" s="73"/>
      <c r="DX32" s="73"/>
      <c r="DY32" s="74"/>
      <c r="DZ32" s="74"/>
      <c r="EA32" s="74"/>
      <c r="EB32" s="74"/>
      <c r="EC32" s="74"/>
      <c r="ED32" s="74"/>
      <c r="EE32" s="74"/>
      <c r="EF32" s="74"/>
    </row>
    <row r="33" spans="1:136" ht="15.75" customHeight="1">
      <c r="A33" s="76">
        <v>33</v>
      </c>
      <c r="B33" s="46" t="s">
        <v>326</v>
      </c>
      <c r="C33" s="46" t="s">
        <v>327</v>
      </c>
      <c r="D33" s="46">
        <v>1</v>
      </c>
      <c r="E33" s="77">
        <v>22137</v>
      </c>
      <c r="F33" s="44">
        <f t="shared" si="0"/>
        <v>59</v>
      </c>
      <c r="G33" s="78">
        <v>1</v>
      </c>
      <c r="H33" s="159">
        <v>95</v>
      </c>
      <c r="I33" s="135">
        <v>150</v>
      </c>
      <c r="J33" s="78">
        <v>100</v>
      </c>
      <c r="K33" s="46">
        <v>38.1</v>
      </c>
      <c r="L33" s="79">
        <v>92</v>
      </c>
      <c r="M33" s="80">
        <v>0</v>
      </c>
      <c r="N33" s="80">
        <v>0</v>
      </c>
      <c r="O33" s="80">
        <v>0</v>
      </c>
      <c r="P33" s="80">
        <v>1</v>
      </c>
      <c r="Q33" s="80">
        <v>0</v>
      </c>
      <c r="R33" s="80">
        <v>0</v>
      </c>
      <c r="S33" s="80">
        <v>1</v>
      </c>
      <c r="T33" s="80">
        <v>0</v>
      </c>
      <c r="U33" s="80">
        <v>1</v>
      </c>
      <c r="V33" s="80">
        <v>0</v>
      </c>
      <c r="W33" s="80">
        <v>0</v>
      </c>
      <c r="X33" s="70"/>
      <c r="Y33" s="63"/>
      <c r="Z33" s="191" t="e">
        <f t="shared" si="1"/>
        <v>#DIV/0!</v>
      </c>
      <c r="AA33" s="56">
        <v>44015</v>
      </c>
      <c r="AB33" s="84" t="s">
        <v>1883</v>
      </c>
      <c r="AC33" s="206"/>
      <c r="AD33" s="84"/>
      <c r="AE33" s="84">
        <v>0</v>
      </c>
      <c r="AF33" s="58">
        <v>0</v>
      </c>
      <c r="AG33" s="58">
        <v>0</v>
      </c>
      <c r="AH33" s="84">
        <v>0</v>
      </c>
      <c r="AI33" s="84">
        <v>0</v>
      </c>
      <c r="AJ33" s="60">
        <v>44017</v>
      </c>
      <c r="AK33" s="58">
        <f t="shared" si="2"/>
        <v>2</v>
      </c>
      <c r="AL33" s="123">
        <v>1</v>
      </c>
      <c r="AM33" s="130"/>
      <c r="AN33" s="132">
        <v>1</v>
      </c>
      <c r="AO33" s="63">
        <v>1</v>
      </c>
      <c r="AP33" s="63">
        <v>1</v>
      </c>
      <c r="AQ33" s="63">
        <v>1</v>
      </c>
      <c r="AR33" s="63">
        <v>1</v>
      </c>
      <c r="AS33" s="63">
        <v>0</v>
      </c>
      <c r="AT33" s="64"/>
      <c r="AU33" s="66">
        <v>44015</v>
      </c>
      <c r="AV33" s="135">
        <v>3</v>
      </c>
      <c r="AW33" s="227">
        <v>7472</v>
      </c>
      <c r="AX33" s="135" t="s">
        <v>1915</v>
      </c>
      <c r="AY33" s="135" t="s">
        <v>1916</v>
      </c>
      <c r="AZ33" s="135" t="s">
        <v>1917</v>
      </c>
      <c r="BA33" s="135">
        <v>0</v>
      </c>
      <c r="BB33" s="135"/>
      <c r="BC33" s="135"/>
      <c r="BD33" s="135"/>
      <c r="BE33" s="136"/>
      <c r="BF33" s="135"/>
      <c r="BG33" s="133" t="s">
        <v>329</v>
      </c>
      <c r="BH33" s="142">
        <v>190</v>
      </c>
      <c r="BI33" s="133">
        <v>1.4</v>
      </c>
      <c r="BJ33" s="228">
        <v>1.2E-2</v>
      </c>
      <c r="BK33" s="136"/>
      <c r="BL33" s="136"/>
      <c r="BM33" s="136"/>
      <c r="BN33" s="135" t="s">
        <v>330</v>
      </c>
      <c r="BO33" s="136" t="s">
        <v>331</v>
      </c>
      <c r="BP33" s="136" t="s">
        <v>332</v>
      </c>
      <c r="BQ33" s="136" t="s">
        <v>333</v>
      </c>
      <c r="BR33" s="135">
        <v>170</v>
      </c>
      <c r="BS33" s="46">
        <v>34</v>
      </c>
      <c r="BT33" s="123">
        <v>0</v>
      </c>
      <c r="BU33" s="64">
        <v>0</v>
      </c>
      <c r="BV33" s="64">
        <v>0</v>
      </c>
      <c r="BW33" s="64">
        <v>0</v>
      </c>
      <c r="BX33" s="64">
        <v>0</v>
      </c>
      <c r="BY33" s="64">
        <v>0</v>
      </c>
      <c r="BZ33" s="64">
        <v>0</v>
      </c>
      <c r="CA33" s="64">
        <v>0</v>
      </c>
      <c r="CB33" s="64">
        <v>1</v>
      </c>
      <c r="CC33" s="64">
        <v>1</v>
      </c>
      <c r="CD33" s="64">
        <v>0</v>
      </c>
      <c r="CE33" s="64">
        <v>0</v>
      </c>
      <c r="CF33" s="64">
        <v>0</v>
      </c>
      <c r="CG33" s="64">
        <v>1</v>
      </c>
      <c r="CH33" s="64">
        <v>1</v>
      </c>
      <c r="CI33" s="63">
        <v>0</v>
      </c>
      <c r="CJ33" s="86"/>
      <c r="CK33" s="63" t="s">
        <v>1886</v>
      </c>
      <c r="CL33" s="90">
        <v>0</v>
      </c>
      <c r="CM33" s="90">
        <v>0</v>
      </c>
      <c r="CN33" s="90">
        <v>0</v>
      </c>
      <c r="CO33" s="90">
        <v>0</v>
      </c>
      <c r="CP33" s="161">
        <v>0</v>
      </c>
      <c r="CQ33" s="161">
        <v>0</v>
      </c>
      <c r="CR33" s="91">
        <v>0</v>
      </c>
      <c r="CS33" s="90">
        <v>0</v>
      </c>
      <c r="CT33" s="92" t="s">
        <v>131</v>
      </c>
      <c r="CU33" s="89" t="s">
        <v>328</v>
      </c>
      <c r="CV33" s="61">
        <v>1</v>
      </c>
      <c r="CW33" s="61">
        <v>1</v>
      </c>
      <c r="CX33" s="61">
        <v>0</v>
      </c>
      <c r="CY33" s="64">
        <v>0</v>
      </c>
      <c r="CZ33" s="87">
        <v>3.8666833333333344</v>
      </c>
      <c r="DA33" s="74">
        <v>3.8109999999999999</v>
      </c>
      <c r="DB33" s="74">
        <v>-5.5683333333334417E-2</v>
      </c>
      <c r="DC33" s="74">
        <v>-1.4400799996552016</v>
      </c>
      <c r="DD33" s="74">
        <v>88</v>
      </c>
      <c r="DE33" s="74">
        <v>8052</v>
      </c>
      <c r="DF33" s="74">
        <v>5329</v>
      </c>
      <c r="DG33" s="74">
        <v>307.25935401343145</v>
      </c>
      <c r="DH33" s="74">
        <v>-2.7023456551983517E-4</v>
      </c>
      <c r="DI33" s="74">
        <v>1.2223333333333335</v>
      </c>
      <c r="DJ33" s="74">
        <v>3.4028333333333336</v>
      </c>
      <c r="DK33" s="74">
        <v>-2.1805000000000003</v>
      </c>
      <c r="DL33" s="74">
        <v>8.6226377289399991</v>
      </c>
      <c r="DM33" s="74">
        <v>23.983999007102</v>
      </c>
      <c r="DN33" s="74">
        <v>-15.361361278162002</v>
      </c>
      <c r="DO33" s="74">
        <v>25.288001438461979</v>
      </c>
      <c r="DP33" s="74">
        <v>70.441435318005418</v>
      </c>
      <c r="DQ33" s="74">
        <v>-45.153433879543428</v>
      </c>
      <c r="DR33" s="74">
        <v>0.39061797632537909</v>
      </c>
      <c r="DS33" s="73"/>
      <c r="DT33" s="74"/>
      <c r="DU33" s="74"/>
      <c r="DV33" s="74"/>
      <c r="DW33" s="73"/>
      <c r="DX33" s="73"/>
      <c r="DY33" s="74"/>
      <c r="DZ33" s="74"/>
      <c r="EA33" s="74"/>
      <c r="EB33" s="74"/>
      <c r="EC33" s="74"/>
      <c r="ED33" s="74"/>
      <c r="EE33" s="74"/>
      <c r="EF33" s="74"/>
    </row>
    <row r="34" spans="1:136" ht="15.75" customHeight="1">
      <c r="A34" s="76">
        <v>34</v>
      </c>
      <c r="B34" s="46" t="s">
        <v>334</v>
      </c>
      <c r="C34" s="46" t="s">
        <v>335</v>
      </c>
      <c r="D34" s="46">
        <v>1</v>
      </c>
      <c r="E34" s="77">
        <v>17722</v>
      </c>
      <c r="F34" s="44">
        <f t="shared" si="0"/>
        <v>71</v>
      </c>
      <c r="G34" s="78">
        <v>1</v>
      </c>
      <c r="H34" s="159">
        <v>89</v>
      </c>
      <c r="I34" s="135">
        <v>110</v>
      </c>
      <c r="J34" s="78">
        <v>70</v>
      </c>
      <c r="K34" s="46">
        <v>35.299999999999997</v>
      </c>
      <c r="L34" s="79">
        <v>95</v>
      </c>
      <c r="M34" s="80">
        <v>0</v>
      </c>
      <c r="N34" s="80">
        <v>0</v>
      </c>
      <c r="O34" s="80">
        <v>0</v>
      </c>
      <c r="P34" s="80">
        <v>0</v>
      </c>
      <c r="Q34" s="80">
        <v>0</v>
      </c>
      <c r="R34" s="80">
        <v>0</v>
      </c>
      <c r="S34" s="80">
        <v>0</v>
      </c>
      <c r="T34" s="80">
        <v>0</v>
      </c>
      <c r="U34" s="80">
        <v>0</v>
      </c>
      <c r="V34" s="80">
        <v>0</v>
      </c>
      <c r="W34" s="80">
        <v>0</v>
      </c>
      <c r="X34" s="70">
        <v>61.8</v>
      </c>
      <c r="Y34" s="63">
        <v>1.69</v>
      </c>
      <c r="Z34" s="191">
        <f t="shared" si="1"/>
        <v>21.637897832708941</v>
      </c>
      <c r="AA34" s="137">
        <v>44014</v>
      </c>
      <c r="AB34" s="84" t="s">
        <v>1883</v>
      </c>
      <c r="AC34" s="206">
        <v>43897</v>
      </c>
      <c r="AD34" s="84" t="s">
        <v>1894</v>
      </c>
      <c r="AE34" s="84">
        <v>0</v>
      </c>
      <c r="AF34" s="58">
        <v>0</v>
      </c>
      <c r="AG34" s="58">
        <v>0</v>
      </c>
      <c r="AH34" s="84">
        <v>0</v>
      </c>
      <c r="AI34" s="84">
        <v>0</v>
      </c>
      <c r="AJ34" s="60">
        <v>44026</v>
      </c>
      <c r="AK34" s="58">
        <f t="shared" si="2"/>
        <v>12</v>
      </c>
      <c r="AL34" s="138">
        <v>1</v>
      </c>
      <c r="AM34" s="70"/>
      <c r="AN34" s="64">
        <v>1</v>
      </c>
      <c r="AO34" s="70">
        <v>1</v>
      </c>
      <c r="AP34" s="63">
        <v>1</v>
      </c>
      <c r="AQ34" s="63">
        <v>1</v>
      </c>
      <c r="AR34" s="63">
        <v>1</v>
      </c>
      <c r="AS34" s="63">
        <v>0</v>
      </c>
      <c r="AT34" s="64"/>
      <c r="AU34" s="66">
        <v>43897</v>
      </c>
      <c r="AV34" s="135">
        <v>2</v>
      </c>
      <c r="AW34" s="135"/>
      <c r="AX34" s="135"/>
      <c r="AY34" s="135"/>
      <c r="AZ34" s="135"/>
      <c r="BA34" s="135"/>
      <c r="BB34" s="135"/>
      <c r="BC34" s="136"/>
      <c r="BD34" s="136"/>
      <c r="BE34" s="135"/>
      <c r="BF34" s="135"/>
      <c r="BG34" s="133" t="s">
        <v>336</v>
      </c>
      <c r="BH34" s="133">
        <v>255</v>
      </c>
      <c r="BI34" s="133">
        <v>197.5</v>
      </c>
      <c r="BJ34" s="228">
        <v>1.7000000000000001E-2</v>
      </c>
      <c r="BK34" s="135"/>
      <c r="BL34" s="136"/>
      <c r="BM34" s="135">
        <v>92</v>
      </c>
      <c r="BN34" s="135" t="s">
        <v>337</v>
      </c>
      <c r="BO34" s="135" t="s">
        <v>338</v>
      </c>
      <c r="BP34" s="135" t="s">
        <v>339</v>
      </c>
      <c r="BQ34" s="135" t="s">
        <v>340</v>
      </c>
      <c r="BR34" s="135">
        <v>198</v>
      </c>
      <c r="BS34" s="46">
        <v>38</v>
      </c>
      <c r="BT34" s="123">
        <v>0</v>
      </c>
      <c r="BU34" s="64">
        <v>0</v>
      </c>
      <c r="BV34" s="64">
        <v>0</v>
      </c>
      <c r="BW34" s="64">
        <v>0</v>
      </c>
      <c r="BX34" s="64">
        <v>0</v>
      </c>
      <c r="BY34" s="64">
        <v>1</v>
      </c>
      <c r="BZ34" s="64">
        <v>0</v>
      </c>
      <c r="CA34" s="64">
        <v>0</v>
      </c>
      <c r="CB34" s="64">
        <v>0</v>
      </c>
      <c r="CC34" s="64">
        <v>0</v>
      </c>
      <c r="CD34" s="64">
        <v>0</v>
      </c>
      <c r="CE34" s="64">
        <v>0</v>
      </c>
      <c r="CF34" s="64">
        <v>0</v>
      </c>
      <c r="CG34" s="64">
        <v>1</v>
      </c>
      <c r="CH34" s="64">
        <v>0</v>
      </c>
      <c r="CI34" s="63">
        <v>0</v>
      </c>
      <c r="CJ34" s="86"/>
      <c r="CK34" s="70"/>
      <c r="CL34" s="64">
        <v>0</v>
      </c>
      <c r="CM34" s="64">
        <v>0</v>
      </c>
      <c r="CN34" s="64">
        <v>0</v>
      </c>
      <c r="CO34" s="64">
        <v>0</v>
      </c>
      <c r="CP34" s="61">
        <v>0</v>
      </c>
      <c r="CQ34" s="61">
        <v>0</v>
      </c>
      <c r="CR34" s="70">
        <v>0</v>
      </c>
      <c r="CS34" s="64">
        <v>0</v>
      </c>
      <c r="CT34" s="71"/>
      <c r="CU34" s="62"/>
      <c r="CV34" s="61">
        <v>0</v>
      </c>
      <c r="CW34" s="61">
        <v>0</v>
      </c>
      <c r="CX34" s="61">
        <v>0</v>
      </c>
      <c r="CY34" s="64">
        <v>0</v>
      </c>
      <c r="CZ34" s="87">
        <v>4.0189666666666657</v>
      </c>
      <c r="DA34" s="74">
        <v>4.4020000000000001</v>
      </c>
      <c r="DB34" s="74">
        <v>0.38303333333333445</v>
      </c>
      <c r="DC34" s="74">
        <v>9.5306422048785642</v>
      </c>
      <c r="DD34" s="74">
        <v>91</v>
      </c>
      <c r="DE34" s="74">
        <v>54667</v>
      </c>
      <c r="DF34" s="74">
        <v>34012</v>
      </c>
      <c r="DG34" s="74">
        <v>929.40626460963063</v>
      </c>
      <c r="DH34" s="74">
        <v>2.8021410692927683E-4</v>
      </c>
      <c r="DI34" s="74">
        <v>7.6609999999999987</v>
      </c>
      <c r="DJ34" s="74">
        <v>10.014999999999999</v>
      </c>
      <c r="DK34" s="74">
        <v>-2.3539999999999996</v>
      </c>
      <c r="DL34" s="74">
        <v>58.365643237134492</v>
      </c>
      <c r="DM34" s="74">
        <v>76.312230024622494</v>
      </c>
      <c r="DN34" s="74">
        <v>-17.946586787488002</v>
      </c>
      <c r="DO34" s="74">
        <v>152.44645674325986</v>
      </c>
      <c r="DP34" s="74">
        <v>199.27268571108118</v>
      </c>
      <c r="DQ34" s="74">
        <v>-46.826228967821258</v>
      </c>
      <c r="DR34" s="74">
        <v>0.19027401656329032</v>
      </c>
      <c r="DS34" s="73"/>
      <c r="DT34" s="74">
        <v>7.55</v>
      </c>
      <c r="DU34" s="74">
        <v>7.37</v>
      </c>
      <c r="DV34" s="74">
        <v>7.74</v>
      </c>
      <c r="DW34" s="73">
        <v>57</v>
      </c>
      <c r="DX34" s="73">
        <v>94</v>
      </c>
      <c r="DY34" s="74">
        <v>0.371</v>
      </c>
      <c r="DZ34" s="74">
        <v>0.89300000000000002</v>
      </c>
      <c r="EA34" s="74">
        <v>20.92</v>
      </c>
      <c r="EB34" s="74">
        <v>6.7149999999999999</v>
      </c>
      <c r="EC34" s="74">
        <v>0.502</v>
      </c>
      <c r="ED34" s="74">
        <v>0.83099999999999996</v>
      </c>
      <c r="EE34" s="74">
        <v>0.96699999999999997</v>
      </c>
      <c r="EF34" s="74">
        <v>0.45300000000000001</v>
      </c>
    </row>
    <row r="35" spans="1:136" ht="15.75" customHeight="1">
      <c r="A35" s="76">
        <v>35</v>
      </c>
      <c r="B35" s="46" t="s">
        <v>347</v>
      </c>
      <c r="C35" s="46" t="s">
        <v>348</v>
      </c>
      <c r="D35" s="46">
        <v>1</v>
      </c>
      <c r="E35" s="77">
        <v>31377</v>
      </c>
      <c r="F35" s="44">
        <f t="shared" si="0"/>
        <v>34</v>
      </c>
      <c r="G35" s="78">
        <v>1</v>
      </c>
      <c r="H35" s="159">
        <v>88</v>
      </c>
      <c r="I35" s="135">
        <v>116</v>
      </c>
      <c r="J35" s="78">
        <v>66</v>
      </c>
      <c r="K35" s="46">
        <v>36.299999999999997</v>
      </c>
      <c r="L35" s="79">
        <v>96</v>
      </c>
      <c r="M35" s="80">
        <v>0</v>
      </c>
      <c r="N35" s="80">
        <v>0</v>
      </c>
      <c r="O35" s="80">
        <v>0</v>
      </c>
      <c r="P35" s="80">
        <v>0</v>
      </c>
      <c r="Q35" s="80">
        <v>0</v>
      </c>
      <c r="R35" s="80">
        <v>0</v>
      </c>
      <c r="S35" s="80">
        <v>0</v>
      </c>
      <c r="T35" s="80">
        <v>0</v>
      </c>
      <c r="U35" s="80">
        <v>0</v>
      </c>
      <c r="V35" s="80">
        <v>0</v>
      </c>
      <c r="W35" s="80">
        <v>0</v>
      </c>
      <c r="X35" s="70">
        <v>65</v>
      </c>
      <c r="Y35" s="63">
        <v>1.68</v>
      </c>
      <c r="Z35" s="191">
        <f t="shared" si="1"/>
        <v>23.030045351473927</v>
      </c>
      <c r="AA35" s="56">
        <v>44017</v>
      </c>
      <c r="AB35" s="84" t="s">
        <v>1883</v>
      </c>
      <c r="AC35" s="206">
        <v>44019</v>
      </c>
      <c r="AD35" s="58" t="s">
        <v>1894</v>
      </c>
      <c r="AE35" s="58">
        <v>0</v>
      </c>
      <c r="AF35" s="58">
        <v>0</v>
      </c>
      <c r="AG35" s="58">
        <v>0</v>
      </c>
      <c r="AH35" s="84">
        <v>0</v>
      </c>
      <c r="AI35" s="84">
        <v>0</v>
      </c>
      <c r="AJ35" s="60">
        <v>44025</v>
      </c>
      <c r="AK35" s="58">
        <f t="shared" si="2"/>
        <v>8</v>
      </c>
      <c r="AL35" s="138">
        <v>1</v>
      </c>
      <c r="AM35" s="70"/>
      <c r="AN35" s="64">
        <v>1</v>
      </c>
      <c r="AO35" s="70">
        <v>1</v>
      </c>
      <c r="AP35" s="63">
        <v>1</v>
      </c>
      <c r="AQ35" s="63">
        <v>1</v>
      </c>
      <c r="AR35" s="63">
        <v>1</v>
      </c>
      <c r="AS35" s="63">
        <v>0</v>
      </c>
      <c r="AT35" s="64"/>
      <c r="AU35" s="66">
        <v>43958</v>
      </c>
      <c r="AV35" s="135">
        <v>4</v>
      </c>
      <c r="AW35" s="135">
        <v>7.415</v>
      </c>
      <c r="AX35" s="135">
        <v>155</v>
      </c>
      <c r="AY35" s="135">
        <v>40.5</v>
      </c>
      <c r="AZ35" s="135" t="s">
        <v>1918</v>
      </c>
      <c r="BA35" s="135">
        <v>1.3</v>
      </c>
      <c r="BB35" s="135"/>
      <c r="BC35" s="135"/>
      <c r="BD35" s="135"/>
      <c r="BE35" s="135"/>
      <c r="BF35" s="135"/>
      <c r="BG35" s="135" t="s">
        <v>350</v>
      </c>
      <c r="BH35" s="133">
        <v>630</v>
      </c>
      <c r="BI35" s="133">
        <v>341.2</v>
      </c>
      <c r="BJ35" s="228">
        <v>1.2999999999999999E-2</v>
      </c>
      <c r="BK35" s="135"/>
      <c r="BL35" s="135"/>
      <c r="BM35" s="135"/>
      <c r="BN35" s="135">
        <v>9</v>
      </c>
      <c r="BO35" s="135" t="s">
        <v>351</v>
      </c>
      <c r="BP35" s="135">
        <v>86</v>
      </c>
      <c r="BQ35" s="135">
        <v>10</v>
      </c>
      <c r="BR35" s="135">
        <v>321</v>
      </c>
      <c r="BS35" s="46">
        <v>18</v>
      </c>
      <c r="BT35" s="123">
        <v>0</v>
      </c>
      <c r="BU35" s="64">
        <v>0</v>
      </c>
      <c r="BV35" s="64">
        <v>0</v>
      </c>
      <c r="BW35" s="64">
        <v>0</v>
      </c>
      <c r="BX35" s="64">
        <v>0</v>
      </c>
      <c r="BY35" s="64">
        <v>1</v>
      </c>
      <c r="BZ35" s="64">
        <v>0</v>
      </c>
      <c r="CA35" s="64">
        <v>0</v>
      </c>
      <c r="CB35" s="64">
        <v>0</v>
      </c>
      <c r="CC35" s="64">
        <v>1</v>
      </c>
      <c r="CD35" s="64">
        <v>0</v>
      </c>
      <c r="CE35" s="64">
        <v>1</v>
      </c>
      <c r="CF35" s="64">
        <v>0</v>
      </c>
      <c r="CG35" s="64">
        <v>0</v>
      </c>
      <c r="CH35" s="64">
        <v>0</v>
      </c>
      <c r="CI35" s="63">
        <v>0</v>
      </c>
      <c r="CJ35" s="86"/>
      <c r="CK35" s="70"/>
      <c r="CL35" s="90">
        <v>1</v>
      </c>
      <c r="CM35" s="90">
        <v>1</v>
      </c>
      <c r="CN35" s="90">
        <v>0</v>
      </c>
      <c r="CO35" s="90">
        <v>0</v>
      </c>
      <c r="CP35" s="161">
        <v>0</v>
      </c>
      <c r="CQ35" s="161">
        <v>0</v>
      </c>
      <c r="CR35" s="91">
        <v>0</v>
      </c>
      <c r="CS35" s="90">
        <v>1</v>
      </c>
      <c r="CT35" s="92" t="s">
        <v>131</v>
      </c>
      <c r="CU35" s="89" t="s">
        <v>349</v>
      </c>
      <c r="CV35" s="61">
        <v>0</v>
      </c>
      <c r="CW35" s="61">
        <v>0</v>
      </c>
      <c r="CX35" s="61">
        <v>0</v>
      </c>
      <c r="CY35" s="64">
        <v>0</v>
      </c>
      <c r="CZ35" s="87">
        <v>3.4440384615384612</v>
      </c>
      <c r="DA35" s="74">
        <v>3.5710000000000002</v>
      </c>
      <c r="DB35" s="74">
        <v>0.12696153846153901</v>
      </c>
      <c r="DC35" s="74">
        <v>3.6864146518510408</v>
      </c>
      <c r="DD35" s="74">
        <v>44</v>
      </c>
      <c r="DE35" s="74">
        <v>26237</v>
      </c>
      <c r="DF35" s="74">
        <v>8854</v>
      </c>
      <c r="DG35" s="74">
        <v>323.49861410532804</v>
      </c>
      <c r="DH35" s="74">
        <v>4.1635584502496508E-4</v>
      </c>
      <c r="DI35" s="74">
        <v>12.593728813559323</v>
      </c>
      <c r="DJ35" s="74">
        <v>14.657966101694914</v>
      </c>
      <c r="DK35" s="74">
        <v>-2.0642372881355935</v>
      </c>
      <c r="DL35" s="74">
        <v>70.48496561084194</v>
      </c>
      <c r="DM35" s="74">
        <v>81.941393907082443</v>
      </c>
      <c r="DN35" s="74">
        <v>-11.456428296240523</v>
      </c>
      <c r="DO35" s="74">
        <v>292.38229839828443</v>
      </c>
      <c r="DP35" s="74">
        <v>340.51625850551699</v>
      </c>
      <c r="DQ35" s="74">
        <v>-48.133960107232426</v>
      </c>
      <c r="DR35" s="74">
        <v>0.12384904935610763</v>
      </c>
      <c r="DS35" s="73"/>
      <c r="DT35" s="74">
        <v>7.35</v>
      </c>
      <c r="DU35" s="74">
        <v>6.92</v>
      </c>
      <c r="DV35" s="74">
        <v>7.68</v>
      </c>
      <c r="DW35" s="73">
        <v>77</v>
      </c>
      <c r="DX35" s="73">
        <v>115</v>
      </c>
      <c r="DY35" s="74">
        <v>0.75600000000000001</v>
      </c>
      <c r="DZ35" s="74">
        <v>1.712</v>
      </c>
      <c r="EA35" s="74">
        <v>45.48</v>
      </c>
      <c r="EB35" s="74">
        <v>4.5549999999999997</v>
      </c>
      <c r="EC35" s="74">
        <v>0.33400000000000002</v>
      </c>
      <c r="ED35" s="74">
        <v>0.45600000000000002</v>
      </c>
      <c r="EE35" s="74">
        <v>0.53600000000000003</v>
      </c>
      <c r="EF35" s="74">
        <v>0.35299999999999998</v>
      </c>
    </row>
    <row r="36" spans="1:136" ht="15.75" customHeight="1">
      <c r="A36" s="76">
        <v>36</v>
      </c>
      <c r="B36" s="46" t="s">
        <v>358</v>
      </c>
      <c r="C36" s="46" t="s">
        <v>359</v>
      </c>
      <c r="D36" s="46">
        <v>2</v>
      </c>
      <c r="E36" s="77">
        <v>19241</v>
      </c>
      <c r="F36" s="44">
        <f t="shared" si="0"/>
        <v>67</v>
      </c>
      <c r="G36" s="78">
        <v>1</v>
      </c>
      <c r="H36" s="159">
        <v>71</v>
      </c>
      <c r="I36" s="135">
        <v>114</v>
      </c>
      <c r="J36" s="78">
        <v>65</v>
      </c>
      <c r="K36" s="46">
        <v>35.6</v>
      </c>
      <c r="L36" s="47">
        <v>98</v>
      </c>
      <c r="M36" s="80">
        <v>0</v>
      </c>
      <c r="N36" s="80">
        <v>1</v>
      </c>
      <c r="O36" s="80">
        <v>0</v>
      </c>
      <c r="P36" s="80">
        <v>0</v>
      </c>
      <c r="Q36" s="80">
        <v>0</v>
      </c>
      <c r="R36" s="80">
        <v>0</v>
      </c>
      <c r="S36" s="80">
        <v>1</v>
      </c>
      <c r="T36" s="80">
        <v>0</v>
      </c>
      <c r="U36" s="80">
        <v>0</v>
      </c>
      <c r="V36" s="80">
        <v>0</v>
      </c>
      <c r="W36" s="80">
        <v>0</v>
      </c>
      <c r="X36" s="70">
        <v>60</v>
      </c>
      <c r="Y36" s="63">
        <v>1.5</v>
      </c>
      <c r="Z36" s="191">
        <f t="shared" si="1"/>
        <v>26.666666666666668</v>
      </c>
      <c r="AA36" s="56">
        <v>44017</v>
      </c>
      <c r="AB36" s="84" t="s">
        <v>1883</v>
      </c>
      <c r="AC36" s="206"/>
      <c r="AD36" s="58"/>
      <c r="AE36" s="58">
        <v>0</v>
      </c>
      <c r="AF36" s="58">
        <v>0</v>
      </c>
      <c r="AG36" s="58">
        <v>0</v>
      </c>
      <c r="AH36" s="84">
        <v>0</v>
      </c>
      <c r="AI36" s="84">
        <v>0</v>
      </c>
      <c r="AJ36" s="60">
        <v>44019</v>
      </c>
      <c r="AK36" s="58">
        <f t="shared" si="2"/>
        <v>2</v>
      </c>
      <c r="AL36" s="123">
        <v>1</v>
      </c>
      <c r="AM36" s="140"/>
      <c r="AN36" s="141">
        <v>1</v>
      </c>
      <c r="AO36" s="63">
        <v>1</v>
      </c>
      <c r="AP36" s="63">
        <v>0</v>
      </c>
      <c r="AQ36" s="63">
        <v>0</v>
      </c>
      <c r="AR36" s="63">
        <v>0</v>
      </c>
      <c r="AS36" s="63">
        <v>0</v>
      </c>
      <c r="AT36" s="64"/>
      <c r="AU36" s="66">
        <v>44018</v>
      </c>
      <c r="AV36" s="135">
        <v>3</v>
      </c>
      <c r="AW36" s="135"/>
      <c r="AX36" s="135"/>
      <c r="AY36" s="135"/>
      <c r="AZ36" s="135"/>
      <c r="BA36" s="135"/>
      <c r="BB36" s="135"/>
      <c r="BC36" s="135"/>
      <c r="BD36" s="135"/>
      <c r="BE36" s="135"/>
      <c r="BF36" s="135"/>
      <c r="BG36" s="133">
        <v>0.99</v>
      </c>
      <c r="BH36" s="133">
        <v>1095</v>
      </c>
      <c r="BI36" s="143"/>
      <c r="BJ36" s="229"/>
      <c r="BK36" s="135"/>
      <c r="BL36" s="135"/>
      <c r="BM36" s="135"/>
      <c r="BN36" s="135">
        <v>11.6</v>
      </c>
      <c r="BO36" s="135">
        <v>5.08</v>
      </c>
      <c r="BP36" s="135">
        <v>64.900000000000006</v>
      </c>
      <c r="BQ36" s="135">
        <v>1.31</v>
      </c>
      <c r="BR36" s="135">
        <v>202</v>
      </c>
      <c r="BS36" s="46">
        <v>20</v>
      </c>
      <c r="BT36" s="123">
        <v>0</v>
      </c>
      <c r="BU36" s="64">
        <v>0</v>
      </c>
      <c r="BV36" s="64">
        <v>0</v>
      </c>
      <c r="BW36" s="64">
        <v>0</v>
      </c>
      <c r="BX36" s="64">
        <v>0</v>
      </c>
      <c r="BY36" s="64">
        <v>1</v>
      </c>
      <c r="BZ36" s="64">
        <v>0</v>
      </c>
      <c r="CA36" s="64">
        <v>0</v>
      </c>
      <c r="CB36" s="64">
        <v>0</v>
      </c>
      <c r="CC36" s="64">
        <v>1</v>
      </c>
      <c r="CD36" s="64">
        <v>1</v>
      </c>
      <c r="CE36" s="64">
        <v>0</v>
      </c>
      <c r="CF36" s="64">
        <v>0</v>
      </c>
      <c r="CG36" s="64">
        <v>1</v>
      </c>
      <c r="CH36" s="64">
        <v>0</v>
      </c>
      <c r="CI36" s="63">
        <v>0</v>
      </c>
      <c r="CJ36" s="86"/>
      <c r="CK36" s="63" t="s">
        <v>1886</v>
      </c>
      <c r="CL36" s="64">
        <v>0</v>
      </c>
      <c r="CM36" s="64">
        <v>0</v>
      </c>
      <c r="CN36" s="64">
        <v>0</v>
      </c>
      <c r="CO36" s="64">
        <v>0</v>
      </c>
      <c r="CP36" s="61"/>
      <c r="CQ36" s="61"/>
      <c r="CR36" s="70">
        <v>0</v>
      </c>
      <c r="CS36" s="64">
        <v>1</v>
      </c>
      <c r="CT36" s="71" t="s">
        <v>131</v>
      </c>
      <c r="CU36" s="62" t="s">
        <v>202</v>
      </c>
      <c r="CV36" s="61">
        <v>0</v>
      </c>
      <c r="CW36" s="61">
        <v>0</v>
      </c>
      <c r="CX36" s="61">
        <v>0</v>
      </c>
      <c r="CY36" s="64">
        <v>0</v>
      </c>
      <c r="CZ36" s="87">
        <v>3.753946428571429</v>
      </c>
      <c r="DA36" s="74">
        <v>4.1289999999999996</v>
      </c>
      <c r="DB36" s="74">
        <v>0.37505357142857054</v>
      </c>
      <c r="DC36" s="74">
        <v>9.9909143234976288</v>
      </c>
      <c r="DD36" s="74">
        <v>71</v>
      </c>
      <c r="DE36" s="74">
        <v>23040</v>
      </c>
      <c r="DF36" s="74">
        <v>14283</v>
      </c>
      <c r="DG36" s="74">
        <v>655.77068141815437</v>
      </c>
      <c r="DH36" s="74">
        <v>6.9949690705717489E-4</v>
      </c>
      <c r="DI36" s="74">
        <v>5.2383333333333342</v>
      </c>
      <c r="DJ36" s="74">
        <v>8.4558333333333344</v>
      </c>
      <c r="DK36" s="74">
        <v>-3.2174999999999998</v>
      </c>
      <c r="DL36" s="74">
        <v>35.102053391870342</v>
      </c>
      <c r="DM36" s="74">
        <v>56.521015974051871</v>
      </c>
      <c r="DN36" s="74">
        <v>-21.418962582181543</v>
      </c>
      <c r="DO36" s="74">
        <v>111.15839726854918</v>
      </c>
      <c r="DP36" s="74">
        <v>179.66735484266297</v>
      </c>
      <c r="DQ36" s="74">
        <v>-68.508957574113808</v>
      </c>
      <c r="DR36" s="74">
        <v>0.27604954279062205</v>
      </c>
      <c r="DS36" s="73"/>
      <c r="DT36" s="74">
        <v>6.26</v>
      </c>
      <c r="DU36" s="74">
        <v>6.19</v>
      </c>
      <c r="DV36" s="74">
        <v>6.34</v>
      </c>
      <c r="DW36" s="73">
        <v>80</v>
      </c>
      <c r="DX36" s="73">
        <v>112</v>
      </c>
      <c r="DY36" s="74">
        <v>0.16</v>
      </c>
      <c r="DZ36" s="74">
        <v>0.36799999999999999</v>
      </c>
      <c r="EA36" s="74">
        <v>12.25</v>
      </c>
      <c r="EB36" s="74">
        <v>8.7750000000000004</v>
      </c>
      <c r="EC36" s="74">
        <v>0.76400000000000001</v>
      </c>
      <c r="ED36" s="74">
        <v>0.84399999999999997</v>
      </c>
      <c r="EE36" s="74">
        <v>0.94599999999999995</v>
      </c>
      <c r="EF36" s="74">
        <v>0.441</v>
      </c>
    </row>
    <row r="37" spans="1:136" ht="15.75" customHeight="1">
      <c r="A37" s="76">
        <v>37</v>
      </c>
      <c r="B37" s="46" t="s">
        <v>366</v>
      </c>
      <c r="C37" s="44">
        <v>91253999</v>
      </c>
      <c r="D37" s="44">
        <v>1</v>
      </c>
      <c r="E37" s="145">
        <v>18420</v>
      </c>
      <c r="F37" s="44">
        <f t="shared" si="0"/>
        <v>70</v>
      </c>
      <c r="G37" s="78">
        <v>1</v>
      </c>
      <c r="H37" s="159">
        <v>69</v>
      </c>
      <c r="I37" s="135">
        <v>127</v>
      </c>
      <c r="J37" s="78">
        <v>74</v>
      </c>
      <c r="K37" s="46">
        <v>35</v>
      </c>
      <c r="L37" s="79">
        <v>93</v>
      </c>
      <c r="M37" s="80">
        <v>0</v>
      </c>
      <c r="N37" s="80">
        <v>1</v>
      </c>
      <c r="O37" s="80">
        <v>0</v>
      </c>
      <c r="P37" s="80">
        <v>0</v>
      </c>
      <c r="Q37" s="80">
        <v>0</v>
      </c>
      <c r="R37" s="80">
        <v>0</v>
      </c>
      <c r="S37" s="80">
        <v>1</v>
      </c>
      <c r="T37" s="80">
        <v>0</v>
      </c>
      <c r="U37" s="80">
        <v>0</v>
      </c>
      <c r="V37" s="80">
        <v>0</v>
      </c>
      <c r="W37" s="80">
        <v>0</v>
      </c>
      <c r="X37" s="70">
        <v>84</v>
      </c>
      <c r="Y37" s="63">
        <v>1.75</v>
      </c>
      <c r="Z37" s="191">
        <f t="shared" si="1"/>
        <v>27.428571428571427</v>
      </c>
      <c r="AA37" s="56">
        <v>44017</v>
      </c>
      <c r="AB37" s="84" t="s">
        <v>1883</v>
      </c>
      <c r="AC37" s="206">
        <v>44022</v>
      </c>
      <c r="AD37" s="58" t="s">
        <v>1888</v>
      </c>
      <c r="AE37" s="58">
        <v>1</v>
      </c>
      <c r="AF37" s="58">
        <v>0</v>
      </c>
      <c r="AG37" s="58">
        <v>2</v>
      </c>
      <c r="AH37" s="84">
        <v>0</v>
      </c>
      <c r="AI37" s="84">
        <v>1</v>
      </c>
      <c r="AJ37" s="60">
        <v>44034</v>
      </c>
      <c r="AK37" s="58">
        <f t="shared" si="2"/>
        <v>17</v>
      </c>
      <c r="AL37" s="123">
        <v>1</v>
      </c>
      <c r="AM37" s="61"/>
      <c r="AN37" s="64">
        <v>1</v>
      </c>
      <c r="AO37" s="63">
        <v>1</v>
      </c>
      <c r="AP37" s="63">
        <v>1</v>
      </c>
      <c r="AQ37" s="63">
        <v>1</v>
      </c>
      <c r="AR37" s="63">
        <v>1</v>
      </c>
      <c r="AS37" s="63">
        <v>0</v>
      </c>
      <c r="AT37" s="64"/>
      <c r="AU37" s="66">
        <v>44018</v>
      </c>
      <c r="AV37" s="135">
        <v>3</v>
      </c>
      <c r="AW37" s="135"/>
      <c r="AX37" s="135"/>
      <c r="AY37" s="135"/>
      <c r="AZ37" s="135"/>
      <c r="BA37" s="135"/>
      <c r="BB37" s="135"/>
      <c r="BC37" s="135"/>
      <c r="BD37" s="135"/>
      <c r="BE37" s="135"/>
      <c r="BF37" s="135"/>
      <c r="BG37" s="133">
        <v>1.6</v>
      </c>
      <c r="BH37" s="133">
        <v>683</v>
      </c>
      <c r="BI37" s="133">
        <v>51.9</v>
      </c>
      <c r="BJ37" s="228">
        <v>10</v>
      </c>
      <c r="BK37" s="135"/>
      <c r="BL37" s="135">
        <v>716</v>
      </c>
      <c r="BM37" s="135"/>
      <c r="BN37" s="135">
        <v>10.9</v>
      </c>
      <c r="BO37" s="135">
        <v>8.16</v>
      </c>
      <c r="BP37" s="135">
        <v>80.7</v>
      </c>
      <c r="BQ37" s="135">
        <v>15.7</v>
      </c>
      <c r="BR37" s="135">
        <v>158</v>
      </c>
      <c r="BS37" s="46">
        <v>44</v>
      </c>
      <c r="BT37" s="123">
        <v>0</v>
      </c>
      <c r="BU37" s="64">
        <v>0</v>
      </c>
      <c r="BV37" s="64">
        <v>0</v>
      </c>
      <c r="BW37" s="64">
        <v>0</v>
      </c>
      <c r="BX37" s="64">
        <v>0</v>
      </c>
      <c r="BY37" s="64">
        <v>1</v>
      </c>
      <c r="BZ37" s="64">
        <v>0</v>
      </c>
      <c r="CA37" s="64">
        <v>0</v>
      </c>
      <c r="CB37" s="64">
        <v>0</v>
      </c>
      <c r="CC37" s="64">
        <v>1</v>
      </c>
      <c r="CD37" s="64">
        <v>0</v>
      </c>
      <c r="CE37" s="64">
        <v>0</v>
      </c>
      <c r="CF37" s="64">
        <v>0</v>
      </c>
      <c r="CG37" s="64">
        <v>1</v>
      </c>
      <c r="CH37" s="64">
        <v>0</v>
      </c>
      <c r="CI37" s="63">
        <v>0</v>
      </c>
      <c r="CJ37" s="86"/>
      <c r="CK37" s="63">
        <v>50</v>
      </c>
      <c r="CL37" s="64">
        <v>0</v>
      </c>
      <c r="CM37" s="64">
        <v>0</v>
      </c>
      <c r="CN37" s="64">
        <v>0</v>
      </c>
      <c r="CO37" s="64">
        <v>0</v>
      </c>
      <c r="CP37" s="61">
        <v>0</v>
      </c>
      <c r="CQ37" s="61">
        <v>0</v>
      </c>
      <c r="CR37" s="70">
        <v>0</v>
      </c>
      <c r="CS37" s="64">
        <v>1</v>
      </c>
      <c r="CT37" s="71" t="s">
        <v>131</v>
      </c>
      <c r="CU37" s="62" t="s">
        <v>202</v>
      </c>
      <c r="CV37" s="61">
        <v>0</v>
      </c>
      <c r="CW37" s="61">
        <v>0</v>
      </c>
      <c r="CX37" s="61">
        <v>0</v>
      </c>
      <c r="CY37" s="64">
        <v>0</v>
      </c>
      <c r="CZ37" s="87">
        <v>5.3671454545454571</v>
      </c>
      <c r="DA37" s="74">
        <v>5.44</v>
      </c>
      <c r="DB37" s="74">
        <v>7.2854545454543285E-2</v>
      </c>
      <c r="DC37" s="74">
        <v>1.3574170119209732</v>
      </c>
      <c r="DD37" s="74">
        <v>171</v>
      </c>
      <c r="DE37" s="74">
        <v>109526</v>
      </c>
      <c r="DF37" s="74">
        <v>106996</v>
      </c>
      <c r="DG37" s="74">
        <v>1959.0682196339433</v>
      </c>
      <c r="DH37" s="74">
        <v>1.2686614564291872E-5</v>
      </c>
      <c r="DI37" s="74">
        <v>21.226500000000005</v>
      </c>
      <c r="DJ37" s="74">
        <v>23.986499999999989</v>
      </c>
      <c r="DK37" s="74">
        <v>-2.76</v>
      </c>
      <c r="DL37" s="74">
        <v>288.04117092848441</v>
      </c>
      <c r="DM37" s="74">
        <v>325.52472278714453</v>
      </c>
      <c r="DN37" s="74">
        <v>-37.483551858660249</v>
      </c>
      <c r="DO37" s="74">
        <v>316.41435612172091</v>
      </c>
      <c r="DP37" s="74">
        <v>357.53961799686618</v>
      </c>
      <c r="DQ37" s="74">
        <v>-41.125261875145114</v>
      </c>
      <c r="DR37" s="74">
        <v>0.10315747373670865</v>
      </c>
      <c r="DS37" s="73"/>
      <c r="DT37" s="74">
        <v>8.86</v>
      </c>
      <c r="DU37" s="74">
        <v>8.69</v>
      </c>
      <c r="DV37" s="74">
        <v>9</v>
      </c>
      <c r="DW37" s="73">
        <v>85</v>
      </c>
      <c r="DX37" s="73">
        <v>145</v>
      </c>
      <c r="DY37" s="74">
        <v>0.309</v>
      </c>
      <c r="DZ37" s="74">
        <v>0.53600000000000003</v>
      </c>
      <c r="EA37" s="74">
        <v>9.0399999999999991</v>
      </c>
      <c r="EB37" s="74">
        <v>10.214</v>
      </c>
      <c r="EC37" s="74">
        <v>1.369</v>
      </c>
      <c r="ED37" s="74">
        <v>0.76100000000000001</v>
      </c>
      <c r="EE37" s="74">
        <v>0.86099999999999999</v>
      </c>
      <c r="EF37" s="74">
        <v>0.434</v>
      </c>
    </row>
    <row r="38" spans="1:136" ht="15.75" customHeight="1">
      <c r="A38" s="103">
        <v>38</v>
      </c>
      <c r="B38" s="104" t="s">
        <v>373</v>
      </c>
      <c r="C38" s="108" t="s">
        <v>374</v>
      </c>
      <c r="D38" s="108">
        <v>2</v>
      </c>
      <c r="E38" s="146">
        <v>23188</v>
      </c>
      <c r="F38" s="106">
        <f t="shared" si="0"/>
        <v>57</v>
      </c>
      <c r="G38" s="103">
        <v>1</v>
      </c>
      <c r="H38" s="126">
        <v>87</v>
      </c>
      <c r="I38" s="108">
        <v>168</v>
      </c>
      <c r="J38" s="103">
        <v>63</v>
      </c>
      <c r="K38" s="104">
        <v>37</v>
      </c>
      <c r="L38" s="107">
        <v>96</v>
      </c>
      <c r="M38" s="108">
        <v>0</v>
      </c>
      <c r="N38" s="108">
        <v>0</v>
      </c>
      <c r="O38" s="108">
        <v>0</v>
      </c>
      <c r="P38" s="108">
        <v>0</v>
      </c>
      <c r="Q38" s="108">
        <v>0</v>
      </c>
      <c r="R38" s="108">
        <v>0</v>
      </c>
      <c r="S38" s="108">
        <v>1</v>
      </c>
      <c r="T38" s="108">
        <v>1</v>
      </c>
      <c r="U38" s="108">
        <v>1</v>
      </c>
      <c r="V38" s="108">
        <v>0</v>
      </c>
      <c r="W38" s="108">
        <v>0</v>
      </c>
      <c r="X38" s="107"/>
      <c r="Y38" s="103"/>
      <c r="Z38" s="192" t="e">
        <f t="shared" si="1"/>
        <v>#DIV/0!</v>
      </c>
      <c r="AA38" s="147">
        <v>44018</v>
      </c>
      <c r="AB38" s="110" t="s">
        <v>1883</v>
      </c>
      <c r="AC38" s="230">
        <v>44018</v>
      </c>
      <c r="AD38" s="104" t="s">
        <v>1894</v>
      </c>
      <c r="AE38" s="104">
        <v>0</v>
      </c>
      <c r="AF38" s="104">
        <v>0</v>
      </c>
      <c r="AG38" s="104">
        <v>0</v>
      </c>
      <c r="AH38" s="108">
        <v>0</v>
      </c>
      <c r="AI38" s="108">
        <v>0</v>
      </c>
      <c r="AJ38" s="110">
        <v>44021</v>
      </c>
      <c r="AK38" s="104">
        <f t="shared" si="2"/>
        <v>3</v>
      </c>
      <c r="AL38" s="126">
        <v>0</v>
      </c>
      <c r="AM38" s="108" t="s">
        <v>1919</v>
      </c>
      <c r="AN38" s="104">
        <v>1</v>
      </c>
      <c r="AO38" s="103">
        <v>1</v>
      </c>
      <c r="AP38" s="103">
        <v>1</v>
      </c>
      <c r="AQ38" s="103">
        <v>1</v>
      </c>
      <c r="AR38" s="103">
        <v>0</v>
      </c>
      <c r="AS38" s="103">
        <v>0</v>
      </c>
      <c r="AT38" s="104"/>
      <c r="AU38" s="110">
        <v>44018</v>
      </c>
      <c r="AV38" s="108">
        <v>0</v>
      </c>
      <c r="AW38" s="108"/>
      <c r="AX38" s="108"/>
      <c r="AY38" s="108"/>
      <c r="AZ38" s="108"/>
      <c r="BA38" s="108"/>
      <c r="BB38" s="108"/>
      <c r="BC38" s="108"/>
      <c r="BD38" s="108"/>
      <c r="BE38" s="108"/>
      <c r="BF38" s="108"/>
      <c r="BG38" s="113">
        <v>0.92</v>
      </c>
      <c r="BH38" s="113">
        <v>325</v>
      </c>
      <c r="BI38" s="113">
        <v>45.5</v>
      </c>
      <c r="BJ38" s="226"/>
      <c r="BK38" s="108"/>
      <c r="BL38" s="108"/>
      <c r="BM38" s="108"/>
      <c r="BN38" s="108">
        <v>11</v>
      </c>
      <c r="BO38" s="108">
        <v>4.03</v>
      </c>
      <c r="BP38" s="108">
        <v>63</v>
      </c>
      <c r="BQ38" s="108">
        <v>25.8</v>
      </c>
      <c r="BR38" s="108">
        <v>255</v>
      </c>
      <c r="BS38" s="104">
        <v>18</v>
      </c>
      <c r="BT38" s="126">
        <v>0</v>
      </c>
      <c r="BU38" s="104">
        <v>0</v>
      </c>
      <c r="BV38" s="104">
        <v>0</v>
      </c>
      <c r="BW38" s="104">
        <v>0</v>
      </c>
      <c r="BX38" s="104">
        <v>0</v>
      </c>
      <c r="BY38" s="104">
        <v>0</v>
      </c>
      <c r="BZ38" s="104">
        <v>0</v>
      </c>
      <c r="CA38" s="104">
        <v>0</v>
      </c>
      <c r="CB38" s="104">
        <v>0</v>
      </c>
      <c r="CC38" s="104">
        <v>0</v>
      </c>
      <c r="CD38" s="104">
        <v>0</v>
      </c>
      <c r="CE38" s="104">
        <v>0</v>
      </c>
      <c r="CF38" s="104">
        <v>0</v>
      </c>
      <c r="CG38" s="104">
        <v>1</v>
      </c>
      <c r="CH38" s="104">
        <v>0</v>
      </c>
      <c r="CI38" s="103">
        <v>0</v>
      </c>
      <c r="CJ38" s="107"/>
      <c r="CK38" s="103" t="s">
        <v>1886</v>
      </c>
      <c r="CL38" s="104">
        <v>0</v>
      </c>
      <c r="CM38" s="104">
        <v>0</v>
      </c>
      <c r="CN38" s="104">
        <v>0</v>
      </c>
      <c r="CO38" s="104">
        <v>0</v>
      </c>
      <c r="CP38" s="108">
        <v>0</v>
      </c>
      <c r="CQ38" s="108">
        <v>0</v>
      </c>
      <c r="CR38" s="107">
        <v>0</v>
      </c>
      <c r="CS38" s="104">
        <v>0</v>
      </c>
      <c r="CT38" s="112"/>
      <c r="CU38" s="116"/>
      <c r="CV38" s="108">
        <v>0</v>
      </c>
      <c r="CW38" s="108"/>
      <c r="CX38" s="108">
        <v>0</v>
      </c>
      <c r="CY38" s="104">
        <v>0</v>
      </c>
      <c r="CZ38" s="113">
        <v>3.4902203389830504</v>
      </c>
      <c r="DA38" s="114">
        <v>3.8239999999999998</v>
      </c>
      <c r="DB38" s="114">
        <v>0.33377966101694945</v>
      </c>
      <c r="DC38" s="114">
        <v>9.5632833631988756</v>
      </c>
      <c r="DD38" s="114">
        <v>51</v>
      </c>
      <c r="DE38" s="114">
        <v>65965</v>
      </c>
      <c r="DF38" s="114">
        <v>40672</v>
      </c>
      <c r="DG38" s="114">
        <v>1708.1502086230873</v>
      </c>
      <c r="DH38" s="114">
        <v>2.3513186868604632E-4</v>
      </c>
      <c r="DI38" s="114">
        <v>10.801000000000004</v>
      </c>
      <c r="DJ38" s="114">
        <v>13.882666666666671</v>
      </c>
      <c r="DK38" s="114">
        <v>-3.0816666666666679</v>
      </c>
      <c r="DL38" s="114">
        <v>62.068722452473295</v>
      </c>
      <c r="DM38" s="114">
        <v>79.741830996385346</v>
      </c>
      <c r="DN38" s="114">
        <v>-17.673108543912061</v>
      </c>
      <c r="DO38" s="114">
        <v>247.59305502677361</v>
      </c>
      <c r="DP38" s="114">
        <v>318.31033759345456</v>
      </c>
      <c r="DQ38" s="114">
        <v>-70.717282566681007</v>
      </c>
      <c r="DR38" s="114">
        <v>0.18177959327816268</v>
      </c>
      <c r="DS38" s="104"/>
      <c r="DT38" s="114">
        <v>6.49</v>
      </c>
      <c r="DU38" s="114">
        <v>6.25</v>
      </c>
      <c r="DV38" s="114">
        <v>6.66</v>
      </c>
      <c r="DW38" s="104">
        <v>83</v>
      </c>
      <c r="DX38" s="104">
        <v>180</v>
      </c>
      <c r="DY38" s="114">
        <v>0.41</v>
      </c>
      <c r="DZ38" s="114">
        <v>0.32200000000000001</v>
      </c>
      <c r="EA38" s="114">
        <v>10.49</v>
      </c>
      <c r="EB38" s="114">
        <v>9.4849999999999994</v>
      </c>
      <c r="EC38" s="114">
        <v>0.877</v>
      </c>
      <c r="ED38" s="114">
        <v>0.88</v>
      </c>
      <c r="EE38" s="114">
        <v>0.98099999999999998</v>
      </c>
      <c r="EF38" s="114">
        <v>0.60199999999999998</v>
      </c>
    </row>
    <row r="39" spans="1:136" ht="15.75" customHeight="1">
      <c r="A39" s="76">
        <v>39</v>
      </c>
      <c r="B39" s="46" t="s">
        <v>383</v>
      </c>
      <c r="C39" s="135" t="s">
        <v>384</v>
      </c>
      <c r="D39" s="135">
        <v>1</v>
      </c>
      <c r="E39" s="149">
        <v>28052</v>
      </c>
      <c r="F39" s="44">
        <f t="shared" si="0"/>
        <v>43</v>
      </c>
      <c r="G39" s="78">
        <v>1</v>
      </c>
      <c r="H39" s="159">
        <v>68</v>
      </c>
      <c r="I39" s="135">
        <v>110</v>
      </c>
      <c r="J39" s="78">
        <v>70</v>
      </c>
      <c r="K39" s="46">
        <v>36.4</v>
      </c>
      <c r="L39" s="79">
        <v>93</v>
      </c>
      <c r="M39" s="80">
        <v>0</v>
      </c>
      <c r="N39" s="80">
        <v>0</v>
      </c>
      <c r="O39" s="80">
        <v>0</v>
      </c>
      <c r="P39" s="80">
        <v>0</v>
      </c>
      <c r="Q39" s="80">
        <v>0</v>
      </c>
      <c r="R39" s="80">
        <v>0</v>
      </c>
      <c r="S39" s="80">
        <v>0</v>
      </c>
      <c r="T39" s="80">
        <v>1</v>
      </c>
      <c r="U39" s="80">
        <v>0</v>
      </c>
      <c r="V39" s="80">
        <v>0</v>
      </c>
      <c r="W39" s="80">
        <v>0</v>
      </c>
      <c r="X39" s="70"/>
      <c r="Y39" s="63"/>
      <c r="Z39" s="191" t="e">
        <f t="shared" si="1"/>
        <v>#DIV/0!</v>
      </c>
      <c r="AA39" s="150">
        <v>44021</v>
      </c>
      <c r="AB39" s="60" t="s">
        <v>1883</v>
      </c>
      <c r="AC39" s="177">
        <v>44022</v>
      </c>
      <c r="AD39" s="58" t="s">
        <v>1891</v>
      </c>
      <c r="AE39" s="58">
        <v>0</v>
      </c>
      <c r="AF39" s="58">
        <v>0</v>
      </c>
      <c r="AG39" s="58">
        <v>0</v>
      </c>
      <c r="AH39" s="84">
        <v>0</v>
      </c>
      <c r="AI39" s="84">
        <v>0</v>
      </c>
      <c r="AJ39" s="60">
        <v>44024</v>
      </c>
      <c r="AK39" s="58">
        <f t="shared" si="2"/>
        <v>3</v>
      </c>
      <c r="AL39" s="123">
        <v>1</v>
      </c>
      <c r="AM39" s="61"/>
      <c r="AN39" s="64">
        <v>1</v>
      </c>
      <c r="AO39" s="138">
        <v>1</v>
      </c>
      <c r="AP39" s="63">
        <v>1</v>
      </c>
      <c r="AQ39" s="63">
        <v>1</v>
      </c>
      <c r="AR39" s="63">
        <v>1</v>
      </c>
      <c r="AS39" s="63">
        <v>0</v>
      </c>
      <c r="AT39" s="64"/>
      <c r="AU39" s="66">
        <v>44021</v>
      </c>
      <c r="AV39" s="135">
        <v>3</v>
      </c>
      <c r="AW39" s="135"/>
      <c r="AX39" s="135"/>
      <c r="AY39" s="135"/>
      <c r="AZ39" s="135"/>
      <c r="BA39" s="135"/>
      <c r="BB39" s="135"/>
      <c r="BC39" s="135"/>
      <c r="BD39" s="135"/>
      <c r="BE39" s="135"/>
      <c r="BF39" s="135"/>
      <c r="BG39" s="133"/>
      <c r="BH39" s="143"/>
      <c r="BI39" s="133">
        <v>139.9</v>
      </c>
      <c r="BJ39" s="228">
        <v>5.0000000000000001E-3</v>
      </c>
      <c r="BK39" s="135">
        <v>462</v>
      </c>
      <c r="BL39" s="135"/>
      <c r="BM39" s="135">
        <v>181</v>
      </c>
      <c r="BN39" s="135">
        <v>14.4</v>
      </c>
      <c r="BO39" s="135">
        <v>10.5</v>
      </c>
      <c r="BP39" s="135">
        <v>88.3</v>
      </c>
      <c r="BQ39" s="135">
        <v>7.4</v>
      </c>
      <c r="BR39" s="135">
        <v>320</v>
      </c>
      <c r="BS39" s="46">
        <v>33</v>
      </c>
      <c r="BT39" s="123">
        <v>0</v>
      </c>
      <c r="BU39" s="64">
        <v>0</v>
      </c>
      <c r="BV39" s="64">
        <v>0</v>
      </c>
      <c r="BW39" s="64">
        <v>0</v>
      </c>
      <c r="BX39" s="64">
        <v>0</v>
      </c>
      <c r="BY39" s="64">
        <v>0</v>
      </c>
      <c r="BZ39" s="64">
        <v>0</v>
      </c>
      <c r="CA39" s="64">
        <v>0</v>
      </c>
      <c r="CB39" s="64">
        <v>1</v>
      </c>
      <c r="CC39" s="64">
        <v>1</v>
      </c>
      <c r="CD39" s="64">
        <v>0</v>
      </c>
      <c r="CE39" s="64">
        <v>0</v>
      </c>
      <c r="CF39" s="64">
        <v>0</v>
      </c>
      <c r="CG39" s="64">
        <v>1</v>
      </c>
      <c r="CH39" s="64">
        <v>0</v>
      </c>
      <c r="CI39" s="63">
        <v>0</v>
      </c>
      <c r="CJ39" s="86"/>
      <c r="CK39" s="138">
        <v>73</v>
      </c>
      <c r="CL39" s="64">
        <v>0</v>
      </c>
      <c r="CM39" s="64">
        <v>0</v>
      </c>
      <c r="CN39" s="64">
        <v>0</v>
      </c>
      <c r="CO39" s="64">
        <v>0</v>
      </c>
      <c r="CP39" s="61">
        <v>0</v>
      </c>
      <c r="CQ39" s="61">
        <v>0</v>
      </c>
      <c r="CR39" s="70">
        <v>0</v>
      </c>
      <c r="CS39" s="64">
        <v>0</v>
      </c>
      <c r="CT39" s="71"/>
      <c r="CU39" s="62"/>
      <c r="CV39" s="61">
        <v>0</v>
      </c>
      <c r="CW39" s="61"/>
      <c r="CX39" s="61">
        <v>0</v>
      </c>
      <c r="CY39" s="64">
        <v>0</v>
      </c>
      <c r="CZ39" s="87">
        <v>4.7141818181818174</v>
      </c>
      <c r="DA39" s="74">
        <v>4.9029999999999996</v>
      </c>
      <c r="DB39" s="74">
        <v>0.18881818181818222</v>
      </c>
      <c r="DC39" s="74">
        <v>4.0053224313483584</v>
      </c>
      <c r="DD39" s="74">
        <v>77</v>
      </c>
      <c r="DE39" s="74">
        <v>104956</v>
      </c>
      <c r="DF39" s="74">
        <v>62007</v>
      </c>
      <c r="DG39" s="74">
        <v>1299.6818663838815</v>
      </c>
      <c r="DH39" s="74">
        <v>6.459468175122741E-5</v>
      </c>
      <c r="DI39" s="74">
        <v>31.402833333333337</v>
      </c>
      <c r="DJ39" s="74">
        <v>32.558500000000016</v>
      </c>
      <c r="DK39" s="74">
        <v>-1.1556666666666666</v>
      </c>
      <c r="DL39" s="74">
        <v>430.09512773124538</v>
      </c>
      <c r="DM39" s="74">
        <v>436.09566037578821</v>
      </c>
      <c r="DN39" s="74">
        <v>-6.0005326445427327</v>
      </c>
      <c r="DO39" s="74">
        <v>699.40934177878569</v>
      </c>
      <c r="DP39" s="74">
        <v>708.99819741694705</v>
      </c>
      <c r="DQ39" s="74">
        <v>-9.5888556381613057</v>
      </c>
      <c r="DR39" s="74">
        <v>1.334404175164834E-2</v>
      </c>
      <c r="DS39" s="73"/>
      <c r="DT39" s="74">
        <v>8.26</v>
      </c>
      <c r="DU39" s="74">
        <v>7.89</v>
      </c>
      <c r="DV39" s="74">
        <v>8.59</v>
      </c>
      <c r="DW39" s="73">
        <v>78</v>
      </c>
      <c r="DX39" s="73">
        <v>136</v>
      </c>
      <c r="DY39" s="74">
        <v>0.69699999999999995</v>
      </c>
      <c r="DZ39" s="74">
        <v>1.167</v>
      </c>
      <c r="EA39" s="74">
        <v>23.87</v>
      </c>
      <c r="EB39" s="74">
        <v>6.2869999999999999</v>
      </c>
      <c r="EC39" s="74">
        <v>0.66500000000000004</v>
      </c>
      <c r="ED39" s="74">
        <v>0.49099999999999999</v>
      </c>
      <c r="EE39" s="74">
        <v>0.66100000000000003</v>
      </c>
      <c r="EF39" s="74">
        <v>0.311</v>
      </c>
    </row>
    <row r="40" spans="1:136" ht="15.75" customHeight="1">
      <c r="A40" s="76">
        <v>40</v>
      </c>
      <c r="B40" s="46" t="s">
        <v>391</v>
      </c>
      <c r="C40" s="135" t="s">
        <v>392</v>
      </c>
      <c r="D40" s="135">
        <v>1</v>
      </c>
      <c r="E40" s="149">
        <v>21241</v>
      </c>
      <c r="F40" s="44">
        <f t="shared" si="0"/>
        <v>62</v>
      </c>
      <c r="G40" s="78"/>
      <c r="H40" s="159">
        <v>91</v>
      </c>
      <c r="I40" s="135">
        <v>126</v>
      </c>
      <c r="J40" s="78">
        <v>74</v>
      </c>
      <c r="K40" s="46">
        <v>36.4</v>
      </c>
      <c r="L40" s="79">
        <v>89</v>
      </c>
      <c r="M40" s="80">
        <v>0</v>
      </c>
      <c r="N40" s="80">
        <v>0</v>
      </c>
      <c r="O40" s="80">
        <v>0</v>
      </c>
      <c r="P40" s="80">
        <v>0</v>
      </c>
      <c r="Q40" s="80">
        <v>0</v>
      </c>
      <c r="R40" s="80">
        <v>0</v>
      </c>
      <c r="S40" s="80">
        <v>0</v>
      </c>
      <c r="T40" s="80">
        <v>1</v>
      </c>
      <c r="U40" s="80">
        <v>0</v>
      </c>
      <c r="V40" s="80">
        <v>0</v>
      </c>
      <c r="W40" s="80">
        <v>0</v>
      </c>
      <c r="X40" s="70">
        <v>118</v>
      </c>
      <c r="Y40" s="63"/>
      <c r="Z40" s="191" t="e">
        <f t="shared" si="1"/>
        <v>#DIV/0!</v>
      </c>
      <c r="AA40" s="150">
        <v>44109</v>
      </c>
      <c r="AB40" s="60" t="s">
        <v>1883</v>
      </c>
      <c r="AC40" s="177"/>
      <c r="AD40" s="58"/>
      <c r="AE40" s="58">
        <v>0</v>
      </c>
      <c r="AF40" s="58">
        <v>0</v>
      </c>
      <c r="AG40" s="58">
        <v>0</v>
      </c>
      <c r="AH40" s="84">
        <v>0</v>
      </c>
      <c r="AI40" s="84">
        <v>0</v>
      </c>
      <c r="AJ40" s="60">
        <v>44176</v>
      </c>
      <c r="AK40" s="58">
        <f t="shared" si="2"/>
        <v>67</v>
      </c>
      <c r="AL40" s="123">
        <v>1</v>
      </c>
      <c r="AM40" s="61"/>
      <c r="AN40" s="64">
        <v>1</v>
      </c>
      <c r="AO40" s="63">
        <v>1</v>
      </c>
      <c r="AP40" s="63">
        <v>0</v>
      </c>
      <c r="AQ40" s="63">
        <v>1</v>
      </c>
      <c r="AR40" s="63">
        <v>1</v>
      </c>
      <c r="AS40" s="63">
        <v>0</v>
      </c>
      <c r="AT40" s="64"/>
      <c r="AU40" s="66">
        <v>44110</v>
      </c>
      <c r="AV40" s="135"/>
      <c r="AW40" s="135"/>
      <c r="AX40" s="135"/>
      <c r="AY40" s="135"/>
      <c r="AZ40" s="135"/>
      <c r="BA40" s="135"/>
      <c r="BB40" s="135"/>
      <c r="BC40" s="135"/>
      <c r="BD40" s="135"/>
      <c r="BE40" s="135"/>
      <c r="BF40" s="135"/>
      <c r="BG40" s="133">
        <v>7.81</v>
      </c>
      <c r="BH40" s="133">
        <v>18724</v>
      </c>
      <c r="BI40" s="133">
        <v>88.4</v>
      </c>
      <c r="BJ40" s="229"/>
      <c r="BK40" s="135"/>
      <c r="BL40" s="135"/>
      <c r="BM40" s="135"/>
      <c r="BN40" s="135">
        <v>8.1</v>
      </c>
      <c r="BO40" s="135">
        <v>5.33</v>
      </c>
      <c r="BP40" s="135">
        <v>52.5</v>
      </c>
      <c r="BQ40" s="135">
        <v>23.8</v>
      </c>
      <c r="BR40" s="135">
        <v>242</v>
      </c>
      <c r="BS40" s="46">
        <v>152</v>
      </c>
      <c r="BT40" s="123">
        <v>0</v>
      </c>
      <c r="BU40" s="64">
        <v>0</v>
      </c>
      <c r="BV40" s="64">
        <v>0</v>
      </c>
      <c r="BW40" s="64">
        <v>0</v>
      </c>
      <c r="BX40" s="64">
        <v>0</v>
      </c>
      <c r="BY40" s="64">
        <v>1</v>
      </c>
      <c r="BZ40" s="64">
        <v>0</v>
      </c>
      <c r="CA40" s="64">
        <v>0</v>
      </c>
      <c r="CB40" s="64">
        <v>1</v>
      </c>
      <c r="CC40" s="64">
        <v>1</v>
      </c>
      <c r="CD40" s="64">
        <v>0</v>
      </c>
      <c r="CE40" s="64">
        <v>0</v>
      </c>
      <c r="CF40" s="64">
        <v>0</v>
      </c>
      <c r="CG40" s="64">
        <v>1</v>
      </c>
      <c r="CH40" s="64">
        <v>0</v>
      </c>
      <c r="CI40" s="63">
        <v>0</v>
      </c>
      <c r="CJ40" s="86"/>
      <c r="CK40" s="63"/>
      <c r="CL40" s="64">
        <v>1</v>
      </c>
      <c r="CM40" s="64">
        <v>0</v>
      </c>
      <c r="CN40" s="64">
        <v>0</v>
      </c>
      <c r="CO40" s="64">
        <v>0</v>
      </c>
      <c r="CP40" s="61">
        <v>0</v>
      </c>
      <c r="CQ40" s="61">
        <v>0</v>
      </c>
      <c r="CR40" s="70">
        <v>0</v>
      </c>
      <c r="CS40" s="64">
        <v>0</v>
      </c>
      <c r="CT40" s="71" t="s">
        <v>394</v>
      </c>
      <c r="CU40" s="62" t="s">
        <v>393</v>
      </c>
      <c r="CV40" s="61">
        <v>1</v>
      </c>
      <c r="CW40" s="61">
        <v>0</v>
      </c>
      <c r="CX40" s="61">
        <v>0</v>
      </c>
      <c r="CY40" s="64">
        <v>0</v>
      </c>
      <c r="CZ40" s="87">
        <v>4.3676538461538454</v>
      </c>
      <c r="DA40" s="74">
        <v>4.7699999999999996</v>
      </c>
      <c r="DB40" s="74">
        <v>0.40234615384615413</v>
      </c>
      <c r="DC40" s="74">
        <v>9.2119514965788802</v>
      </c>
      <c r="DD40" s="74">
        <v>118</v>
      </c>
      <c r="DE40" s="74">
        <v>42646</v>
      </c>
      <c r="DF40" s="74">
        <v>29021</v>
      </c>
      <c r="DG40" s="74">
        <v>455.86399827845918</v>
      </c>
      <c r="DH40" s="74">
        <v>3.1742364138309778E-4</v>
      </c>
      <c r="DI40" s="74">
        <v>12.365833333333336</v>
      </c>
      <c r="DJ40" s="74">
        <v>29.363333333333333</v>
      </c>
      <c r="DK40" s="74">
        <v>-16.997500000000002</v>
      </c>
      <c r="DL40" s="74">
        <v>110.55256874787284</v>
      </c>
      <c r="DM40" s="74">
        <v>262.44160334646006</v>
      </c>
      <c r="DN40" s="74">
        <v>-151.8890345985873</v>
      </c>
      <c r="DO40" s="74">
        <v>227.25465118600809</v>
      </c>
      <c r="DP40" s="74">
        <v>539.69906494810414</v>
      </c>
      <c r="DQ40" s="74">
        <v>-312.44441376209591</v>
      </c>
      <c r="DR40" s="74">
        <v>0.36665704962620865</v>
      </c>
      <c r="DS40" s="73"/>
      <c r="DT40" s="74">
        <v>8.11</v>
      </c>
      <c r="DU40" s="74">
        <v>7.86</v>
      </c>
      <c r="DV40" s="74">
        <v>8.4600000000000009</v>
      </c>
      <c r="DW40" s="73">
        <v>92</v>
      </c>
      <c r="DX40" s="73">
        <v>132</v>
      </c>
      <c r="DY40" s="74">
        <v>0.59899999999999998</v>
      </c>
      <c r="DZ40" s="74">
        <v>1.4410000000000001</v>
      </c>
      <c r="EA40" s="74">
        <v>29.7</v>
      </c>
      <c r="EB40" s="74">
        <v>5.6360000000000001</v>
      </c>
      <c r="EC40" s="74">
        <v>0.39600000000000002</v>
      </c>
      <c r="ED40" s="74">
        <v>0.74299999999999999</v>
      </c>
      <c r="EE40" s="74">
        <v>1.0209999999999999</v>
      </c>
      <c r="EF40" s="74">
        <v>0.44800000000000001</v>
      </c>
    </row>
    <row r="41" spans="1:136" ht="16.5" customHeight="1">
      <c r="A41" s="76">
        <v>41</v>
      </c>
      <c r="B41" s="46" t="s">
        <v>401</v>
      </c>
      <c r="C41" s="135">
        <v>2578991</v>
      </c>
      <c r="D41" s="135">
        <v>2</v>
      </c>
      <c r="E41" s="149">
        <v>23094</v>
      </c>
      <c r="F41" s="44">
        <f t="shared" si="0"/>
        <v>57</v>
      </c>
      <c r="G41" s="78">
        <v>1</v>
      </c>
      <c r="H41" s="159">
        <v>91</v>
      </c>
      <c r="I41" s="135">
        <v>112</v>
      </c>
      <c r="J41" s="78">
        <v>58</v>
      </c>
      <c r="K41" s="46">
        <v>37.9</v>
      </c>
      <c r="L41" s="79">
        <v>88</v>
      </c>
      <c r="M41" s="80">
        <v>0</v>
      </c>
      <c r="N41" s="80">
        <v>0</v>
      </c>
      <c r="O41" s="80">
        <v>0</v>
      </c>
      <c r="P41" s="80">
        <v>0</v>
      </c>
      <c r="Q41" s="80">
        <v>0</v>
      </c>
      <c r="R41" s="80">
        <v>0</v>
      </c>
      <c r="S41" s="80">
        <v>1</v>
      </c>
      <c r="T41" s="80">
        <v>1</v>
      </c>
      <c r="U41" s="80">
        <v>1</v>
      </c>
      <c r="V41" s="80">
        <v>0</v>
      </c>
      <c r="W41" s="80">
        <v>0</v>
      </c>
      <c r="X41" s="70"/>
      <c r="Y41" s="63"/>
      <c r="Z41" s="191">
        <v>52</v>
      </c>
      <c r="AA41" s="150">
        <v>44018</v>
      </c>
      <c r="AB41" s="60" t="s">
        <v>1883</v>
      </c>
      <c r="AC41" s="177">
        <v>44023</v>
      </c>
      <c r="AD41" s="58" t="s">
        <v>1920</v>
      </c>
      <c r="AE41" s="58">
        <v>0</v>
      </c>
      <c r="AF41" s="58">
        <v>0</v>
      </c>
      <c r="AG41" s="58">
        <v>0</v>
      </c>
      <c r="AH41" s="84">
        <v>0</v>
      </c>
      <c r="AI41" s="84">
        <v>0</v>
      </c>
      <c r="AJ41" s="60">
        <v>44027</v>
      </c>
      <c r="AK41" s="58">
        <f t="shared" si="2"/>
        <v>9</v>
      </c>
      <c r="AL41" s="123">
        <v>1</v>
      </c>
      <c r="AM41" s="61"/>
      <c r="AN41" s="64">
        <v>1</v>
      </c>
      <c r="AO41" s="63">
        <v>1</v>
      </c>
      <c r="AP41" s="63">
        <v>1</v>
      </c>
      <c r="AQ41" s="63">
        <v>1</v>
      </c>
      <c r="AR41" s="63">
        <v>1</v>
      </c>
      <c r="AS41" s="63">
        <v>0</v>
      </c>
      <c r="AT41" s="64"/>
      <c r="AU41" s="66">
        <v>44018</v>
      </c>
      <c r="AV41" s="135">
        <v>2</v>
      </c>
      <c r="AW41" s="135"/>
      <c r="AX41" s="135"/>
      <c r="AY41" s="135"/>
      <c r="AZ41" s="135"/>
      <c r="BA41" s="135"/>
      <c r="BB41" s="135"/>
      <c r="BC41" s="135"/>
      <c r="BD41" s="135"/>
      <c r="BE41" s="135"/>
      <c r="BF41" s="135"/>
      <c r="BG41" s="133">
        <v>1.77</v>
      </c>
      <c r="BH41" s="133">
        <v>4145</v>
      </c>
      <c r="BI41" s="133">
        <v>276.60000000000002</v>
      </c>
      <c r="BJ41" s="228">
        <v>1.2999999999999999E-2</v>
      </c>
      <c r="BK41" s="135"/>
      <c r="BL41" s="135"/>
      <c r="BM41" s="135">
        <v>100</v>
      </c>
      <c r="BN41" s="135">
        <v>11.9</v>
      </c>
      <c r="BO41" s="135">
        <v>9.7899999999999991</v>
      </c>
      <c r="BP41" s="135">
        <v>76</v>
      </c>
      <c r="BQ41" s="135">
        <v>18.7</v>
      </c>
      <c r="BR41" s="135">
        <v>217</v>
      </c>
      <c r="BS41" s="46">
        <v>70</v>
      </c>
      <c r="BT41" s="123">
        <v>0</v>
      </c>
      <c r="BU41" s="64">
        <v>1</v>
      </c>
      <c r="BV41" s="64">
        <v>0</v>
      </c>
      <c r="BW41" s="64">
        <v>0</v>
      </c>
      <c r="BX41" s="64">
        <v>0</v>
      </c>
      <c r="BY41" s="64">
        <v>1</v>
      </c>
      <c r="BZ41" s="64">
        <v>0</v>
      </c>
      <c r="CA41" s="64">
        <v>0</v>
      </c>
      <c r="CB41" s="64">
        <v>0</v>
      </c>
      <c r="CC41" s="64">
        <v>1</v>
      </c>
      <c r="CD41" s="64">
        <v>1</v>
      </c>
      <c r="CE41" s="64">
        <v>0</v>
      </c>
      <c r="CF41" s="64">
        <v>0</v>
      </c>
      <c r="CG41" s="64">
        <v>0</v>
      </c>
      <c r="CH41" s="64">
        <v>0</v>
      </c>
      <c r="CI41" s="63">
        <v>0</v>
      </c>
      <c r="CJ41" s="86"/>
      <c r="CK41" s="63" t="s">
        <v>1886</v>
      </c>
      <c r="CL41" s="64">
        <v>0</v>
      </c>
      <c r="CM41" s="64">
        <v>0</v>
      </c>
      <c r="CN41" s="64">
        <v>0</v>
      </c>
      <c r="CO41" s="64">
        <v>0</v>
      </c>
      <c r="CP41" s="61">
        <v>0</v>
      </c>
      <c r="CQ41" s="61">
        <v>0</v>
      </c>
      <c r="CR41" s="70">
        <v>0</v>
      </c>
      <c r="CS41" s="64">
        <v>0</v>
      </c>
      <c r="CT41" s="71"/>
      <c r="CU41" s="62"/>
      <c r="CV41" s="61">
        <v>0</v>
      </c>
      <c r="CW41" s="61">
        <v>0</v>
      </c>
      <c r="CX41" s="61">
        <v>0</v>
      </c>
      <c r="CY41" s="64">
        <v>0</v>
      </c>
      <c r="CZ41" s="87">
        <v>4.6709591836734692</v>
      </c>
      <c r="DA41" s="74">
        <v>4.899</v>
      </c>
      <c r="DB41" s="74">
        <v>0.22804081632653084</v>
      </c>
      <c r="DC41" s="74">
        <v>4.8820982449088426</v>
      </c>
      <c r="DD41" s="74">
        <v>47</v>
      </c>
      <c r="DE41" s="74">
        <v>67864</v>
      </c>
      <c r="DF41" s="74">
        <v>32483</v>
      </c>
      <c r="DG41" s="74">
        <v>1851.8479575206356</v>
      </c>
      <c r="DH41" s="74">
        <v>1.5029702444074877E-4</v>
      </c>
      <c r="DI41" s="74">
        <v>13.915500000000003</v>
      </c>
      <c r="DJ41" s="74">
        <v>28.81733333333333</v>
      </c>
      <c r="DK41" s="74">
        <v>-14.901833333333334</v>
      </c>
      <c r="DL41" s="74">
        <v>142.50279537923558</v>
      </c>
      <c r="DM41" s="74">
        <v>295.26983376681335</v>
      </c>
      <c r="DN41" s="74">
        <v>-152.7670383875778</v>
      </c>
      <c r="DO41" s="74">
        <v>238.86737467960882</v>
      </c>
      <c r="DP41" s="74">
        <v>494.54946820260517</v>
      </c>
      <c r="DQ41" s="74">
        <v>-255.68209352299644</v>
      </c>
      <c r="DR41" s="74">
        <v>0.34080423507497348</v>
      </c>
      <c r="DS41" s="73"/>
      <c r="DT41" s="74">
        <v>7.89</v>
      </c>
      <c r="DU41" s="74">
        <v>7.66</v>
      </c>
      <c r="DV41" s="74">
        <v>8.15</v>
      </c>
      <c r="DW41" s="73">
        <v>58</v>
      </c>
      <c r="DX41" s="73">
        <v>92</v>
      </c>
      <c r="DY41" s="74">
        <v>0.496</v>
      </c>
      <c r="DZ41" s="74">
        <v>1.3580000000000001</v>
      </c>
      <c r="EA41" s="74">
        <v>29.48</v>
      </c>
      <c r="EB41" s="74">
        <v>5.657</v>
      </c>
      <c r="EC41" s="74">
        <v>0.56899999999999995</v>
      </c>
      <c r="ED41" s="74">
        <v>0.443</v>
      </c>
      <c r="EE41" s="74">
        <v>0.746</v>
      </c>
      <c r="EF41" s="74">
        <v>0.30399999999999999</v>
      </c>
    </row>
    <row r="42" spans="1:136" ht="15.75" customHeight="1">
      <c r="A42" s="76">
        <v>42</v>
      </c>
      <c r="B42" s="46" t="s">
        <v>408</v>
      </c>
      <c r="C42" s="135">
        <v>91763822</v>
      </c>
      <c r="D42" s="135">
        <v>1</v>
      </c>
      <c r="E42" s="149">
        <v>29124</v>
      </c>
      <c r="F42" s="44">
        <f t="shared" si="0"/>
        <v>40</v>
      </c>
      <c r="G42" s="78">
        <v>1</v>
      </c>
      <c r="H42" s="159">
        <v>92</v>
      </c>
      <c r="I42" s="135">
        <v>120</v>
      </c>
      <c r="J42" s="78">
        <v>80</v>
      </c>
      <c r="K42" s="51">
        <v>36</v>
      </c>
      <c r="L42" s="79">
        <v>95</v>
      </c>
      <c r="M42" s="80">
        <v>0</v>
      </c>
      <c r="N42" s="80">
        <v>1</v>
      </c>
      <c r="O42" s="80">
        <v>0</v>
      </c>
      <c r="P42" s="80">
        <v>0</v>
      </c>
      <c r="Q42" s="80">
        <v>0</v>
      </c>
      <c r="R42" s="80">
        <v>0</v>
      </c>
      <c r="S42" s="80">
        <v>1</v>
      </c>
      <c r="T42" s="80">
        <v>0</v>
      </c>
      <c r="U42" s="80">
        <v>1</v>
      </c>
      <c r="V42" s="80">
        <v>0</v>
      </c>
      <c r="W42" s="80">
        <v>0</v>
      </c>
      <c r="X42" s="70"/>
      <c r="Y42" s="63"/>
      <c r="Z42" s="191" t="e">
        <f t="shared" ref="Z42:Z235" si="3">X42/Y42^2</f>
        <v>#DIV/0!</v>
      </c>
      <c r="AA42" s="150">
        <v>44020</v>
      </c>
      <c r="AB42" s="60" t="s">
        <v>1883</v>
      </c>
      <c r="AC42" s="177"/>
      <c r="AD42" s="58"/>
      <c r="AE42" s="58">
        <v>0</v>
      </c>
      <c r="AF42" s="58">
        <v>0</v>
      </c>
      <c r="AG42" s="58">
        <v>0</v>
      </c>
      <c r="AH42" s="84">
        <v>0</v>
      </c>
      <c r="AI42" s="84">
        <v>1</v>
      </c>
      <c r="AJ42" s="60">
        <v>44030</v>
      </c>
      <c r="AK42" s="58">
        <f t="shared" si="2"/>
        <v>10</v>
      </c>
      <c r="AL42" s="123">
        <v>1</v>
      </c>
      <c r="AM42" s="61"/>
      <c r="AN42" s="64">
        <v>1</v>
      </c>
      <c r="AO42" s="63">
        <v>1</v>
      </c>
      <c r="AP42" s="63">
        <v>1</v>
      </c>
      <c r="AQ42" s="63">
        <v>1</v>
      </c>
      <c r="AR42" s="63">
        <v>1</v>
      </c>
      <c r="AS42" s="63">
        <v>0</v>
      </c>
      <c r="AT42" s="64"/>
      <c r="AU42" s="66">
        <v>44030</v>
      </c>
      <c r="AV42" s="135">
        <v>2</v>
      </c>
      <c r="AW42" s="135"/>
      <c r="AX42" s="135"/>
      <c r="AY42" s="135"/>
      <c r="AZ42" s="135"/>
      <c r="BA42" s="135"/>
      <c r="BB42" s="135"/>
      <c r="BC42" s="135"/>
      <c r="BD42" s="135"/>
      <c r="BE42" s="135"/>
      <c r="BF42" s="135"/>
      <c r="BG42" s="133">
        <v>0.99</v>
      </c>
      <c r="BH42" s="133">
        <v>233</v>
      </c>
      <c r="BI42" s="133">
        <v>6</v>
      </c>
      <c r="BJ42" s="228">
        <v>2.4E-2</v>
      </c>
      <c r="BK42" s="135"/>
      <c r="BL42" s="135">
        <v>492</v>
      </c>
      <c r="BM42" s="135">
        <v>202</v>
      </c>
      <c r="BN42" s="135">
        <v>15</v>
      </c>
      <c r="BO42" s="135">
        <v>7.43</v>
      </c>
      <c r="BP42" s="135">
        <v>64.5</v>
      </c>
      <c r="BQ42" s="135">
        <v>26.2</v>
      </c>
      <c r="BR42" s="135">
        <v>174</v>
      </c>
      <c r="BS42" s="46">
        <v>35</v>
      </c>
      <c r="BT42" s="123">
        <v>0</v>
      </c>
      <c r="BU42" s="64">
        <v>0</v>
      </c>
      <c r="BV42" s="64">
        <v>0</v>
      </c>
      <c r="BW42" s="64">
        <v>0</v>
      </c>
      <c r="BX42" s="64">
        <v>0</v>
      </c>
      <c r="BY42" s="64">
        <v>1</v>
      </c>
      <c r="BZ42" s="64">
        <v>0</v>
      </c>
      <c r="CA42" s="64">
        <v>0</v>
      </c>
      <c r="CB42" s="64">
        <v>0</v>
      </c>
      <c r="CC42" s="64">
        <v>0</v>
      </c>
      <c r="CD42" s="64">
        <v>0</v>
      </c>
      <c r="CE42" s="64">
        <v>0</v>
      </c>
      <c r="CF42" s="64">
        <v>0</v>
      </c>
      <c r="CG42" s="64">
        <v>0</v>
      </c>
      <c r="CH42" s="64">
        <v>0</v>
      </c>
      <c r="CI42" s="63">
        <v>0</v>
      </c>
      <c r="CJ42" s="86"/>
      <c r="CK42" s="63" t="s">
        <v>1886</v>
      </c>
      <c r="CL42" s="64">
        <v>0</v>
      </c>
      <c r="CM42" s="64">
        <v>0</v>
      </c>
      <c r="CN42" s="64">
        <v>0</v>
      </c>
      <c r="CO42" s="64">
        <v>0</v>
      </c>
      <c r="CP42" s="61">
        <v>0</v>
      </c>
      <c r="CQ42" s="61">
        <v>0</v>
      </c>
      <c r="CR42" s="70">
        <v>0</v>
      </c>
      <c r="CS42" s="64">
        <v>0</v>
      </c>
      <c r="CT42" s="71"/>
      <c r="CU42" s="62" t="s">
        <v>1921</v>
      </c>
      <c r="CV42" s="61">
        <v>0</v>
      </c>
      <c r="CW42" s="61">
        <v>0</v>
      </c>
      <c r="CX42" s="61">
        <v>0</v>
      </c>
      <c r="CY42" s="64">
        <v>0</v>
      </c>
      <c r="CZ42" s="87">
        <v>3.9595471698113203</v>
      </c>
      <c r="DA42" s="74">
        <v>4.2210000000000001</v>
      </c>
      <c r="DB42" s="74">
        <v>0.26145283018867982</v>
      </c>
      <c r="DC42" s="74">
        <v>6.6030992680695482</v>
      </c>
      <c r="DD42" s="74">
        <v>94</v>
      </c>
      <c r="DE42" s="74">
        <v>72246</v>
      </c>
      <c r="DF42" s="74">
        <v>63214</v>
      </c>
      <c r="DG42" s="74">
        <v>1611.9783996072658</v>
      </c>
      <c r="DH42" s="74">
        <v>1.0445627974925725E-4</v>
      </c>
      <c r="DI42" s="74">
        <v>26.16</v>
      </c>
      <c r="DJ42" s="74">
        <v>26.511833333333335</v>
      </c>
      <c r="DK42" s="74">
        <v>-0.35183333333333339</v>
      </c>
      <c r="DL42" s="74">
        <v>194.66750542616177</v>
      </c>
      <c r="DM42" s="74">
        <v>197.29990136074613</v>
      </c>
      <c r="DN42" s="74">
        <v>-2.6323959345844252</v>
      </c>
      <c r="DO42" s="74">
        <v>527.17401092307159</v>
      </c>
      <c r="DP42" s="74">
        <v>534.24552780465524</v>
      </c>
      <c r="DQ42" s="74">
        <v>-7.0715168815836158</v>
      </c>
      <c r="DR42" s="74">
        <v>1.3063540028898308E-2</v>
      </c>
      <c r="DS42" s="73"/>
      <c r="DT42" s="74">
        <v>6.38</v>
      </c>
      <c r="DU42" s="74">
        <v>6.16</v>
      </c>
      <c r="DV42" s="74">
        <v>6.55</v>
      </c>
      <c r="DW42" s="73">
        <v>0</v>
      </c>
      <c r="DX42" s="73">
        <v>0</v>
      </c>
      <c r="DY42" s="74">
        <v>0.39300000000000002</v>
      </c>
      <c r="DZ42" s="74"/>
      <c r="EA42" s="74"/>
      <c r="EB42" s="74"/>
      <c r="EC42" s="74"/>
      <c r="ED42" s="74">
        <v>0.64900000000000002</v>
      </c>
      <c r="EE42" s="74">
        <v>0.76900000000000002</v>
      </c>
      <c r="EF42" s="74">
        <v>0.38100000000000001</v>
      </c>
    </row>
    <row r="43" spans="1:136" ht="15.75" customHeight="1">
      <c r="A43" s="231">
        <v>43</v>
      </c>
      <c r="B43" s="46" t="s">
        <v>416</v>
      </c>
      <c r="C43" s="135" t="s">
        <v>417</v>
      </c>
      <c r="D43" s="135">
        <v>1</v>
      </c>
      <c r="E43" s="149">
        <v>21907</v>
      </c>
      <c r="F43" s="44">
        <f t="shared" si="0"/>
        <v>60</v>
      </c>
      <c r="G43" s="78">
        <v>2</v>
      </c>
      <c r="H43" s="159">
        <v>91</v>
      </c>
      <c r="I43" s="135">
        <v>90</v>
      </c>
      <c r="J43" s="78">
        <v>60</v>
      </c>
      <c r="K43" s="46">
        <v>36.6</v>
      </c>
      <c r="L43" s="79">
        <v>93</v>
      </c>
      <c r="M43" s="80">
        <v>1</v>
      </c>
      <c r="N43" s="80">
        <v>0</v>
      </c>
      <c r="O43" s="80">
        <v>0</v>
      </c>
      <c r="P43" s="80">
        <v>0</v>
      </c>
      <c r="Q43" s="80">
        <v>0</v>
      </c>
      <c r="R43" s="80">
        <v>0</v>
      </c>
      <c r="S43" s="80">
        <v>0</v>
      </c>
      <c r="T43" s="80">
        <v>0</v>
      </c>
      <c r="U43" s="80">
        <v>0</v>
      </c>
      <c r="V43" s="80">
        <v>0</v>
      </c>
      <c r="W43" s="80">
        <v>0</v>
      </c>
      <c r="X43" s="70"/>
      <c r="Y43" s="63"/>
      <c r="Z43" s="191" t="e">
        <f t="shared" si="3"/>
        <v>#DIV/0!</v>
      </c>
      <c r="AA43" s="150">
        <v>44019</v>
      </c>
      <c r="AB43" s="60" t="s">
        <v>1883</v>
      </c>
      <c r="AC43" s="177">
        <v>44020</v>
      </c>
      <c r="AD43" s="58" t="s">
        <v>1888</v>
      </c>
      <c r="AE43" s="58">
        <v>1</v>
      </c>
      <c r="AF43" s="58">
        <v>0</v>
      </c>
      <c r="AG43" s="58">
        <v>1</v>
      </c>
      <c r="AH43" s="84">
        <v>0</v>
      </c>
      <c r="AI43" s="84">
        <v>1</v>
      </c>
      <c r="AJ43" s="60">
        <v>44022</v>
      </c>
      <c r="AK43" s="58">
        <f t="shared" si="2"/>
        <v>3</v>
      </c>
      <c r="AL43" s="123">
        <v>1</v>
      </c>
      <c r="AM43" s="61"/>
      <c r="AN43" s="64">
        <v>1</v>
      </c>
      <c r="AO43" s="63">
        <v>1</v>
      </c>
      <c r="AP43" s="63">
        <v>1</v>
      </c>
      <c r="AQ43" s="63">
        <v>1</v>
      </c>
      <c r="AR43" s="63">
        <v>1</v>
      </c>
      <c r="AS43" s="63">
        <v>0</v>
      </c>
      <c r="AT43" s="64"/>
      <c r="AU43" s="66">
        <v>44019</v>
      </c>
      <c r="AV43" s="135"/>
      <c r="AW43" s="135"/>
      <c r="AX43" s="135"/>
      <c r="AY43" s="135"/>
      <c r="AZ43" s="135"/>
      <c r="BA43" s="135"/>
      <c r="BB43" s="135"/>
      <c r="BC43" s="135"/>
      <c r="BD43" s="135"/>
      <c r="BE43" s="135"/>
      <c r="BF43" s="135"/>
      <c r="BG43" s="133">
        <v>1.03</v>
      </c>
      <c r="BH43" s="133">
        <v>5638</v>
      </c>
      <c r="BI43" s="133">
        <v>85.5</v>
      </c>
      <c r="BJ43" s="228">
        <v>4.3999999999999997E-2</v>
      </c>
      <c r="BK43" s="135">
        <v>274</v>
      </c>
      <c r="BL43" s="135"/>
      <c r="BM43" s="135"/>
      <c r="BN43" s="135">
        <v>13.2</v>
      </c>
      <c r="BO43" s="135">
        <v>6.02</v>
      </c>
      <c r="BP43" s="135">
        <v>61.3</v>
      </c>
      <c r="BQ43" s="135">
        <v>27.7</v>
      </c>
      <c r="BR43" s="135">
        <v>198</v>
      </c>
      <c r="BS43" s="46">
        <v>57</v>
      </c>
      <c r="BT43" s="123">
        <v>0</v>
      </c>
      <c r="BU43" s="64">
        <v>0</v>
      </c>
      <c r="BV43" s="64">
        <v>0</v>
      </c>
      <c r="BW43" s="64">
        <v>0</v>
      </c>
      <c r="BX43" s="64">
        <v>0</v>
      </c>
      <c r="BY43" s="64">
        <v>1</v>
      </c>
      <c r="BZ43" s="64">
        <v>0</v>
      </c>
      <c r="CA43" s="64">
        <v>0</v>
      </c>
      <c r="CB43" s="64">
        <v>0</v>
      </c>
      <c r="CC43" s="64">
        <v>0</v>
      </c>
      <c r="CD43" s="64">
        <v>0</v>
      </c>
      <c r="CE43" s="64">
        <v>0</v>
      </c>
      <c r="CF43" s="64">
        <v>0</v>
      </c>
      <c r="CG43" s="64">
        <v>0</v>
      </c>
      <c r="CH43" s="64">
        <v>0</v>
      </c>
      <c r="CI43" s="63">
        <v>0</v>
      </c>
      <c r="CJ43" s="86"/>
      <c r="CK43" s="63"/>
      <c r="CL43" s="90">
        <v>1</v>
      </c>
      <c r="CM43" s="90">
        <v>1</v>
      </c>
      <c r="CN43" s="90">
        <v>1</v>
      </c>
      <c r="CO43" s="90">
        <v>0</v>
      </c>
      <c r="CP43" s="161">
        <v>0</v>
      </c>
      <c r="CQ43" s="161">
        <v>0</v>
      </c>
      <c r="CR43" s="91">
        <v>0</v>
      </c>
      <c r="CS43" s="90">
        <v>0</v>
      </c>
      <c r="CT43" s="92" t="s">
        <v>131</v>
      </c>
      <c r="CU43" s="89"/>
      <c r="CV43" s="61">
        <v>0</v>
      </c>
      <c r="CW43" s="61">
        <v>0</v>
      </c>
      <c r="CX43" s="61">
        <v>0</v>
      </c>
      <c r="CY43" s="64">
        <v>0</v>
      </c>
      <c r="CZ43" s="87">
        <v>4.9483999999999986</v>
      </c>
      <c r="DA43" s="74">
        <v>5.2380000000000004</v>
      </c>
      <c r="DB43" s="74">
        <v>0.28960000000000186</v>
      </c>
      <c r="DC43" s="74">
        <v>5.8523967342979937</v>
      </c>
      <c r="DD43" s="74">
        <v>157</v>
      </c>
      <c r="DE43" s="74">
        <v>76959</v>
      </c>
      <c r="DF43" s="74">
        <v>68863</v>
      </c>
      <c r="DG43" s="74">
        <v>810.53271217338465</v>
      </c>
      <c r="DH43" s="74">
        <v>8.4986084461873479E-5</v>
      </c>
      <c r="DI43" s="74">
        <v>26.531833333333338</v>
      </c>
      <c r="DJ43" s="74">
        <v>28.604166666666661</v>
      </c>
      <c r="DK43" s="74">
        <v>-2.0723333333333325</v>
      </c>
      <c r="DL43" s="74">
        <v>306.03844919398398</v>
      </c>
      <c r="DM43" s="74">
        <v>329.93526699253204</v>
      </c>
      <c r="DN43" s="74">
        <v>-23.896817798547993</v>
      </c>
      <c r="DO43" s="74">
        <v>428.94515692088936</v>
      </c>
      <c r="DP43" s="74">
        <v>462.45412591910161</v>
      </c>
      <c r="DQ43" s="74">
        <v>-33.508968998212183</v>
      </c>
      <c r="DR43" s="74">
        <v>6.7563432323122244E-2</v>
      </c>
      <c r="DS43" s="73"/>
      <c r="DT43" s="74">
        <v>7.11</v>
      </c>
      <c r="DU43" s="74">
        <v>6.95</v>
      </c>
      <c r="DV43" s="74">
        <v>7.31</v>
      </c>
      <c r="DW43" s="73">
        <v>55</v>
      </c>
      <c r="DX43" s="73">
        <v>74</v>
      </c>
      <c r="DY43" s="74">
        <v>0.35899999999999999</v>
      </c>
      <c r="DZ43" s="74">
        <v>1.5880000000000001</v>
      </c>
      <c r="EA43" s="74">
        <v>41.87</v>
      </c>
      <c r="EB43" s="74">
        <v>4.7469999999999999</v>
      </c>
      <c r="EC43" s="74">
        <v>0.29699999999999999</v>
      </c>
      <c r="ED43" s="74">
        <v>0.60599999999999998</v>
      </c>
      <c r="EE43" s="74">
        <v>0.72799999999999998</v>
      </c>
      <c r="EF43" s="74">
        <v>0.53</v>
      </c>
    </row>
    <row r="44" spans="1:136" ht="15.75" customHeight="1">
      <c r="A44" s="76">
        <v>44</v>
      </c>
      <c r="B44" s="46" t="s">
        <v>426</v>
      </c>
      <c r="C44" s="135" t="s">
        <v>427</v>
      </c>
      <c r="D44" s="135">
        <v>2</v>
      </c>
      <c r="E44" s="149">
        <v>24390</v>
      </c>
      <c r="F44" s="44">
        <f t="shared" si="0"/>
        <v>53</v>
      </c>
      <c r="G44" s="78">
        <v>2</v>
      </c>
      <c r="H44" s="159">
        <v>79</v>
      </c>
      <c r="I44" s="135">
        <v>122</v>
      </c>
      <c r="J44" s="78">
        <v>69</v>
      </c>
      <c r="K44" s="46">
        <v>36</v>
      </c>
      <c r="L44" s="79">
        <v>96</v>
      </c>
      <c r="M44" s="80">
        <v>1</v>
      </c>
      <c r="N44" s="80">
        <v>1</v>
      </c>
      <c r="O44" s="80">
        <v>0</v>
      </c>
      <c r="P44" s="80">
        <v>0</v>
      </c>
      <c r="Q44" s="80">
        <v>0</v>
      </c>
      <c r="R44" s="80">
        <v>0</v>
      </c>
      <c r="S44" s="80">
        <v>1</v>
      </c>
      <c r="T44" s="80">
        <v>0</v>
      </c>
      <c r="U44" s="80">
        <v>0</v>
      </c>
      <c r="V44" s="80">
        <v>0</v>
      </c>
      <c r="W44" s="80">
        <v>0</v>
      </c>
      <c r="X44" s="70"/>
      <c r="Y44" s="63"/>
      <c r="Z44" s="191" t="e">
        <f t="shared" si="3"/>
        <v>#DIV/0!</v>
      </c>
      <c r="AA44" s="150">
        <v>44022</v>
      </c>
      <c r="AB44" s="60" t="s">
        <v>1883</v>
      </c>
      <c r="AC44" s="177">
        <v>44023</v>
      </c>
      <c r="AD44" s="58" t="s">
        <v>1895</v>
      </c>
      <c r="AE44" s="58">
        <v>0</v>
      </c>
      <c r="AF44" s="58">
        <v>0</v>
      </c>
      <c r="AG44" s="58">
        <v>0</v>
      </c>
      <c r="AH44" s="84">
        <v>0</v>
      </c>
      <c r="AI44" s="84">
        <v>0</v>
      </c>
      <c r="AJ44" s="60">
        <v>44029</v>
      </c>
      <c r="AK44" s="58">
        <f t="shared" si="2"/>
        <v>7</v>
      </c>
      <c r="AL44" s="123">
        <v>1</v>
      </c>
      <c r="AM44" s="61"/>
      <c r="AN44" s="64">
        <v>1</v>
      </c>
      <c r="AO44" s="63">
        <v>1</v>
      </c>
      <c r="AP44" s="63">
        <v>1</v>
      </c>
      <c r="AQ44" s="63">
        <v>1</v>
      </c>
      <c r="AR44" s="63">
        <v>1</v>
      </c>
      <c r="AS44" s="63">
        <v>0</v>
      </c>
      <c r="AT44" s="64"/>
      <c r="AU44" s="66">
        <v>44024</v>
      </c>
      <c r="AV44" s="135">
        <v>2</v>
      </c>
      <c r="AW44" s="135"/>
      <c r="AX44" s="135"/>
      <c r="AY44" s="135"/>
      <c r="AZ44" s="135"/>
      <c r="BA44" s="135"/>
      <c r="BB44" s="135"/>
      <c r="BC44" s="135"/>
      <c r="BD44" s="135"/>
      <c r="BE44" s="135"/>
      <c r="BF44" s="135"/>
      <c r="BG44" s="133">
        <v>0.66</v>
      </c>
      <c r="BH44" s="133">
        <v>345</v>
      </c>
      <c r="BI44" s="133">
        <v>29.8</v>
      </c>
      <c r="BJ44" s="228">
        <v>8.0000000000000002E-3</v>
      </c>
      <c r="BK44" s="135"/>
      <c r="BL44" s="135"/>
      <c r="BM44" s="135">
        <v>130</v>
      </c>
      <c r="BN44" s="135">
        <v>13.3</v>
      </c>
      <c r="BO44" s="135">
        <v>6.48</v>
      </c>
      <c r="BP44" s="135">
        <v>66.400000000000006</v>
      </c>
      <c r="BQ44" s="135">
        <v>21</v>
      </c>
      <c r="BR44" s="135">
        <v>229</v>
      </c>
      <c r="BS44" s="46">
        <v>40</v>
      </c>
      <c r="BT44" s="123">
        <v>1</v>
      </c>
      <c r="BU44" s="64">
        <v>1</v>
      </c>
      <c r="BV44" s="64">
        <v>0</v>
      </c>
      <c r="BW44" s="64">
        <v>0</v>
      </c>
      <c r="BX44" s="64">
        <v>0</v>
      </c>
      <c r="BY44" s="64">
        <v>1</v>
      </c>
      <c r="BZ44" s="64">
        <v>0</v>
      </c>
      <c r="CA44" s="64">
        <v>0</v>
      </c>
      <c r="CB44" s="64">
        <v>0</v>
      </c>
      <c r="CC44" s="64">
        <v>1</v>
      </c>
      <c r="CD44" s="64">
        <v>0</v>
      </c>
      <c r="CE44" s="64">
        <v>0</v>
      </c>
      <c r="CF44" s="64">
        <v>0</v>
      </c>
      <c r="CG44" s="64">
        <v>0</v>
      </c>
      <c r="CH44" s="64">
        <v>0</v>
      </c>
      <c r="CI44" s="63">
        <v>0</v>
      </c>
      <c r="CJ44" s="86"/>
      <c r="CK44" s="63" t="s">
        <v>1886</v>
      </c>
      <c r="CL44" s="64">
        <v>0</v>
      </c>
      <c r="CM44" s="64">
        <v>0</v>
      </c>
      <c r="CN44" s="64">
        <v>0</v>
      </c>
      <c r="CO44" s="64">
        <v>0</v>
      </c>
      <c r="CP44" s="61">
        <v>0</v>
      </c>
      <c r="CQ44" s="61">
        <v>0</v>
      </c>
      <c r="CR44" s="70">
        <v>0</v>
      </c>
      <c r="CS44" s="64">
        <v>0</v>
      </c>
      <c r="CT44" s="71" t="s">
        <v>131</v>
      </c>
      <c r="CU44" s="62" t="s">
        <v>428</v>
      </c>
      <c r="CV44" s="61">
        <v>0</v>
      </c>
      <c r="CW44" s="61">
        <v>0</v>
      </c>
      <c r="CX44" s="61">
        <v>0</v>
      </c>
      <c r="CY44" s="64">
        <v>0</v>
      </c>
      <c r="CZ44" s="87">
        <v>3.1242321428571445</v>
      </c>
      <c r="DA44" s="74">
        <v>3.31</v>
      </c>
      <c r="DB44" s="74">
        <v>0.1857678571428556</v>
      </c>
      <c r="DC44" s="74">
        <v>5.9460324536885683</v>
      </c>
      <c r="DD44" s="74">
        <v>69</v>
      </c>
      <c r="DE44" s="74">
        <v>113290</v>
      </c>
      <c r="DF44" s="74">
        <v>73477</v>
      </c>
      <c r="DG44" s="74">
        <v>2163.2574543122792</v>
      </c>
      <c r="DH44" s="74">
        <v>8.0923723800489512E-5</v>
      </c>
      <c r="DI44" s="74">
        <v>13.655499999999996</v>
      </c>
      <c r="DJ44" s="74">
        <v>19.691833333333342</v>
      </c>
      <c r="DK44" s="74">
        <v>-6.0363333333333333</v>
      </c>
      <c r="DL44" s="74">
        <v>62.677237790944247</v>
      </c>
      <c r="DM44" s="74">
        <v>90.395846264771663</v>
      </c>
      <c r="DN44" s="74">
        <v>-27.718608473827452</v>
      </c>
      <c r="DO44" s="74">
        <v>349.99264991429726</v>
      </c>
      <c r="DP44" s="74">
        <v>504.66888802550159</v>
      </c>
      <c r="DQ44" s="74">
        <v>-154.67623811120433</v>
      </c>
      <c r="DR44" s="74">
        <v>0.23459070520092751</v>
      </c>
      <c r="DS44" s="73"/>
      <c r="DT44" s="74">
        <v>7.4</v>
      </c>
      <c r="DU44" s="74">
        <v>7.22</v>
      </c>
      <c r="DV44" s="74">
        <v>7.57</v>
      </c>
      <c r="DW44" s="73">
        <v>73</v>
      </c>
      <c r="DX44" s="73">
        <v>99</v>
      </c>
      <c r="DY44" s="74">
        <v>0.34599999999999997</v>
      </c>
      <c r="DZ44" s="74">
        <v>1.1579999999999999</v>
      </c>
      <c r="EA44" s="74">
        <v>28.28</v>
      </c>
      <c r="EB44" s="74">
        <v>5.7759999999999998</v>
      </c>
      <c r="EC44" s="74">
        <v>0.48099999999999998</v>
      </c>
      <c r="ED44" s="74">
        <v>0.55400000000000005</v>
      </c>
      <c r="EE44" s="74">
        <v>0.75600000000000001</v>
      </c>
      <c r="EF44" s="74">
        <v>0.314</v>
      </c>
    </row>
    <row r="45" spans="1:136" ht="15.75" customHeight="1">
      <c r="A45" s="76">
        <v>45</v>
      </c>
      <c r="B45" s="46" t="s">
        <v>435</v>
      </c>
      <c r="C45" s="135" t="s">
        <v>436</v>
      </c>
      <c r="D45" s="135">
        <v>2</v>
      </c>
      <c r="E45" s="149">
        <v>22040</v>
      </c>
      <c r="F45" s="44">
        <f t="shared" si="0"/>
        <v>60</v>
      </c>
      <c r="G45" s="78">
        <v>1</v>
      </c>
      <c r="H45" s="159">
        <v>75</v>
      </c>
      <c r="I45" s="135">
        <v>141</v>
      </c>
      <c r="J45" s="78">
        <v>82</v>
      </c>
      <c r="K45" s="46">
        <v>37</v>
      </c>
      <c r="L45" s="79">
        <v>97</v>
      </c>
      <c r="M45" s="80">
        <v>0</v>
      </c>
      <c r="N45" s="80">
        <v>1</v>
      </c>
      <c r="O45" s="80">
        <v>1</v>
      </c>
      <c r="P45" s="80">
        <v>0</v>
      </c>
      <c r="Q45" s="80">
        <v>0</v>
      </c>
      <c r="R45" s="80">
        <v>0</v>
      </c>
      <c r="S45" s="80">
        <v>1</v>
      </c>
      <c r="T45" s="80">
        <v>1</v>
      </c>
      <c r="U45" s="80">
        <v>1</v>
      </c>
      <c r="V45" s="80">
        <v>0</v>
      </c>
      <c r="W45" s="80">
        <v>0</v>
      </c>
      <c r="X45" s="70">
        <v>88</v>
      </c>
      <c r="Y45" s="63">
        <v>1.6</v>
      </c>
      <c r="Z45" s="191">
        <f t="shared" si="3"/>
        <v>34.374999999999993</v>
      </c>
      <c r="AA45" s="150">
        <v>44018</v>
      </c>
      <c r="AB45" s="60" t="s">
        <v>1883</v>
      </c>
      <c r="AC45" s="177">
        <v>44018</v>
      </c>
      <c r="AD45" s="58" t="s">
        <v>1888</v>
      </c>
      <c r="AE45" s="58">
        <v>1</v>
      </c>
      <c r="AF45" s="58">
        <v>0</v>
      </c>
      <c r="AG45" s="58">
        <v>1</v>
      </c>
      <c r="AH45" s="84">
        <v>0</v>
      </c>
      <c r="AI45" s="84">
        <v>1</v>
      </c>
      <c r="AJ45" s="60">
        <v>44026</v>
      </c>
      <c r="AK45" s="58">
        <f t="shared" si="2"/>
        <v>8</v>
      </c>
      <c r="AL45" s="123">
        <v>1</v>
      </c>
      <c r="AM45" s="61"/>
      <c r="AN45" s="64">
        <v>1</v>
      </c>
      <c r="AO45" s="63">
        <v>1</v>
      </c>
      <c r="AP45" s="63">
        <v>1</v>
      </c>
      <c r="AQ45" s="63">
        <v>1</v>
      </c>
      <c r="AR45" s="63">
        <v>1</v>
      </c>
      <c r="AS45" s="63">
        <v>0</v>
      </c>
      <c r="AT45" s="64"/>
      <c r="AU45" s="66">
        <v>44018</v>
      </c>
      <c r="AV45" s="135">
        <v>0</v>
      </c>
      <c r="AW45" s="135">
        <v>7.4370000000000003</v>
      </c>
      <c r="AX45" s="135">
        <v>85.6</v>
      </c>
      <c r="AY45" s="135">
        <v>34.299999999999997</v>
      </c>
      <c r="AZ45" s="135">
        <v>22.7</v>
      </c>
      <c r="BA45" s="135">
        <v>-0.4</v>
      </c>
      <c r="BB45" s="135"/>
      <c r="BC45" s="135"/>
      <c r="BD45" s="135"/>
      <c r="BE45" s="135"/>
      <c r="BF45" s="135"/>
      <c r="BG45" s="133">
        <v>0.98</v>
      </c>
      <c r="BH45" s="133">
        <v>1511</v>
      </c>
      <c r="BI45" s="143"/>
      <c r="BJ45" s="228">
        <v>7.0000000000000001E-3</v>
      </c>
      <c r="BK45" s="135"/>
      <c r="BL45" s="135"/>
      <c r="BM45" s="135"/>
      <c r="BN45" s="135">
        <v>12.9</v>
      </c>
      <c r="BO45" s="135">
        <v>6.31</v>
      </c>
      <c r="BP45" s="135">
        <v>77</v>
      </c>
      <c r="BQ45" s="135">
        <v>19</v>
      </c>
      <c r="BR45" s="135">
        <v>333</v>
      </c>
      <c r="BS45" s="46">
        <v>54</v>
      </c>
      <c r="BT45" s="123">
        <v>0</v>
      </c>
      <c r="BU45" s="64">
        <v>1</v>
      </c>
      <c r="BV45" s="64">
        <v>0</v>
      </c>
      <c r="BW45" s="64">
        <v>0</v>
      </c>
      <c r="BX45" s="64">
        <v>0</v>
      </c>
      <c r="BY45" s="64">
        <v>0</v>
      </c>
      <c r="BZ45" s="64">
        <v>0</v>
      </c>
      <c r="CA45" s="64">
        <v>0</v>
      </c>
      <c r="CB45" s="64">
        <v>1</v>
      </c>
      <c r="CC45" s="64">
        <v>0</v>
      </c>
      <c r="CD45" s="64">
        <v>1</v>
      </c>
      <c r="CE45" s="64">
        <v>0</v>
      </c>
      <c r="CF45" s="64">
        <v>0</v>
      </c>
      <c r="CG45" s="64">
        <v>1</v>
      </c>
      <c r="CH45" s="64">
        <v>0</v>
      </c>
      <c r="CI45" s="63">
        <v>0</v>
      </c>
      <c r="CJ45" s="86"/>
      <c r="CK45" s="63" t="s">
        <v>1922</v>
      </c>
      <c r="CL45" s="64">
        <v>0</v>
      </c>
      <c r="CM45" s="64">
        <v>0</v>
      </c>
      <c r="CN45" s="64">
        <v>0</v>
      </c>
      <c r="CO45" s="64">
        <v>0</v>
      </c>
      <c r="CP45" s="61">
        <v>0</v>
      </c>
      <c r="CQ45" s="61">
        <v>0</v>
      </c>
      <c r="CR45" s="70">
        <v>0</v>
      </c>
      <c r="CS45" s="64">
        <v>1</v>
      </c>
      <c r="CT45" s="71" t="s">
        <v>131</v>
      </c>
      <c r="CU45" s="62" t="s">
        <v>437</v>
      </c>
      <c r="CV45" s="61">
        <v>0</v>
      </c>
      <c r="CW45" s="61"/>
      <c r="CX45" s="61">
        <v>0</v>
      </c>
      <c r="CY45" s="64">
        <v>0</v>
      </c>
      <c r="CZ45" s="87">
        <v>4.2324833333333336</v>
      </c>
      <c r="DA45" s="74">
        <v>4.4809999999999999</v>
      </c>
      <c r="DB45" s="74">
        <v>0.24851666666666627</v>
      </c>
      <c r="DC45" s="74">
        <v>5.8716513945713418</v>
      </c>
      <c r="DD45" s="74">
        <v>49</v>
      </c>
      <c r="DE45" s="74">
        <v>109392</v>
      </c>
      <c r="DF45" s="74">
        <v>42655</v>
      </c>
      <c r="DG45" s="74">
        <v>1338.1682938168296</v>
      </c>
      <c r="DH45" s="74">
        <v>1.3765446945425723E-4</v>
      </c>
      <c r="DI45" s="74">
        <v>24.719833333333337</v>
      </c>
      <c r="DJ45" s="74">
        <v>26.455166666666674</v>
      </c>
      <c r="DK45" s="74">
        <v>-1.7353333333333332</v>
      </c>
      <c r="DL45" s="74">
        <v>208.60931390039448</v>
      </c>
      <c r="DM45" s="74">
        <v>223.25830452418546</v>
      </c>
      <c r="DN45" s="74">
        <v>-14.648990623791001</v>
      </c>
      <c r="DO45" s="74">
        <v>467.26564315732969</v>
      </c>
      <c r="DP45" s="74">
        <v>500.06299064957619</v>
      </c>
      <c r="DQ45" s="74">
        <v>-32.797347492246374</v>
      </c>
      <c r="DR45" s="74">
        <v>6.1549612805892953E-2</v>
      </c>
      <c r="DS45" s="73"/>
      <c r="DT45" s="74"/>
      <c r="DU45" s="74"/>
      <c r="DV45" s="74"/>
      <c r="DW45" s="73"/>
      <c r="DX45" s="73"/>
      <c r="DY45" s="74"/>
      <c r="DZ45" s="74"/>
      <c r="EA45" s="74"/>
      <c r="EB45" s="74"/>
      <c r="EC45" s="74"/>
      <c r="ED45" s="74"/>
      <c r="EE45" s="74"/>
      <c r="EF45" s="74"/>
    </row>
    <row r="46" spans="1:136" ht="15.75" customHeight="1">
      <c r="A46" s="76">
        <v>46</v>
      </c>
      <c r="B46" s="46" t="s">
        <v>438</v>
      </c>
      <c r="C46" s="135" t="s">
        <v>439</v>
      </c>
      <c r="D46" s="135">
        <v>1</v>
      </c>
      <c r="E46" s="149">
        <v>15779</v>
      </c>
      <c r="F46" s="44">
        <f t="shared" si="0"/>
        <v>77</v>
      </c>
      <c r="G46" s="78">
        <v>1</v>
      </c>
      <c r="H46" s="159">
        <v>80</v>
      </c>
      <c r="I46" s="135">
        <v>120</v>
      </c>
      <c r="J46" s="78">
        <v>71</v>
      </c>
      <c r="K46" s="46">
        <v>38.6</v>
      </c>
      <c r="L46" s="79">
        <v>92</v>
      </c>
      <c r="M46" s="80">
        <v>0</v>
      </c>
      <c r="N46" s="80">
        <v>0</v>
      </c>
      <c r="O46" s="80">
        <v>0</v>
      </c>
      <c r="P46" s="80">
        <v>1</v>
      </c>
      <c r="Q46" s="80">
        <v>0</v>
      </c>
      <c r="R46" s="80">
        <v>0</v>
      </c>
      <c r="S46" s="80">
        <v>1</v>
      </c>
      <c r="T46" s="80">
        <v>0</v>
      </c>
      <c r="U46" s="80">
        <v>1</v>
      </c>
      <c r="V46" s="80">
        <v>0</v>
      </c>
      <c r="W46" s="80">
        <v>0</v>
      </c>
      <c r="X46" s="70">
        <v>84</v>
      </c>
      <c r="Y46" s="63">
        <v>1.77</v>
      </c>
      <c r="Z46" s="191">
        <f t="shared" si="3"/>
        <v>26.812218711098343</v>
      </c>
      <c r="AA46" s="150">
        <v>44023</v>
      </c>
      <c r="AB46" s="60" t="s">
        <v>1883</v>
      </c>
      <c r="AC46" s="177">
        <v>44023</v>
      </c>
      <c r="AD46" s="58" t="s">
        <v>1888</v>
      </c>
      <c r="AE46" s="58">
        <v>1</v>
      </c>
      <c r="AF46" s="58">
        <v>1</v>
      </c>
      <c r="AG46" s="58">
        <v>41</v>
      </c>
      <c r="AH46" s="84">
        <v>1</v>
      </c>
      <c r="AI46" s="84">
        <v>1</v>
      </c>
      <c r="AJ46" s="60">
        <v>44064</v>
      </c>
      <c r="AK46" s="58">
        <f t="shared" si="2"/>
        <v>41</v>
      </c>
      <c r="AL46" s="123">
        <v>1</v>
      </c>
      <c r="AM46" s="61"/>
      <c r="AN46" s="64">
        <v>1</v>
      </c>
      <c r="AO46" s="154">
        <v>1</v>
      </c>
      <c r="AP46" s="63">
        <v>1</v>
      </c>
      <c r="AQ46" s="63">
        <v>1</v>
      </c>
      <c r="AR46" s="63">
        <v>1</v>
      </c>
      <c r="AS46" s="63">
        <v>0</v>
      </c>
      <c r="AT46" s="64"/>
      <c r="AU46" s="66">
        <v>44025</v>
      </c>
      <c r="AV46" s="135">
        <v>0</v>
      </c>
      <c r="AW46" s="135"/>
      <c r="AX46" s="135"/>
      <c r="AY46" s="135"/>
      <c r="AZ46" s="135"/>
      <c r="BA46" s="135"/>
      <c r="BB46" s="135"/>
      <c r="BC46" s="135"/>
      <c r="BD46" s="135"/>
      <c r="BE46" s="135"/>
      <c r="BF46" s="135"/>
      <c r="BG46" s="133">
        <v>1.85</v>
      </c>
      <c r="BH46" s="133">
        <v>878</v>
      </c>
      <c r="BI46" s="133">
        <v>114.3</v>
      </c>
      <c r="BJ46" s="228">
        <v>5.3999999999999999E-2</v>
      </c>
      <c r="BK46" s="135"/>
      <c r="BL46" s="135"/>
      <c r="BM46" s="135">
        <v>161</v>
      </c>
      <c r="BN46" s="135">
        <v>14.8</v>
      </c>
      <c r="BO46" s="135">
        <v>4.4800000000000004</v>
      </c>
      <c r="BP46" s="135">
        <v>76.8</v>
      </c>
      <c r="BQ46" s="135">
        <v>12.7</v>
      </c>
      <c r="BR46" s="135">
        <v>134</v>
      </c>
      <c r="BS46" s="46">
        <v>60</v>
      </c>
      <c r="BT46" s="123">
        <v>0</v>
      </c>
      <c r="BU46" s="64">
        <v>0</v>
      </c>
      <c r="BV46" s="64">
        <v>0</v>
      </c>
      <c r="BW46" s="64">
        <v>1</v>
      </c>
      <c r="BX46" s="64">
        <v>0</v>
      </c>
      <c r="BY46" s="64">
        <v>0</v>
      </c>
      <c r="BZ46" s="64">
        <v>0</v>
      </c>
      <c r="CA46" s="64">
        <v>0</v>
      </c>
      <c r="CB46" s="64">
        <v>0</v>
      </c>
      <c r="CC46" s="64">
        <v>1</v>
      </c>
      <c r="CD46" s="64">
        <v>0</v>
      </c>
      <c r="CE46" s="64">
        <v>0</v>
      </c>
      <c r="CF46" s="64">
        <v>0</v>
      </c>
      <c r="CG46" s="64">
        <v>0</v>
      </c>
      <c r="CH46" s="64">
        <v>0</v>
      </c>
      <c r="CI46" s="63">
        <v>0</v>
      </c>
      <c r="CJ46" s="86"/>
      <c r="CK46" s="154" t="s">
        <v>1885</v>
      </c>
      <c r="CL46" s="155">
        <v>0</v>
      </c>
      <c r="CM46" s="155">
        <v>0</v>
      </c>
      <c r="CN46" s="155">
        <v>0</v>
      </c>
      <c r="CO46" s="64">
        <v>0</v>
      </c>
      <c r="CP46" s="61">
        <v>0</v>
      </c>
      <c r="CQ46" s="61">
        <v>0</v>
      </c>
      <c r="CR46" s="70">
        <v>0</v>
      </c>
      <c r="CS46" s="64">
        <v>1</v>
      </c>
      <c r="CT46" s="71" t="s">
        <v>131</v>
      </c>
      <c r="CU46" s="62" t="s">
        <v>440</v>
      </c>
      <c r="CV46" s="61">
        <v>1</v>
      </c>
      <c r="CW46" s="61">
        <v>0</v>
      </c>
      <c r="CX46" s="61">
        <v>1</v>
      </c>
      <c r="CY46" s="64">
        <v>1</v>
      </c>
      <c r="CZ46" s="87">
        <v>5.5019666666666662</v>
      </c>
      <c r="DA46" s="74">
        <v>5.6319999999999997</v>
      </c>
      <c r="DB46" s="74">
        <v>0.13003333333333345</v>
      </c>
      <c r="DC46" s="74">
        <v>2.3633973306514662</v>
      </c>
      <c r="DD46" s="74">
        <v>150</v>
      </c>
      <c r="DE46" s="74">
        <v>62953</v>
      </c>
      <c r="DF46" s="74">
        <v>55560</v>
      </c>
      <c r="DG46" s="74">
        <v>708.37200668275489</v>
      </c>
      <c r="DH46" s="74">
        <v>4.2537748931811847E-5</v>
      </c>
      <c r="DI46" s="74">
        <v>19.000166666666665</v>
      </c>
      <c r="DJ46" s="74">
        <v>29.691999999999997</v>
      </c>
      <c r="DK46" s="74">
        <v>-10.691833333333335</v>
      </c>
      <c r="DL46" s="74">
        <v>270.54587809267059</v>
      </c>
      <c r="DM46" s="74">
        <v>423.44186934228122</v>
      </c>
      <c r="DN46" s="74">
        <v>-152.89599124961055</v>
      </c>
      <c r="DO46" s="74">
        <v>276.70605144444926</v>
      </c>
      <c r="DP46" s="74">
        <v>432.06821612931327</v>
      </c>
      <c r="DQ46" s="74">
        <v>-155.3621646848641</v>
      </c>
      <c r="DR46" s="74">
        <v>0.26447757855072535</v>
      </c>
      <c r="DS46" s="73"/>
      <c r="DT46" s="74"/>
      <c r="DU46" s="74"/>
      <c r="DV46" s="74"/>
      <c r="DW46" s="73"/>
      <c r="DX46" s="73"/>
      <c r="DY46" s="74"/>
      <c r="DZ46" s="74"/>
      <c r="EA46" s="74"/>
      <c r="EB46" s="74"/>
      <c r="EC46" s="74"/>
      <c r="ED46" s="74"/>
      <c r="EE46" s="74"/>
      <c r="EF46" s="74"/>
    </row>
    <row r="47" spans="1:136" ht="15.75" customHeight="1">
      <c r="A47" s="76">
        <v>47</v>
      </c>
      <c r="B47" s="46" t="s">
        <v>441</v>
      </c>
      <c r="C47" s="135" t="s">
        <v>442</v>
      </c>
      <c r="D47" s="135">
        <v>2</v>
      </c>
      <c r="E47" s="149">
        <v>20592</v>
      </c>
      <c r="F47" s="44">
        <f t="shared" si="0"/>
        <v>64</v>
      </c>
      <c r="G47" s="78">
        <v>1</v>
      </c>
      <c r="H47" s="159">
        <v>46</v>
      </c>
      <c r="I47" s="135">
        <v>167</v>
      </c>
      <c r="J47" s="78">
        <v>86</v>
      </c>
      <c r="K47" s="46">
        <v>36.799999999999997</v>
      </c>
      <c r="L47" s="79">
        <v>96</v>
      </c>
      <c r="M47" s="80">
        <v>0</v>
      </c>
      <c r="N47" s="80">
        <v>1</v>
      </c>
      <c r="O47" s="80">
        <v>0</v>
      </c>
      <c r="P47" s="80">
        <v>0</v>
      </c>
      <c r="Q47" s="80">
        <v>0</v>
      </c>
      <c r="R47" s="80">
        <v>0</v>
      </c>
      <c r="S47" s="80">
        <v>1</v>
      </c>
      <c r="T47" s="80">
        <v>0</v>
      </c>
      <c r="U47" s="80">
        <v>1</v>
      </c>
      <c r="V47" s="80">
        <v>1</v>
      </c>
      <c r="W47" s="80">
        <v>1</v>
      </c>
      <c r="X47" s="70">
        <v>64</v>
      </c>
      <c r="Y47" s="63">
        <v>1.58</v>
      </c>
      <c r="Z47" s="191">
        <f t="shared" si="3"/>
        <v>25.63691716071142</v>
      </c>
      <c r="AA47" s="150">
        <v>44024</v>
      </c>
      <c r="AB47" s="60" t="s">
        <v>1883</v>
      </c>
      <c r="AC47" s="177">
        <v>44024</v>
      </c>
      <c r="AD47" s="58" t="s">
        <v>1888</v>
      </c>
      <c r="AE47" s="58">
        <v>1</v>
      </c>
      <c r="AF47" s="58">
        <v>0</v>
      </c>
      <c r="AG47" s="58">
        <v>9</v>
      </c>
      <c r="AH47" s="84">
        <v>1</v>
      </c>
      <c r="AI47" s="84">
        <v>1</v>
      </c>
      <c r="AJ47" s="60">
        <v>44033</v>
      </c>
      <c r="AK47" s="58">
        <f t="shared" si="2"/>
        <v>9</v>
      </c>
      <c r="AL47" s="123">
        <v>1</v>
      </c>
      <c r="AM47" s="61"/>
      <c r="AN47" s="64">
        <v>1</v>
      </c>
      <c r="AO47" s="63">
        <v>1</v>
      </c>
      <c r="AP47" s="63">
        <v>1</v>
      </c>
      <c r="AQ47" s="63">
        <v>1</v>
      </c>
      <c r="AR47" s="63">
        <v>1</v>
      </c>
      <c r="AS47" s="63">
        <v>0</v>
      </c>
      <c r="AT47" s="64"/>
      <c r="AU47" s="66">
        <v>44025</v>
      </c>
      <c r="AV47" s="135"/>
      <c r="AW47" s="135"/>
      <c r="AX47" s="135"/>
      <c r="AY47" s="135"/>
      <c r="AZ47" s="135"/>
      <c r="BA47" s="135"/>
      <c r="BB47" s="135"/>
      <c r="BC47" s="135"/>
      <c r="BD47" s="135"/>
      <c r="BE47" s="135"/>
      <c r="BF47" s="135"/>
      <c r="BG47" s="133">
        <v>1.18</v>
      </c>
      <c r="BH47" s="133">
        <v>4585</v>
      </c>
      <c r="BI47" s="133">
        <v>14.5</v>
      </c>
      <c r="BJ47" s="228">
        <v>6.0999999999999999E-2</v>
      </c>
      <c r="BK47" s="135"/>
      <c r="BL47" s="135"/>
      <c r="BM47" s="135">
        <v>118</v>
      </c>
      <c r="BN47" s="135">
        <v>12.7</v>
      </c>
      <c r="BO47" s="135">
        <v>10.1</v>
      </c>
      <c r="BP47" s="135">
        <v>82</v>
      </c>
      <c r="BQ47" s="135">
        <v>7.6</v>
      </c>
      <c r="BR47" s="135">
        <v>265</v>
      </c>
      <c r="BS47" s="46">
        <v>128</v>
      </c>
      <c r="BT47" s="123">
        <v>0</v>
      </c>
      <c r="BU47" s="64">
        <v>0</v>
      </c>
      <c r="BV47" s="64">
        <v>0</v>
      </c>
      <c r="BW47" s="64">
        <v>0</v>
      </c>
      <c r="BX47" s="64">
        <v>0</v>
      </c>
      <c r="BY47" s="64">
        <v>0</v>
      </c>
      <c r="BZ47" s="64">
        <v>0</v>
      </c>
      <c r="CA47" s="64">
        <v>0</v>
      </c>
      <c r="CB47" s="64">
        <v>0</v>
      </c>
      <c r="CC47" s="64">
        <v>0</v>
      </c>
      <c r="CD47" s="64">
        <v>0</v>
      </c>
      <c r="CE47" s="64">
        <v>0</v>
      </c>
      <c r="CF47" s="64">
        <v>0</v>
      </c>
      <c r="CG47" s="64">
        <v>0</v>
      </c>
      <c r="CH47" s="64">
        <v>1</v>
      </c>
      <c r="CI47" s="63">
        <v>0</v>
      </c>
      <c r="CJ47" s="86"/>
      <c r="CK47" s="63" t="s">
        <v>1886</v>
      </c>
      <c r="CL47" s="64">
        <v>1</v>
      </c>
      <c r="CM47" s="64">
        <v>0</v>
      </c>
      <c r="CN47" s="64">
        <v>1</v>
      </c>
      <c r="CO47" s="64">
        <v>0</v>
      </c>
      <c r="CP47" s="61">
        <v>0</v>
      </c>
      <c r="CQ47" s="61">
        <v>0</v>
      </c>
      <c r="CR47" s="70">
        <v>1</v>
      </c>
      <c r="CS47" s="64">
        <v>1</v>
      </c>
      <c r="CT47" s="71" t="s">
        <v>131</v>
      </c>
      <c r="CU47" s="62" t="s">
        <v>202</v>
      </c>
      <c r="CV47" s="61">
        <v>0</v>
      </c>
      <c r="CW47" s="61">
        <v>1</v>
      </c>
      <c r="CX47" s="61">
        <v>0</v>
      </c>
      <c r="CY47" s="64">
        <v>1</v>
      </c>
      <c r="CZ47" s="87">
        <v>3.2742833333333343</v>
      </c>
      <c r="DA47" s="74"/>
      <c r="DB47" s="74"/>
      <c r="DC47" s="74"/>
      <c r="DD47" s="74"/>
      <c r="DE47" s="74"/>
      <c r="DF47" s="74"/>
      <c r="DG47" s="74"/>
      <c r="DH47" s="74"/>
      <c r="DI47" s="74">
        <v>4.8858333333333333</v>
      </c>
      <c r="DJ47" s="74">
        <v>8.4855</v>
      </c>
      <c r="DK47" s="74">
        <v>-3.5996666666666672</v>
      </c>
      <c r="DL47" s="74">
        <v>23.235351985875504</v>
      </c>
      <c r="DM47" s="74">
        <v>41.496851765651009</v>
      </c>
      <c r="DN47" s="74">
        <v>-18.261499779775509</v>
      </c>
      <c r="DO47" s="74">
        <v>123.03485616956779</v>
      </c>
      <c r="DP47" s="74">
        <v>211.03033808169249</v>
      </c>
      <c r="DQ47" s="74">
        <v>-87.995481912124689</v>
      </c>
      <c r="DR47" s="74">
        <v>0.29427385873883438</v>
      </c>
      <c r="DS47" s="73"/>
      <c r="DT47" s="74">
        <v>6.87</v>
      </c>
      <c r="DU47" s="74">
        <v>6.63</v>
      </c>
      <c r="DV47" s="74">
        <v>7.12</v>
      </c>
      <c r="DW47" s="73">
        <v>89</v>
      </c>
      <c r="DX47" s="73">
        <v>133</v>
      </c>
      <c r="DY47" s="74">
        <v>0.48499999999999999</v>
      </c>
      <c r="DZ47" s="74">
        <v>0.89300000000000002</v>
      </c>
      <c r="EA47" s="74">
        <v>25.85</v>
      </c>
      <c r="EB47" s="74">
        <v>6.0419999999999998</v>
      </c>
      <c r="EC47" s="74">
        <v>0.42099999999999999</v>
      </c>
      <c r="ED47" s="74">
        <v>0.70599999999999996</v>
      </c>
      <c r="EE47" s="74">
        <v>1.1990000000000001</v>
      </c>
      <c r="EF47" s="74">
        <v>0.3</v>
      </c>
    </row>
    <row r="48" spans="1:136" ht="15.75" customHeight="1">
      <c r="A48" s="76">
        <v>48</v>
      </c>
      <c r="B48" s="46" t="s">
        <v>449</v>
      </c>
      <c r="C48" s="135" t="s">
        <v>450</v>
      </c>
      <c r="D48" s="135">
        <v>2</v>
      </c>
      <c r="E48" s="149">
        <v>28702</v>
      </c>
      <c r="F48" s="44">
        <f t="shared" si="0"/>
        <v>41</v>
      </c>
      <c r="G48" s="78">
        <v>1</v>
      </c>
      <c r="H48" s="159">
        <v>93</v>
      </c>
      <c r="I48" s="135">
        <v>130</v>
      </c>
      <c r="J48" s="78">
        <v>80</v>
      </c>
      <c r="K48" s="46">
        <v>37</v>
      </c>
      <c r="L48" s="79">
        <v>96</v>
      </c>
      <c r="M48" s="80">
        <v>0</v>
      </c>
      <c r="N48" s="80">
        <v>0</v>
      </c>
      <c r="O48" s="80">
        <v>0</v>
      </c>
      <c r="P48" s="80">
        <v>0</v>
      </c>
      <c r="Q48" s="80">
        <v>0</v>
      </c>
      <c r="R48" s="80">
        <v>0</v>
      </c>
      <c r="S48" s="80">
        <v>0</v>
      </c>
      <c r="T48" s="80">
        <v>0</v>
      </c>
      <c r="U48" s="80">
        <v>0</v>
      </c>
      <c r="V48" s="80">
        <v>0</v>
      </c>
      <c r="W48" s="80">
        <v>0</v>
      </c>
      <c r="X48" s="70">
        <v>56</v>
      </c>
      <c r="Y48" s="63">
        <v>1.63</v>
      </c>
      <c r="Z48" s="191">
        <f t="shared" si="3"/>
        <v>21.077195227520797</v>
      </c>
      <c r="AA48" s="150">
        <v>44021</v>
      </c>
      <c r="AB48" s="60" t="s">
        <v>1883</v>
      </c>
      <c r="AC48" s="177">
        <v>44022</v>
      </c>
      <c r="AD48" s="58" t="s">
        <v>1923</v>
      </c>
      <c r="AE48" s="58">
        <v>0</v>
      </c>
      <c r="AF48" s="58">
        <v>0</v>
      </c>
      <c r="AG48" s="58">
        <v>0</v>
      </c>
      <c r="AH48" s="84">
        <v>0</v>
      </c>
      <c r="AI48" s="84">
        <v>0</v>
      </c>
      <c r="AJ48" s="60">
        <v>44029</v>
      </c>
      <c r="AK48" s="58">
        <f t="shared" si="2"/>
        <v>8</v>
      </c>
      <c r="AL48" s="123">
        <v>1</v>
      </c>
      <c r="AM48" s="61"/>
      <c r="AN48" s="64">
        <v>1</v>
      </c>
      <c r="AO48" s="63">
        <v>1</v>
      </c>
      <c r="AP48" s="63">
        <v>0</v>
      </c>
      <c r="AQ48" s="63">
        <v>0</v>
      </c>
      <c r="AR48" s="63">
        <v>1</v>
      </c>
      <c r="AS48" s="63">
        <v>0</v>
      </c>
      <c r="AT48" s="64"/>
      <c r="AU48" s="66">
        <v>44021</v>
      </c>
      <c r="AV48" s="135">
        <v>6</v>
      </c>
      <c r="AW48" s="135"/>
      <c r="AX48" s="135"/>
      <c r="AY48" s="135"/>
      <c r="AZ48" s="135"/>
      <c r="BA48" s="135"/>
      <c r="BB48" s="135"/>
      <c r="BC48" s="135"/>
      <c r="BD48" s="135"/>
      <c r="BE48" s="135"/>
      <c r="BF48" s="135"/>
      <c r="BG48" s="133">
        <v>0.55000000000000004</v>
      </c>
      <c r="BH48" s="133">
        <v>761</v>
      </c>
      <c r="BI48" s="133">
        <v>104.4</v>
      </c>
      <c r="BJ48" s="228">
        <v>7.0000000000000001E-3</v>
      </c>
      <c r="BK48" s="135"/>
      <c r="BL48" s="135"/>
      <c r="BM48" s="135">
        <v>109</v>
      </c>
      <c r="BN48" s="135">
        <v>12.8</v>
      </c>
      <c r="BO48" s="135">
        <v>2.52</v>
      </c>
      <c r="BP48" s="135">
        <v>75.400000000000006</v>
      </c>
      <c r="BQ48" s="135">
        <v>21</v>
      </c>
      <c r="BR48" s="135">
        <v>296</v>
      </c>
      <c r="BS48" s="46">
        <v>12</v>
      </c>
      <c r="BT48" s="123">
        <v>0</v>
      </c>
      <c r="BU48" s="64">
        <v>0</v>
      </c>
      <c r="BV48" s="64">
        <v>0</v>
      </c>
      <c r="BW48" s="64">
        <v>1</v>
      </c>
      <c r="BX48" s="64">
        <v>0</v>
      </c>
      <c r="BY48" s="64">
        <v>1</v>
      </c>
      <c r="BZ48" s="64">
        <v>0</v>
      </c>
      <c r="CA48" s="64">
        <v>0</v>
      </c>
      <c r="CB48" s="64">
        <v>0</v>
      </c>
      <c r="CC48" s="64">
        <v>1</v>
      </c>
      <c r="CD48" s="64">
        <v>0</v>
      </c>
      <c r="CE48" s="64">
        <v>0</v>
      </c>
      <c r="CF48" s="64">
        <v>0</v>
      </c>
      <c r="CG48" s="64">
        <v>1</v>
      </c>
      <c r="CH48" s="64">
        <v>0</v>
      </c>
      <c r="CI48" s="63">
        <v>0</v>
      </c>
      <c r="CJ48" s="86"/>
      <c r="CK48" s="63" t="s">
        <v>1885</v>
      </c>
      <c r="CL48" s="64">
        <v>0</v>
      </c>
      <c r="CM48" s="64">
        <v>0</v>
      </c>
      <c r="CN48" s="64">
        <v>0</v>
      </c>
      <c r="CO48" s="64">
        <v>0</v>
      </c>
      <c r="CP48" s="61">
        <v>0</v>
      </c>
      <c r="CQ48" s="61">
        <v>0</v>
      </c>
      <c r="CR48" s="70">
        <v>0</v>
      </c>
      <c r="CS48" s="64">
        <v>0</v>
      </c>
      <c r="CT48" s="71"/>
      <c r="CU48" s="62"/>
      <c r="CV48" s="61">
        <v>0</v>
      </c>
      <c r="CW48" s="61">
        <v>0</v>
      </c>
      <c r="CX48" s="61">
        <v>0</v>
      </c>
      <c r="CY48" s="64">
        <v>0</v>
      </c>
      <c r="CZ48" s="87">
        <v>3.8604576271186448</v>
      </c>
      <c r="DA48" s="74">
        <v>4.173</v>
      </c>
      <c r="DB48" s="74">
        <v>0.31254237288135522</v>
      </c>
      <c r="DC48" s="74">
        <v>8.0959928347828942</v>
      </c>
      <c r="DD48" s="74">
        <v>59</v>
      </c>
      <c r="DE48" s="74">
        <v>91955</v>
      </c>
      <c r="DF48" s="74">
        <v>51177</v>
      </c>
      <c r="DG48" s="74">
        <v>1715.5416012558869</v>
      </c>
      <c r="DH48" s="74">
        <v>1.5819592462987071E-4</v>
      </c>
      <c r="DI48" s="74">
        <v>13.288166666666664</v>
      </c>
      <c r="DJ48" s="74">
        <v>21.257500000000004</v>
      </c>
      <c r="DK48" s="74">
        <v>-7.9693333333333332</v>
      </c>
      <c r="DL48" s="74">
        <v>93.182549120305765</v>
      </c>
      <c r="DM48" s="74">
        <v>149.15804673608949</v>
      </c>
      <c r="DN48" s="74">
        <v>-55.975497615783667</v>
      </c>
      <c r="DO48" s="74">
        <v>275.56306993911818</v>
      </c>
      <c r="DP48" s="74">
        <v>440.69202506958845</v>
      </c>
      <c r="DQ48" s="74">
        <v>-165.12895513047022</v>
      </c>
      <c r="DR48" s="74">
        <v>0.27257054563534611</v>
      </c>
      <c r="DS48" s="73"/>
      <c r="DT48" s="74">
        <v>6.65</v>
      </c>
      <c r="DU48" s="74">
        <v>6.45</v>
      </c>
      <c r="DV48" s="74">
        <v>6.81</v>
      </c>
      <c r="DW48" s="73">
        <v>72</v>
      </c>
      <c r="DX48" s="73">
        <v>104</v>
      </c>
      <c r="DY48" s="74">
        <v>0.35899999999999999</v>
      </c>
      <c r="DZ48" s="74">
        <v>0.875</v>
      </c>
      <c r="EA48" s="74">
        <v>26.81</v>
      </c>
      <c r="EB48" s="74">
        <v>5.9320000000000004</v>
      </c>
      <c r="EC48" s="74">
        <v>0.5</v>
      </c>
      <c r="ED48" s="74">
        <v>0.504</v>
      </c>
      <c r="EE48" s="74">
        <v>0.56399999999999995</v>
      </c>
      <c r="EF48" s="74">
        <v>0.30499999999999999</v>
      </c>
    </row>
    <row r="49" spans="1:136" ht="15.75" customHeight="1">
      <c r="A49" s="103">
        <v>49</v>
      </c>
      <c r="B49" s="104" t="s">
        <v>457</v>
      </c>
      <c r="C49" s="108" t="s">
        <v>458</v>
      </c>
      <c r="D49" s="108">
        <v>1</v>
      </c>
      <c r="E49" s="146">
        <v>21980</v>
      </c>
      <c r="F49" s="106">
        <f t="shared" si="0"/>
        <v>60</v>
      </c>
      <c r="G49" s="103">
        <v>1</v>
      </c>
      <c r="H49" s="126">
        <v>90</v>
      </c>
      <c r="I49" s="108">
        <v>139</v>
      </c>
      <c r="J49" s="103">
        <v>84</v>
      </c>
      <c r="K49" s="104">
        <v>38.299999999999997</v>
      </c>
      <c r="L49" s="107">
        <v>94</v>
      </c>
      <c r="M49" s="108">
        <v>0</v>
      </c>
      <c r="N49" s="108">
        <v>0</v>
      </c>
      <c r="O49" s="108">
        <v>0</v>
      </c>
      <c r="P49" s="108">
        <v>0</v>
      </c>
      <c r="Q49" s="108">
        <v>0</v>
      </c>
      <c r="R49" s="108">
        <v>0</v>
      </c>
      <c r="S49" s="108">
        <v>0</v>
      </c>
      <c r="T49" s="108">
        <v>0</v>
      </c>
      <c r="U49" s="108">
        <v>0</v>
      </c>
      <c r="V49" s="108">
        <v>0</v>
      </c>
      <c r="W49" s="108">
        <v>0</v>
      </c>
      <c r="X49" s="107"/>
      <c r="Y49" s="103"/>
      <c r="Z49" s="192" t="e">
        <f t="shared" si="3"/>
        <v>#DIV/0!</v>
      </c>
      <c r="AA49" s="147">
        <v>44023</v>
      </c>
      <c r="AB49" s="110" t="s">
        <v>1883</v>
      </c>
      <c r="AC49" s="230">
        <v>44024</v>
      </c>
      <c r="AD49" s="104" t="s">
        <v>1924</v>
      </c>
      <c r="AE49" s="104">
        <v>0</v>
      </c>
      <c r="AF49" s="104">
        <v>0</v>
      </c>
      <c r="AG49" s="104">
        <v>0</v>
      </c>
      <c r="AH49" s="108">
        <v>0</v>
      </c>
      <c r="AI49" s="108">
        <v>0</v>
      </c>
      <c r="AJ49" s="110">
        <v>44030</v>
      </c>
      <c r="AK49" s="104">
        <f t="shared" si="2"/>
        <v>7</v>
      </c>
      <c r="AL49" s="126">
        <v>0</v>
      </c>
      <c r="AM49" s="108" t="s">
        <v>459</v>
      </c>
      <c r="AN49" s="104">
        <v>1</v>
      </c>
      <c r="AO49" s="103">
        <v>1</v>
      </c>
      <c r="AP49" s="103">
        <v>1</v>
      </c>
      <c r="AQ49" s="103">
        <v>1</v>
      </c>
      <c r="AR49" s="103">
        <v>0</v>
      </c>
      <c r="AS49" s="103">
        <v>0</v>
      </c>
      <c r="AT49" s="104"/>
      <c r="AU49" s="110">
        <v>44025</v>
      </c>
      <c r="AV49" s="108"/>
      <c r="AW49" s="224"/>
      <c r="AX49" s="224"/>
      <c r="AY49" s="224"/>
      <c r="AZ49" s="224"/>
      <c r="BA49" s="224"/>
      <c r="BB49" s="108"/>
      <c r="BC49" s="108"/>
      <c r="BD49" s="108"/>
      <c r="BE49" s="108"/>
      <c r="BF49" s="108"/>
      <c r="BG49" s="113">
        <v>0.81</v>
      </c>
      <c r="BH49" s="113">
        <v>10778</v>
      </c>
      <c r="BI49" s="113">
        <v>115.7</v>
      </c>
      <c r="BJ49" s="226"/>
      <c r="BK49" s="108"/>
      <c r="BL49" s="108"/>
      <c r="BM49" s="108">
        <v>82</v>
      </c>
      <c r="BN49" s="108">
        <v>12.3</v>
      </c>
      <c r="BO49" s="108">
        <v>13.88</v>
      </c>
      <c r="BP49" s="108">
        <v>88.1</v>
      </c>
      <c r="BQ49" s="108">
        <v>7.3</v>
      </c>
      <c r="BR49" s="108">
        <v>98</v>
      </c>
      <c r="BS49" s="104">
        <v>46</v>
      </c>
      <c r="BT49" s="126">
        <v>0</v>
      </c>
      <c r="BU49" s="104">
        <v>0</v>
      </c>
      <c r="BV49" s="104">
        <v>0</v>
      </c>
      <c r="BW49" s="104">
        <v>0</v>
      </c>
      <c r="BX49" s="104">
        <v>0</v>
      </c>
      <c r="BY49" s="104">
        <v>1</v>
      </c>
      <c r="BZ49" s="104">
        <v>0</v>
      </c>
      <c r="CA49" s="104">
        <v>0</v>
      </c>
      <c r="CB49" s="104">
        <v>0</v>
      </c>
      <c r="CC49" s="104">
        <v>0</v>
      </c>
      <c r="CD49" s="104">
        <v>0</v>
      </c>
      <c r="CE49" s="104">
        <v>0</v>
      </c>
      <c r="CF49" s="104">
        <v>0</v>
      </c>
      <c r="CG49" s="104">
        <v>1</v>
      </c>
      <c r="CH49" s="104">
        <v>0</v>
      </c>
      <c r="CI49" s="103">
        <v>0</v>
      </c>
      <c r="CJ49" s="107"/>
      <c r="CK49" s="103" t="s">
        <v>1886</v>
      </c>
      <c r="CL49" s="104">
        <v>0</v>
      </c>
      <c r="CM49" s="104">
        <v>0</v>
      </c>
      <c r="CN49" s="104">
        <v>0</v>
      </c>
      <c r="CO49" s="104">
        <v>0</v>
      </c>
      <c r="CP49" s="108">
        <v>0</v>
      </c>
      <c r="CQ49" s="108">
        <v>0</v>
      </c>
      <c r="CR49" s="107">
        <v>0</v>
      </c>
      <c r="CS49" s="104">
        <v>1</v>
      </c>
      <c r="CT49" s="112" t="s">
        <v>131</v>
      </c>
      <c r="CU49" s="116" t="s">
        <v>1925</v>
      </c>
      <c r="CV49" s="108">
        <v>0</v>
      </c>
      <c r="CW49" s="108">
        <v>0</v>
      </c>
      <c r="CX49" s="108">
        <v>0</v>
      </c>
      <c r="CY49" s="104">
        <v>0</v>
      </c>
      <c r="CZ49" s="113">
        <v>5.4645849056603772</v>
      </c>
      <c r="DA49" s="114">
        <v>6.0049999999999999</v>
      </c>
      <c r="DB49" s="114">
        <v>0.54041509433962265</v>
      </c>
      <c r="DC49" s="114">
        <v>9.8894079544787541</v>
      </c>
      <c r="DD49" s="114">
        <v>155</v>
      </c>
      <c r="DE49" s="114">
        <v>24526</v>
      </c>
      <c r="DF49" s="114">
        <v>23364</v>
      </c>
      <c r="DG49" s="114">
        <v>652.15693236286165</v>
      </c>
      <c r="DH49" s="114">
        <v>4.2327546458135399E-4</v>
      </c>
      <c r="DI49" s="114">
        <v>-0.25833333333333319</v>
      </c>
      <c r="DJ49" s="114">
        <v>7.5908333333333369</v>
      </c>
      <c r="DK49" s="114">
        <v>-7.8491666666666653</v>
      </c>
      <c r="DL49" s="114">
        <v>-3.5089758678328677</v>
      </c>
      <c r="DM49" s="114">
        <v>106.4464191623844</v>
      </c>
      <c r="DN49" s="114">
        <v>-109.95539503021726</v>
      </c>
      <c r="DO49" s="114">
        <v>-3.8521046418106644</v>
      </c>
      <c r="DP49" s="114">
        <v>111.40783955872593</v>
      </c>
      <c r="DQ49" s="114">
        <v>-115.25994420053662</v>
      </c>
      <c r="DR49" s="114">
        <v>0.50849724777364458</v>
      </c>
      <c r="DS49" s="104"/>
      <c r="DT49" s="114">
        <v>7.87</v>
      </c>
      <c r="DU49" s="114">
        <v>7.72</v>
      </c>
      <c r="DV49" s="114">
        <v>8.02</v>
      </c>
      <c r="DW49" s="104">
        <v>84</v>
      </c>
      <c r="DX49" s="104">
        <v>139</v>
      </c>
      <c r="DY49" s="114">
        <v>0.30399999999999999</v>
      </c>
      <c r="DZ49" s="114">
        <v>0.51300000000000001</v>
      </c>
      <c r="EA49" s="114">
        <v>10.97</v>
      </c>
      <c r="EB49" s="114">
        <v>9.2720000000000002</v>
      </c>
      <c r="EC49" s="114">
        <v>1.2490000000000001</v>
      </c>
      <c r="ED49" s="114">
        <v>0.58499999999999996</v>
      </c>
      <c r="EE49" s="114">
        <v>0.63400000000000001</v>
      </c>
      <c r="EF49" s="114">
        <v>0.54100000000000004</v>
      </c>
    </row>
    <row r="50" spans="1:136" ht="15.75" customHeight="1">
      <c r="A50" s="76">
        <v>50</v>
      </c>
      <c r="B50" s="46" t="s">
        <v>467</v>
      </c>
      <c r="C50" s="135" t="s">
        <v>468</v>
      </c>
      <c r="D50" s="135">
        <v>2</v>
      </c>
      <c r="E50" s="149">
        <v>29928</v>
      </c>
      <c r="F50" s="44">
        <f t="shared" si="0"/>
        <v>38</v>
      </c>
      <c r="G50" s="78">
        <v>1</v>
      </c>
      <c r="H50" s="159">
        <v>115</v>
      </c>
      <c r="I50" s="135">
        <v>135</v>
      </c>
      <c r="J50" s="78">
        <v>86</v>
      </c>
      <c r="K50" s="46">
        <v>36.200000000000003</v>
      </c>
      <c r="L50" s="79">
        <v>94</v>
      </c>
      <c r="M50" s="80">
        <v>0</v>
      </c>
      <c r="N50" s="80">
        <v>0</v>
      </c>
      <c r="O50" s="80">
        <v>0</v>
      </c>
      <c r="P50" s="80">
        <v>0</v>
      </c>
      <c r="Q50" s="80">
        <v>0</v>
      </c>
      <c r="R50" s="80">
        <v>0</v>
      </c>
      <c r="S50" s="80">
        <v>0</v>
      </c>
      <c r="T50" s="80">
        <v>1</v>
      </c>
      <c r="U50" s="80">
        <v>0</v>
      </c>
      <c r="V50" s="80">
        <v>0</v>
      </c>
      <c r="W50" s="80">
        <v>0</v>
      </c>
      <c r="X50" s="70"/>
      <c r="Y50" s="63"/>
      <c r="Z50" s="191" t="e">
        <f t="shared" si="3"/>
        <v>#DIV/0!</v>
      </c>
      <c r="AA50" s="150">
        <v>44024</v>
      </c>
      <c r="AB50" s="60" t="s">
        <v>1883</v>
      </c>
      <c r="AC50" s="177">
        <v>44025</v>
      </c>
      <c r="AD50" s="58" t="s">
        <v>1923</v>
      </c>
      <c r="AE50" s="58">
        <v>0</v>
      </c>
      <c r="AF50" s="58">
        <v>0</v>
      </c>
      <c r="AG50" s="58">
        <v>0</v>
      </c>
      <c r="AH50" s="84">
        <v>0</v>
      </c>
      <c r="AI50" s="84">
        <v>0</v>
      </c>
      <c r="AJ50" s="60">
        <v>44033</v>
      </c>
      <c r="AK50" s="58">
        <f t="shared" si="2"/>
        <v>9</v>
      </c>
      <c r="AL50" s="123">
        <v>1</v>
      </c>
      <c r="AM50" s="61"/>
      <c r="AN50" s="64">
        <v>1</v>
      </c>
      <c r="AO50" s="63">
        <v>1</v>
      </c>
      <c r="AP50" s="63">
        <v>1</v>
      </c>
      <c r="AQ50" s="63">
        <v>1</v>
      </c>
      <c r="AR50" s="63">
        <v>1</v>
      </c>
      <c r="AS50" s="63">
        <v>0</v>
      </c>
      <c r="AT50" s="64"/>
      <c r="AU50" s="66">
        <v>44024</v>
      </c>
      <c r="AV50" s="135">
        <v>4</v>
      </c>
      <c r="AW50" s="135">
        <v>7.7889999999999997</v>
      </c>
      <c r="AX50" s="135">
        <v>56.7</v>
      </c>
      <c r="AY50" s="135">
        <v>25.9</v>
      </c>
      <c r="AZ50" s="135">
        <v>19.5</v>
      </c>
      <c r="BA50" s="135">
        <v>-1.8</v>
      </c>
      <c r="BB50" s="135"/>
      <c r="BC50" s="135"/>
      <c r="BD50" s="135"/>
      <c r="BE50" s="135"/>
      <c r="BF50" s="135"/>
      <c r="BG50" s="135">
        <v>0.65</v>
      </c>
      <c r="BH50" s="133">
        <v>856</v>
      </c>
      <c r="BI50" s="133">
        <v>87.4</v>
      </c>
      <c r="BJ50" s="228">
        <v>4.0000000000000001E-3</v>
      </c>
      <c r="BK50" s="135"/>
      <c r="BL50" s="135"/>
      <c r="BM50" s="135">
        <v>113</v>
      </c>
      <c r="BN50" s="135">
        <v>14.3</v>
      </c>
      <c r="BO50" s="135">
        <v>7.3</v>
      </c>
      <c r="BP50" s="135">
        <v>83.5</v>
      </c>
      <c r="BQ50" s="135">
        <v>11.1</v>
      </c>
      <c r="BR50" s="135">
        <v>170</v>
      </c>
      <c r="BS50" s="46">
        <v>14</v>
      </c>
      <c r="BT50" s="123">
        <v>0</v>
      </c>
      <c r="BU50" s="64">
        <v>1</v>
      </c>
      <c r="BV50" s="64">
        <v>1</v>
      </c>
      <c r="BW50" s="64">
        <v>1</v>
      </c>
      <c r="BX50" s="64">
        <v>1</v>
      </c>
      <c r="BY50" s="64">
        <v>1</v>
      </c>
      <c r="BZ50" s="64">
        <v>1</v>
      </c>
      <c r="CA50" s="64">
        <v>0</v>
      </c>
      <c r="CB50" s="64">
        <v>1</v>
      </c>
      <c r="CC50" s="64">
        <v>1</v>
      </c>
      <c r="CD50" s="64">
        <v>1</v>
      </c>
      <c r="CE50" s="64">
        <v>1</v>
      </c>
      <c r="CF50" s="64">
        <v>1</v>
      </c>
      <c r="CG50" s="64">
        <v>1</v>
      </c>
      <c r="CH50" s="64">
        <v>1</v>
      </c>
      <c r="CI50" s="63">
        <v>0</v>
      </c>
      <c r="CJ50" s="86"/>
      <c r="CK50" s="63" t="s">
        <v>1885</v>
      </c>
      <c r="CL50" s="64">
        <v>0</v>
      </c>
      <c r="CM50" s="64">
        <v>0</v>
      </c>
      <c r="CN50" s="64">
        <v>0</v>
      </c>
      <c r="CO50" s="64">
        <v>0</v>
      </c>
      <c r="CP50" s="61">
        <v>0</v>
      </c>
      <c r="CQ50" s="61">
        <v>0</v>
      </c>
      <c r="CR50" s="70">
        <v>0</v>
      </c>
      <c r="CS50" s="64">
        <v>0</v>
      </c>
      <c r="CT50" s="71"/>
      <c r="CU50" s="62"/>
      <c r="CV50" s="61">
        <v>0</v>
      </c>
      <c r="CW50" s="61">
        <v>0</v>
      </c>
      <c r="CX50" s="61">
        <v>0</v>
      </c>
      <c r="CY50" s="64">
        <v>0</v>
      </c>
      <c r="CZ50" s="87">
        <v>3.1499833333333327</v>
      </c>
      <c r="DA50" s="74">
        <v>3.488</v>
      </c>
      <c r="DB50" s="74">
        <v>0.3380166666666673</v>
      </c>
      <c r="DC50" s="74">
        <v>10.730744607114346</v>
      </c>
      <c r="DD50" s="74">
        <v>73</v>
      </c>
      <c r="DE50" s="74">
        <v>123724</v>
      </c>
      <c r="DF50" s="74">
        <v>78909</v>
      </c>
      <c r="DG50" s="74">
        <v>2462.04495093384</v>
      </c>
      <c r="DH50" s="74">
        <v>1.3598885560727351E-4</v>
      </c>
      <c r="DI50" s="74">
        <v>11.440500000000005</v>
      </c>
      <c r="DJ50" s="74">
        <v>13.919499999999996</v>
      </c>
      <c r="DK50" s="74">
        <v>-2.479000000000001</v>
      </c>
      <c r="DL50" s="74">
        <v>54.1758753377975</v>
      </c>
      <c r="DM50" s="74">
        <v>65.74075871079252</v>
      </c>
      <c r="DN50" s="74">
        <v>-11.564883372995002</v>
      </c>
      <c r="DO50" s="74">
        <v>289.11598054618906</v>
      </c>
      <c r="DP50" s="74">
        <v>352.83758400036044</v>
      </c>
      <c r="DQ50" s="74">
        <v>-63.721603454171408</v>
      </c>
      <c r="DR50" s="74">
        <v>0.15297130725541069</v>
      </c>
      <c r="DS50" s="73"/>
      <c r="DT50" s="74">
        <v>7.81</v>
      </c>
      <c r="DU50" s="74">
        <v>7.32</v>
      </c>
      <c r="DV50" s="74">
        <v>8.15</v>
      </c>
      <c r="DW50" s="73">
        <v>85</v>
      </c>
      <c r="DX50" s="73">
        <v>120</v>
      </c>
      <c r="DY50" s="74">
        <v>0.83199999999999996</v>
      </c>
      <c r="DZ50" s="74">
        <v>2.1659999999999999</v>
      </c>
      <c r="EA50" s="74">
        <v>51.46</v>
      </c>
      <c r="EB50" s="74">
        <v>4.282</v>
      </c>
      <c r="EC50" s="74">
        <v>0.25800000000000001</v>
      </c>
      <c r="ED50" s="74">
        <v>0.58199999999999996</v>
      </c>
      <c r="EE50" s="74">
        <v>0.92800000000000005</v>
      </c>
      <c r="EF50" s="74">
        <v>0.30499999999999999</v>
      </c>
    </row>
    <row r="51" spans="1:136" ht="15.75" customHeight="1">
      <c r="A51" s="76">
        <v>51</v>
      </c>
      <c r="B51" s="46" t="s">
        <v>475</v>
      </c>
      <c r="C51" s="135" t="s">
        <v>476</v>
      </c>
      <c r="D51" s="135">
        <v>1</v>
      </c>
      <c r="E51" s="149">
        <v>18957</v>
      </c>
      <c r="F51" s="44">
        <f t="shared" si="0"/>
        <v>68</v>
      </c>
      <c r="G51" s="78">
        <v>1</v>
      </c>
      <c r="H51" s="159">
        <v>62</v>
      </c>
      <c r="I51" s="135">
        <v>112</v>
      </c>
      <c r="J51" s="78">
        <v>71</v>
      </c>
      <c r="K51" s="46">
        <v>35.4</v>
      </c>
      <c r="L51" s="79">
        <v>95</v>
      </c>
      <c r="M51" s="80">
        <v>0</v>
      </c>
      <c r="N51" s="80">
        <v>0</v>
      </c>
      <c r="O51" s="80">
        <v>0</v>
      </c>
      <c r="P51" s="80">
        <v>1</v>
      </c>
      <c r="Q51" s="80">
        <v>0</v>
      </c>
      <c r="R51" s="80">
        <v>0</v>
      </c>
      <c r="S51" s="80">
        <v>1</v>
      </c>
      <c r="T51" s="80">
        <v>0</v>
      </c>
      <c r="U51" s="80">
        <v>0</v>
      </c>
      <c r="V51" s="80">
        <v>0</v>
      </c>
      <c r="W51" s="80">
        <v>0</v>
      </c>
      <c r="X51" s="70">
        <v>58</v>
      </c>
      <c r="Y51" s="63">
        <v>1.61</v>
      </c>
      <c r="Z51" s="191">
        <f t="shared" si="3"/>
        <v>22.375679950619187</v>
      </c>
      <c r="AA51" s="150">
        <v>44025</v>
      </c>
      <c r="AB51" s="60" t="s">
        <v>1883</v>
      </c>
      <c r="AC51" s="177">
        <v>44025</v>
      </c>
      <c r="AD51" s="58" t="s">
        <v>1888</v>
      </c>
      <c r="AE51" s="58">
        <v>1</v>
      </c>
      <c r="AF51" s="58">
        <v>1</v>
      </c>
      <c r="AG51" s="58">
        <v>41</v>
      </c>
      <c r="AH51" s="84">
        <v>1</v>
      </c>
      <c r="AI51" s="84">
        <v>1</v>
      </c>
      <c r="AJ51" s="60">
        <v>44066</v>
      </c>
      <c r="AK51" s="58">
        <f t="shared" si="2"/>
        <v>41</v>
      </c>
      <c r="AL51" s="123">
        <v>1</v>
      </c>
      <c r="AM51" s="61"/>
      <c r="AN51" s="64">
        <v>1</v>
      </c>
      <c r="AO51" s="63">
        <v>1</v>
      </c>
      <c r="AP51" s="63">
        <v>1</v>
      </c>
      <c r="AQ51" s="63">
        <v>1</v>
      </c>
      <c r="AR51" s="63">
        <v>1</v>
      </c>
      <c r="AS51" s="63">
        <v>0</v>
      </c>
      <c r="AT51" s="64"/>
      <c r="AU51" s="66">
        <v>44025</v>
      </c>
      <c r="AV51" s="135">
        <v>0</v>
      </c>
      <c r="AW51" s="135">
        <v>7.5030000000000001</v>
      </c>
      <c r="AX51" s="135">
        <v>51.4</v>
      </c>
      <c r="AY51" s="135">
        <v>32</v>
      </c>
      <c r="AZ51" s="135">
        <v>24.9</v>
      </c>
      <c r="BA51" s="135">
        <v>3</v>
      </c>
      <c r="BB51" s="135"/>
      <c r="BC51" s="135"/>
      <c r="BD51" s="135"/>
      <c r="BE51" s="135"/>
      <c r="BF51" s="135"/>
      <c r="BG51" s="133">
        <v>1.19</v>
      </c>
      <c r="BH51" s="133">
        <v>15154</v>
      </c>
      <c r="BI51" s="133">
        <v>123.7</v>
      </c>
      <c r="BJ51" s="228">
        <v>1.9E-2</v>
      </c>
      <c r="BK51" s="135"/>
      <c r="BL51" s="135"/>
      <c r="BM51" s="135">
        <v>165</v>
      </c>
      <c r="BN51" s="135">
        <v>17</v>
      </c>
      <c r="BO51" s="135">
        <v>3.26</v>
      </c>
      <c r="BP51" s="135">
        <v>71.2</v>
      </c>
      <c r="BQ51" s="135">
        <v>19.3</v>
      </c>
      <c r="BR51" s="135">
        <v>88</v>
      </c>
      <c r="BS51" s="46">
        <v>59</v>
      </c>
      <c r="BT51" s="123">
        <v>0</v>
      </c>
      <c r="BU51" s="64">
        <v>0</v>
      </c>
      <c r="BV51" s="64">
        <v>0</v>
      </c>
      <c r="BW51" s="64">
        <v>0</v>
      </c>
      <c r="BX51" s="64">
        <v>0</v>
      </c>
      <c r="BY51" s="64">
        <v>1</v>
      </c>
      <c r="BZ51" s="64">
        <v>0</v>
      </c>
      <c r="CA51" s="64">
        <v>0</v>
      </c>
      <c r="CB51" s="64">
        <v>0</v>
      </c>
      <c r="CC51" s="64">
        <v>0</v>
      </c>
      <c r="CD51" s="64">
        <v>0</v>
      </c>
      <c r="CE51" s="64">
        <v>0</v>
      </c>
      <c r="CF51" s="64">
        <v>0</v>
      </c>
      <c r="CG51" s="64">
        <v>1</v>
      </c>
      <c r="CH51" s="64">
        <v>0</v>
      </c>
      <c r="CI51" s="63">
        <v>0</v>
      </c>
      <c r="CJ51" s="86"/>
      <c r="CK51" s="63"/>
      <c r="CL51" s="64">
        <v>0</v>
      </c>
      <c r="CM51" s="64">
        <v>0</v>
      </c>
      <c r="CN51" s="64">
        <v>0</v>
      </c>
      <c r="CO51" s="64">
        <v>0</v>
      </c>
      <c r="CP51" s="61">
        <v>0</v>
      </c>
      <c r="CQ51" s="61">
        <v>0</v>
      </c>
      <c r="CR51" s="70">
        <v>0</v>
      </c>
      <c r="CS51" s="64">
        <v>0</v>
      </c>
      <c r="CT51" s="71"/>
      <c r="CU51" s="62"/>
      <c r="CV51" s="61">
        <v>1</v>
      </c>
      <c r="CW51" s="61">
        <v>1</v>
      </c>
      <c r="CX51" s="61">
        <v>0</v>
      </c>
      <c r="CY51" s="64">
        <v>1</v>
      </c>
      <c r="CZ51" s="87">
        <v>4.8904545454545447</v>
      </c>
      <c r="DA51" s="74">
        <v>5.024</v>
      </c>
      <c r="DB51" s="74">
        <v>0.1335454545454553</v>
      </c>
      <c r="DC51" s="74">
        <v>2.7307370573473531</v>
      </c>
      <c r="DD51" s="74">
        <v>44</v>
      </c>
      <c r="DE51" s="74">
        <v>12885</v>
      </c>
      <c r="DF51" s="74">
        <v>3455</v>
      </c>
      <c r="DG51" s="74">
        <v>293.46325619163622</v>
      </c>
      <c r="DH51" s="74">
        <v>7.9037252021631058E-4</v>
      </c>
      <c r="DI51" s="74">
        <v>0.92849999999999988</v>
      </c>
      <c r="DJ51" s="74">
        <v>9.4263333333333321</v>
      </c>
      <c r="DK51" s="74">
        <v>-8.4978333333333342</v>
      </c>
      <c r="DL51" s="74">
        <v>12.125382297509541</v>
      </c>
      <c r="DM51" s="74">
        <v>107.87163034076889</v>
      </c>
      <c r="DN51" s="74">
        <v>-95.746248043259314</v>
      </c>
      <c r="DO51" s="74">
        <v>14.048148986183053</v>
      </c>
      <c r="DP51" s="74">
        <v>153.36371787604787</v>
      </c>
      <c r="DQ51" s="74">
        <v>-139.31556888986486</v>
      </c>
      <c r="DR51" s="74">
        <v>0.4760007803397806</v>
      </c>
      <c r="DS51" s="73"/>
      <c r="DT51" s="74">
        <v>8.18</v>
      </c>
      <c r="DU51" s="74">
        <v>8.0500000000000007</v>
      </c>
      <c r="DV51" s="74">
        <v>8.3000000000000007</v>
      </c>
      <c r="DW51" s="73">
        <v>78</v>
      </c>
      <c r="DX51" s="73">
        <v>119</v>
      </c>
      <c r="DY51" s="74">
        <v>0.247</v>
      </c>
      <c r="DZ51" s="74">
        <v>0.57999999999999996</v>
      </c>
      <c r="EA51" s="74">
        <v>11.4</v>
      </c>
      <c r="EB51" s="74">
        <v>9.0980000000000008</v>
      </c>
      <c r="EC51" s="74">
        <v>1.32</v>
      </c>
      <c r="ED51" s="74">
        <v>0.53700000000000003</v>
      </c>
      <c r="EE51" s="74">
        <v>0.75</v>
      </c>
      <c r="EF51" s="74">
        <v>0.308</v>
      </c>
    </row>
    <row r="52" spans="1:136" ht="15.75" customHeight="1">
      <c r="A52" s="76">
        <v>52</v>
      </c>
      <c r="B52" s="46" t="s">
        <v>483</v>
      </c>
      <c r="C52" s="135" t="s">
        <v>484</v>
      </c>
      <c r="D52" s="135">
        <v>2</v>
      </c>
      <c r="E52" s="149">
        <v>8558</v>
      </c>
      <c r="F52" s="44">
        <f t="shared" si="0"/>
        <v>97</v>
      </c>
      <c r="G52" s="78">
        <v>1</v>
      </c>
      <c r="H52" s="159">
        <v>81</v>
      </c>
      <c r="I52" s="135">
        <v>154</v>
      </c>
      <c r="J52" s="78">
        <v>100</v>
      </c>
      <c r="K52" s="46">
        <v>36.6</v>
      </c>
      <c r="L52" s="79">
        <v>75</v>
      </c>
      <c r="M52" s="80">
        <v>0</v>
      </c>
      <c r="N52" s="80">
        <v>0</v>
      </c>
      <c r="O52" s="80">
        <v>0</v>
      </c>
      <c r="P52" s="80">
        <v>0</v>
      </c>
      <c r="Q52" s="80">
        <v>0</v>
      </c>
      <c r="R52" s="80">
        <v>0</v>
      </c>
      <c r="S52" s="80">
        <v>1</v>
      </c>
      <c r="T52" s="80">
        <v>0</v>
      </c>
      <c r="U52" s="80">
        <v>1</v>
      </c>
      <c r="V52" s="80">
        <v>0</v>
      </c>
      <c r="W52" s="80">
        <v>0</v>
      </c>
      <c r="X52" s="70"/>
      <c r="Y52" s="63"/>
      <c r="Z52" s="191" t="e">
        <f t="shared" si="3"/>
        <v>#DIV/0!</v>
      </c>
      <c r="AA52" s="150">
        <v>44024</v>
      </c>
      <c r="AB52" s="60" t="s">
        <v>1883</v>
      </c>
      <c r="AC52" s="177">
        <v>44026</v>
      </c>
      <c r="AD52" s="58" t="s">
        <v>1904</v>
      </c>
      <c r="AE52" s="58">
        <v>0</v>
      </c>
      <c r="AF52" s="58">
        <v>0</v>
      </c>
      <c r="AG52" s="58">
        <v>0</v>
      </c>
      <c r="AH52" s="84">
        <v>1</v>
      </c>
      <c r="AI52" s="84">
        <v>1</v>
      </c>
      <c r="AJ52" s="60">
        <v>44030</v>
      </c>
      <c r="AK52" s="58">
        <f t="shared" si="2"/>
        <v>6</v>
      </c>
      <c r="AL52" s="123">
        <v>1</v>
      </c>
      <c r="AM52" s="61"/>
      <c r="AN52" s="64">
        <v>1</v>
      </c>
      <c r="AO52" s="63">
        <v>1</v>
      </c>
      <c r="AP52" s="63">
        <v>1</v>
      </c>
      <c r="AQ52" s="63">
        <v>1</v>
      </c>
      <c r="AR52" s="63">
        <v>1</v>
      </c>
      <c r="AS52" s="63">
        <v>0</v>
      </c>
      <c r="AT52" s="64"/>
      <c r="AU52" s="66">
        <v>44024</v>
      </c>
      <c r="AV52" s="135"/>
      <c r="AW52" s="135">
        <v>7.32</v>
      </c>
      <c r="AX52" s="135">
        <v>38.700000000000003</v>
      </c>
      <c r="AY52" s="135">
        <v>36.700000000000003</v>
      </c>
      <c r="AZ52" s="135">
        <v>18.399999999999999</v>
      </c>
      <c r="BA52" s="135">
        <v>-6.6</v>
      </c>
      <c r="BB52" s="135"/>
      <c r="BC52" s="135"/>
      <c r="BD52" s="135"/>
      <c r="BE52" s="135"/>
      <c r="BF52" s="135"/>
      <c r="BG52" s="133">
        <v>1.7</v>
      </c>
      <c r="BH52" s="133">
        <v>5107</v>
      </c>
      <c r="BI52" s="133">
        <v>39.1</v>
      </c>
      <c r="BJ52" s="228">
        <v>6.4000000000000001E-2</v>
      </c>
      <c r="BK52" s="135"/>
      <c r="BL52" s="135"/>
      <c r="BM52" s="135">
        <v>253</v>
      </c>
      <c r="BN52" s="135">
        <v>9.6999999999999993</v>
      </c>
      <c r="BO52" s="135">
        <v>12.86</v>
      </c>
      <c r="BP52" s="135">
        <v>86.1</v>
      </c>
      <c r="BQ52" s="135">
        <v>7</v>
      </c>
      <c r="BR52" s="135">
        <v>39.1</v>
      </c>
      <c r="BS52" s="46">
        <v>63</v>
      </c>
      <c r="BT52" s="123">
        <v>0</v>
      </c>
      <c r="BU52" s="64">
        <v>0</v>
      </c>
      <c r="BV52" s="64">
        <v>0</v>
      </c>
      <c r="BW52" s="64">
        <v>0</v>
      </c>
      <c r="BX52" s="64">
        <v>0</v>
      </c>
      <c r="BY52" s="64">
        <v>1</v>
      </c>
      <c r="BZ52" s="64">
        <v>0</v>
      </c>
      <c r="CA52" s="64">
        <v>0</v>
      </c>
      <c r="CB52" s="64">
        <v>0</v>
      </c>
      <c r="CC52" s="64">
        <v>0</v>
      </c>
      <c r="CD52" s="64">
        <v>0</v>
      </c>
      <c r="CE52" s="64">
        <v>0</v>
      </c>
      <c r="CF52" s="64">
        <v>0</v>
      </c>
      <c r="CG52" s="64">
        <v>0</v>
      </c>
      <c r="CH52" s="64">
        <v>0</v>
      </c>
      <c r="CI52" s="63">
        <v>1</v>
      </c>
      <c r="CJ52" s="86"/>
      <c r="CK52" s="63" t="s">
        <v>1885</v>
      </c>
      <c r="CL52" s="64">
        <v>0</v>
      </c>
      <c r="CM52" s="64">
        <v>0</v>
      </c>
      <c r="CN52" s="64">
        <v>0</v>
      </c>
      <c r="CO52" s="64">
        <v>0</v>
      </c>
      <c r="CP52" s="61">
        <v>0</v>
      </c>
      <c r="CQ52" s="61">
        <v>0</v>
      </c>
      <c r="CR52" s="70">
        <v>0</v>
      </c>
      <c r="CS52" s="64">
        <v>1</v>
      </c>
      <c r="CT52" s="71" t="s">
        <v>131</v>
      </c>
      <c r="CU52" s="62" t="s">
        <v>202</v>
      </c>
      <c r="CV52" s="61">
        <v>0</v>
      </c>
      <c r="CW52" s="61">
        <v>0</v>
      </c>
      <c r="CX52" s="61">
        <v>0</v>
      </c>
      <c r="CY52" s="64">
        <v>0</v>
      </c>
      <c r="CZ52" s="87">
        <v>4.1074642857142871</v>
      </c>
      <c r="DA52" s="74">
        <v>4.2830000000000004</v>
      </c>
      <c r="DB52" s="74">
        <v>0.17553571428571324</v>
      </c>
      <c r="DC52" s="74">
        <v>4.273578589501664</v>
      </c>
      <c r="DD52" s="74">
        <v>144</v>
      </c>
      <c r="DE52" s="74">
        <v>35530</v>
      </c>
      <c r="DF52" s="74">
        <v>28722</v>
      </c>
      <c r="DG52" s="74">
        <v>320.5566830965497</v>
      </c>
      <c r="DH52" s="74">
        <v>1.4879112142266083E-4</v>
      </c>
      <c r="DI52" s="74">
        <v>11.340666666666667</v>
      </c>
      <c r="DJ52" s="74">
        <v>13.316499999999998</v>
      </c>
      <c r="DK52" s="74">
        <v>-1.9758333333333329</v>
      </c>
      <c r="DL52" s="74">
        <v>88.861920534175297</v>
      </c>
      <c r="DM52" s="74">
        <v>104.47108161619313</v>
      </c>
      <c r="DN52" s="74">
        <v>-15.609161082017843</v>
      </c>
      <c r="DO52" s="74">
        <v>223.12447436586135</v>
      </c>
      <c r="DP52" s="74">
        <v>261.83812813713126</v>
      </c>
      <c r="DQ52" s="74">
        <v>-38.713653771269882</v>
      </c>
      <c r="DR52" s="74">
        <v>0.12880859839010569</v>
      </c>
      <c r="DS52" s="73"/>
      <c r="DT52" s="74">
        <v>7.94</v>
      </c>
      <c r="DU52" s="74">
        <v>7.84</v>
      </c>
      <c r="DV52" s="74">
        <v>8.1</v>
      </c>
      <c r="DW52" s="73">
        <v>95</v>
      </c>
      <c r="DX52" s="73">
        <v>132</v>
      </c>
      <c r="DY52" s="74">
        <v>0.25700000000000001</v>
      </c>
      <c r="DZ52" s="74">
        <v>0.65300000000000002</v>
      </c>
      <c r="EA52" s="74">
        <v>13.52</v>
      </c>
      <c r="EB52" s="74">
        <v>8.3520000000000003</v>
      </c>
      <c r="EC52" s="74">
        <v>0.75800000000000001</v>
      </c>
      <c r="ED52" s="74">
        <v>0.91800000000000004</v>
      </c>
      <c r="EE52" s="74">
        <v>1.1459999999999999</v>
      </c>
      <c r="EF52" s="74">
        <v>0.59799999999999998</v>
      </c>
    </row>
    <row r="53" spans="1:136" ht="15.75" customHeight="1">
      <c r="A53" s="76">
        <v>53</v>
      </c>
      <c r="B53" s="46" t="s">
        <v>491</v>
      </c>
      <c r="C53" s="135" t="s">
        <v>492</v>
      </c>
      <c r="D53" s="135">
        <v>1</v>
      </c>
      <c r="E53" s="149">
        <v>13564</v>
      </c>
      <c r="F53" s="44">
        <f t="shared" si="0"/>
        <v>83</v>
      </c>
      <c r="G53" s="78">
        <v>1</v>
      </c>
      <c r="H53" s="159">
        <v>56</v>
      </c>
      <c r="I53" s="135">
        <v>113</v>
      </c>
      <c r="J53" s="78">
        <v>67</v>
      </c>
      <c r="K53" s="46">
        <v>36.9</v>
      </c>
      <c r="L53" s="79">
        <v>92</v>
      </c>
      <c r="M53" s="80">
        <v>1</v>
      </c>
      <c r="N53" s="80">
        <v>0</v>
      </c>
      <c r="O53" s="80">
        <v>0</v>
      </c>
      <c r="P53" s="80">
        <v>0</v>
      </c>
      <c r="Q53" s="80">
        <v>0</v>
      </c>
      <c r="R53" s="80">
        <v>0</v>
      </c>
      <c r="S53" s="80">
        <v>0</v>
      </c>
      <c r="T53" s="80">
        <v>0</v>
      </c>
      <c r="U53" s="80">
        <v>0</v>
      </c>
      <c r="V53" s="80">
        <v>0</v>
      </c>
      <c r="W53" s="80">
        <v>0</v>
      </c>
      <c r="X53" s="70">
        <v>80</v>
      </c>
      <c r="Y53" s="63"/>
      <c r="Z53" s="191" t="e">
        <f t="shared" si="3"/>
        <v>#DIV/0!</v>
      </c>
      <c r="AA53" s="150">
        <v>44024</v>
      </c>
      <c r="AB53" s="60" t="s">
        <v>1883</v>
      </c>
      <c r="AC53" s="177">
        <v>44024</v>
      </c>
      <c r="AD53" s="58" t="s">
        <v>1888</v>
      </c>
      <c r="AE53" s="58">
        <v>1</v>
      </c>
      <c r="AF53" s="58">
        <v>1</v>
      </c>
      <c r="AG53" s="58">
        <v>15</v>
      </c>
      <c r="AH53" s="84">
        <v>1</v>
      </c>
      <c r="AI53" s="84">
        <v>1</v>
      </c>
      <c r="AJ53" s="60">
        <v>44039</v>
      </c>
      <c r="AK53" s="58">
        <f t="shared" si="2"/>
        <v>15</v>
      </c>
      <c r="AL53" s="123">
        <v>1</v>
      </c>
      <c r="AM53" s="61"/>
      <c r="AN53" s="64">
        <v>1</v>
      </c>
      <c r="AO53" s="63">
        <v>1</v>
      </c>
      <c r="AP53" s="63">
        <v>1</v>
      </c>
      <c r="AQ53" s="63">
        <v>1</v>
      </c>
      <c r="AR53" s="63">
        <v>1</v>
      </c>
      <c r="AS53" s="63">
        <v>0</v>
      </c>
      <c r="AT53" s="64"/>
      <c r="AU53" s="66">
        <v>44024</v>
      </c>
      <c r="AV53" s="135">
        <v>3</v>
      </c>
      <c r="AW53" s="135">
        <v>7.3970000000000002</v>
      </c>
      <c r="AX53" s="135">
        <v>77.7</v>
      </c>
      <c r="AY53" s="135">
        <v>47.6</v>
      </c>
      <c r="AZ53" s="135">
        <v>28.7</v>
      </c>
      <c r="BA53" s="135">
        <v>3.9</v>
      </c>
      <c r="BB53" s="135"/>
      <c r="BC53" s="135"/>
      <c r="BD53" s="135"/>
      <c r="BE53" s="135"/>
      <c r="BF53" s="135"/>
      <c r="BG53" s="135">
        <v>1.21</v>
      </c>
      <c r="BH53" s="133">
        <v>1808</v>
      </c>
      <c r="BI53" s="133">
        <v>114.5</v>
      </c>
      <c r="BJ53" s="228">
        <v>2.1000000000000001E-2</v>
      </c>
      <c r="BK53" s="135"/>
      <c r="BL53" s="135"/>
      <c r="BM53" s="135">
        <v>96</v>
      </c>
      <c r="BN53" s="135">
        <v>16</v>
      </c>
      <c r="BO53" s="135">
        <v>4.12</v>
      </c>
      <c r="BP53" s="135">
        <v>77.400000000000006</v>
      </c>
      <c r="BQ53" s="135">
        <v>16.3</v>
      </c>
      <c r="BR53" s="135">
        <v>219</v>
      </c>
      <c r="BS53" s="46">
        <v>45</v>
      </c>
      <c r="BT53" s="123">
        <v>0</v>
      </c>
      <c r="BU53" s="64">
        <v>1</v>
      </c>
      <c r="BV53" s="64">
        <v>0</v>
      </c>
      <c r="BW53" s="64">
        <v>0</v>
      </c>
      <c r="BX53" s="64">
        <v>0</v>
      </c>
      <c r="BY53" s="64">
        <v>1</v>
      </c>
      <c r="BZ53" s="64">
        <v>0</v>
      </c>
      <c r="CA53" s="64">
        <v>0</v>
      </c>
      <c r="CB53" s="64">
        <v>1</v>
      </c>
      <c r="CC53" s="64">
        <v>0</v>
      </c>
      <c r="CD53" s="64">
        <v>1</v>
      </c>
      <c r="CE53" s="64">
        <v>1</v>
      </c>
      <c r="CF53" s="64">
        <v>0</v>
      </c>
      <c r="CG53" s="64">
        <v>1</v>
      </c>
      <c r="CH53" s="64">
        <v>0</v>
      </c>
      <c r="CI53" s="63">
        <v>0</v>
      </c>
      <c r="CJ53" s="86"/>
      <c r="CK53" s="63" t="s">
        <v>1885</v>
      </c>
      <c r="CL53" s="64">
        <v>0</v>
      </c>
      <c r="CM53" s="64">
        <v>0</v>
      </c>
      <c r="CN53" s="64">
        <v>0</v>
      </c>
      <c r="CO53" s="64">
        <v>0</v>
      </c>
      <c r="CP53" s="61">
        <v>0</v>
      </c>
      <c r="CQ53" s="61">
        <v>0</v>
      </c>
      <c r="CR53" s="70">
        <v>0</v>
      </c>
      <c r="CS53" s="64">
        <v>1</v>
      </c>
      <c r="CT53" s="71" t="s">
        <v>131</v>
      </c>
      <c r="CU53" s="62" t="s">
        <v>493</v>
      </c>
      <c r="CV53" s="61">
        <v>0</v>
      </c>
      <c r="CW53" s="61">
        <v>1</v>
      </c>
      <c r="CX53" s="61">
        <v>0</v>
      </c>
      <c r="CY53" s="64">
        <v>1</v>
      </c>
      <c r="CZ53" s="87">
        <v>4.8388333333333318</v>
      </c>
      <c r="DA53" s="74">
        <v>4.9729999999999999</v>
      </c>
      <c r="DB53" s="74">
        <v>0.1341666666666681</v>
      </c>
      <c r="DC53" s="74">
        <v>2.7727069197120824</v>
      </c>
      <c r="DD53" s="74">
        <v>67</v>
      </c>
      <c r="DE53" s="74">
        <v>19769</v>
      </c>
      <c r="DF53" s="74">
        <v>11033</v>
      </c>
      <c r="DG53" s="74">
        <v>510.52081154570186</v>
      </c>
      <c r="DH53" s="74">
        <v>2.5131033442509583E-4</v>
      </c>
      <c r="DI53" s="74">
        <v>-6.3136666666666663</v>
      </c>
      <c r="DJ53" s="74">
        <v>7.0145000000000008</v>
      </c>
      <c r="DK53" s="74">
        <v>-13.32816666666667</v>
      </c>
      <c r="DL53" s="74">
        <v>-69.369576812314989</v>
      </c>
      <c r="DM53" s="74">
        <v>77.614044576996008</v>
      </c>
      <c r="DN53" s="74">
        <v>-146.98362138931094</v>
      </c>
      <c r="DO53" s="74">
        <v>-104.63730651556689</v>
      </c>
      <c r="DP53" s="74">
        <v>115.82186224023329</v>
      </c>
      <c r="DQ53" s="74">
        <v>-220.45916875580022</v>
      </c>
      <c r="DR53" s="74">
        <v>0.65558015003944892</v>
      </c>
      <c r="DS53" s="73"/>
      <c r="DT53" s="74">
        <v>7.28</v>
      </c>
      <c r="DU53" s="74">
        <v>7.15</v>
      </c>
      <c r="DV53" s="74">
        <v>7.43</v>
      </c>
      <c r="DW53" s="73">
        <v>76</v>
      </c>
      <c r="DX53" s="73">
        <v>104</v>
      </c>
      <c r="DY53" s="74">
        <v>0.27800000000000002</v>
      </c>
      <c r="DZ53" s="74">
        <v>0.85199999999999998</v>
      </c>
      <c r="EA53" s="74">
        <v>21.22</v>
      </c>
      <c r="EB53" s="74">
        <v>6.6680000000000001</v>
      </c>
      <c r="EC53" s="74">
        <v>0.621</v>
      </c>
      <c r="ED53" s="74">
        <v>0.57399999999999995</v>
      </c>
      <c r="EE53" s="74">
        <v>0.81599999999999995</v>
      </c>
      <c r="EF53" s="74">
        <v>0.20100000000000001</v>
      </c>
    </row>
    <row r="54" spans="1:136" ht="15.75" customHeight="1">
      <c r="A54" s="76">
        <v>54</v>
      </c>
      <c r="B54" s="46" t="s">
        <v>500</v>
      </c>
      <c r="C54" s="135" t="s">
        <v>501</v>
      </c>
      <c r="D54" s="135">
        <v>2</v>
      </c>
      <c r="E54" s="149">
        <v>30540</v>
      </c>
      <c r="F54" s="44">
        <f t="shared" si="0"/>
        <v>36</v>
      </c>
      <c r="G54" s="78">
        <v>1</v>
      </c>
      <c r="H54" s="159">
        <v>95</v>
      </c>
      <c r="I54" s="135">
        <v>145</v>
      </c>
      <c r="J54" s="78">
        <v>96</v>
      </c>
      <c r="K54" s="46">
        <v>36.4</v>
      </c>
      <c r="L54" s="79">
        <v>95</v>
      </c>
      <c r="M54" s="80">
        <v>0</v>
      </c>
      <c r="N54" s="80">
        <v>1</v>
      </c>
      <c r="O54" s="80">
        <v>0</v>
      </c>
      <c r="P54" s="80">
        <v>0</v>
      </c>
      <c r="Q54" s="80">
        <v>0</v>
      </c>
      <c r="R54" s="80">
        <v>0</v>
      </c>
      <c r="S54" s="80">
        <v>1</v>
      </c>
      <c r="T54" s="80">
        <v>0</v>
      </c>
      <c r="U54" s="80">
        <v>1</v>
      </c>
      <c r="V54" s="80">
        <v>0</v>
      </c>
      <c r="W54" s="80">
        <v>0</v>
      </c>
      <c r="X54" s="70">
        <v>59</v>
      </c>
      <c r="Y54" s="63">
        <v>1.65</v>
      </c>
      <c r="Z54" s="191">
        <f t="shared" si="3"/>
        <v>21.6712580348944</v>
      </c>
      <c r="AA54" s="150">
        <v>44029</v>
      </c>
      <c r="AB54" s="60" t="s">
        <v>1883</v>
      </c>
      <c r="AC54" s="177"/>
      <c r="AD54" s="58"/>
      <c r="AE54" s="58">
        <v>0</v>
      </c>
      <c r="AF54" s="58">
        <v>0</v>
      </c>
      <c r="AG54" s="58">
        <v>0</v>
      </c>
      <c r="AH54" s="84">
        <v>0</v>
      </c>
      <c r="AI54" s="84">
        <v>0</v>
      </c>
      <c r="AJ54" s="60">
        <v>44035</v>
      </c>
      <c r="AK54" s="58">
        <f t="shared" si="2"/>
        <v>6</v>
      </c>
      <c r="AL54" s="123">
        <v>1</v>
      </c>
      <c r="AM54" s="61"/>
      <c r="AN54" s="64">
        <v>1</v>
      </c>
      <c r="AO54" s="63">
        <v>1</v>
      </c>
      <c r="AP54" s="63">
        <v>0</v>
      </c>
      <c r="AQ54" s="63">
        <v>0</v>
      </c>
      <c r="AR54" s="63">
        <v>0</v>
      </c>
      <c r="AS54" s="63">
        <v>0</v>
      </c>
      <c r="AT54" s="64"/>
      <c r="AU54" s="66">
        <v>44030</v>
      </c>
      <c r="AV54" s="135">
        <v>2</v>
      </c>
      <c r="AW54" s="135">
        <v>7.4240000000000004</v>
      </c>
      <c r="AX54" s="135">
        <v>83.6</v>
      </c>
      <c r="AY54" s="135">
        <v>41</v>
      </c>
      <c r="AZ54" s="135">
        <v>26.3</v>
      </c>
      <c r="BA54" s="135">
        <v>2.2999999999999998</v>
      </c>
      <c r="BB54" s="135"/>
      <c r="BC54" s="135"/>
      <c r="BD54" s="135"/>
      <c r="BE54" s="135"/>
      <c r="BF54" s="135"/>
      <c r="BG54" s="133">
        <v>0.33</v>
      </c>
      <c r="BH54" s="133">
        <v>1031</v>
      </c>
      <c r="BI54" s="133">
        <v>8.5</v>
      </c>
      <c r="BJ54" s="228">
        <v>2.3E-2</v>
      </c>
      <c r="BK54" s="135"/>
      <c r="BL54" s="135"/>
      <c r="BM54" s="135">
        <v>90</v>
      </c>
      <c r="BN54" s="135">
        <v>11.2</v>
      </c>
      <c r="BO54" s="135">
        <v>14.67</v>
      </c>
      <c r="BP54" s="135">
        <v>65.900000000000006</v>
      </c>
      <c r="BQ54" s="135">
        <v>21</v>
      </c>
      <c r="BR54" s="135">
        <v>295</v>
      </c>
      <c r="BS54" s="46">
        <v>6</v>
      </c>
      <c r="BT54" s="123">
        <v>0</v>
      </c>
      <c r="BU54" s="64">
        <v>1</v>
      </c>
      <c r="BV54" s="64">
        <v>1</v>
      </c>
      <c r="BW54" s="64">
        <v>0</v>
      </c>
      <c r="BX54" s="64">
        <v>0</v>
      </c>
      <c r="BY54" s="64">
        <v>1</v>
      </c>
      <c r="BZ54" s="64">
        <v>0</v>
      </c>
      <c r="CA54" s="64">
        <v>0</v>
      </c>
      <c r="CB54" s="64">
        <v>0</v>
      </c>
      <c r="CC54" s="64">
        <v>1</v>
      </c>
      <c r="CD54" s="64">
        <v>1</v>
      </c>
      <c r="CE54" s="64">
        <v>0</v>
      </c>
      <c r="CF54" s="64">
        <v>0</v>
      </c>
      <c r="CG54" s="64">
        <v>1</v>
      </c>
      <c r="CH54" s="64">
        <v>0</v>
      </c>
      <c r="CI54" s="63">
        <v>0</v>
      </c>
      <c r="CJ54" s="86"/>
      <c r="CK54" s="63"/>
      <c r="CL54" s="90">
        <v>0</v>
      </c>
      <c r="CM54" s="90">
        <v>0</v>
      </c>
      <c r="CN54" s="90">
        <v>0</v>
      </c>
      <c r="CO54" s="90">
        <v>0</v>
      </c>
      <c r="CP54" s="161">
        <v>1</v>
      </c>
      <c r="CQ54" s="161">
        <v>0</v>
      </c>
      <c r="CR54" s="91">
        <v>0</v>
      </c>
      <c r="CS54" s="90">
        <v>0</v>
      </c>
      <c r="CT54" s="92" t="s">
        <v>131</v>
      </c>
      <c r="CU54" s="89"/>
      <c r="CV54" s="61">
        <v>0</v>
      </c>
      <c r="CW54" s="61">
        <v>1</v>
      </c>
      <c r="CX54" s="61">
        <v>0</v>
      </c>
      <c r="CY54" s="64">
        <v>0</v>
      </c>
      <c r="CZ54" s="87">
        <v>3.9116071428571439</v>
      </c>
      <c r="DA54" s="74">
        <v>4.3239999999999998</v>
      </c>
      <c r="DB54" s="74">
        <v>0.4123928571428559</v>
      </c>
      <c r="DC54" s="74">
        <v>10.542798447842923</v>
      </c>
      <c r="DD54" s="74">
        <v>102</v>
      </c>
      <c r="DE54" s="74">
        <v>59453</v>
      </c>
      <c r="DF54" s="74">
        <v>50181</v>
      </c>
      <c r="DG54" s="74">
        <v>1550.889863296363</v>
      </c>
      <c r="DH54" s="74">
        <v>2.1009542352370267E-4</v>
      </c>
      <c r="DI54" s="74">
        <v>-5.4348333333333336</v>
      </c>
      <c r="DJ54" s="74">
        <v>21.686666666666664</v>
      </c>
      <c r="DK54" s="74">
        <v>-27.121499999999962</v>
      </c>
      <c r="DL54" s="74">
        <v>-39.580433591256551</v>
      </c>
      <c r="DM54" s="74">
        <v>155.875120190795</v>
      </c>
      <c r="DN54" s="74">
        <v>-195.45555378205154</v>
      </c>
      <c r="DO54" s="74">
        <v>-110.65489041376698</v>
      </c>
      <c r="DP54" s="74">
        <v>444.43276271704303</v>
      </c>
      <c r="DQ54" s="74">
        <v>-555.08765313080994</v>
      </c>
      <c r="DR54" s="74">
        <v>0.55535399210425473</v>
      </c>
      <c r="DS54" s="73"/>
      <c r="DT54" s="74">
        <v>7.04</v>
      </c>
      <c r="DU54" s="74">
        <v>6.84</v>
      </c>
      <c r="DV54" s="74">
        <v>7.21</v>
      </c>
      <c r="DW54" s="73">
        <v>96</v>
      </c>
      <c r="DX54" s="73">
        <v>132</v>
      </c>
      <c r="DY54" s="74">
        <v>0.36299999999999999</v>
      </c>
      <c r="DZ54" s="74">
        <v>0.83399999999999996</v>
      </c>
      <c r="EA54" s="74">
        <v>22.68</v>
      </c>
      <c r="EB54" s="74">
        <v>6.45</v>
      </c>
      <c r="EC54" s="74">
        <v>0.60299999999999998</v>
      </c>
      <c r="ED54" s="74">
        <v>0.52100000000000002</v>
      </c>
      <c r="EE54" s="74">
        <v>0.92100000000000004</v>
      </c>
      <c r="EF54" s="74">
        <v>0.317</v>
      </c>
    </row>
    <row r="55" spans="1:136" ht="15.75" customHeight="1">
      <c r="A55" s="76">
        <v>55</v>
      </c>
      <c r="B55" s="64" t="s">
        <v>508</v>
      </c>
      <c r="C55" s="135" t="s">
        <v>509</v>
      </c>
      <c r="D55" s="135">
        <v>1</v>
      </c>
      <c r="E55" s="149">
        <v>19291</v>
      </c>
      <c r="F55" s="44">
        <f t="shared" si="0"/>
        <v>67</v>
      </c>
      <c r="G55" s="78">
        <v>1</v>
      </c>
      <c r="H55" s="159">
        <v>89</v>
      </c>
      <c r="I55" s="135">
        <v>140</v>
      </c>
      <c r="J55" s="78">
        <v>90</v>
      </c>
      <c r="K55" s="46">
        <v>35.799999999999997</v>
      </c>
      <c r="L55" s="79">
        <v>96</v>
      </c>
      <c r="M55" s="80">
        <v>0</v>
      </c>
      <c r="N55" s="80">
        <v>0</v>
      </c>
      <c r="O55" s="80">
        <v>0</v>
      </c>
      <c r="P55" s="80">
        <v>0</v>
      </c>
      <c r="Q55" s="80">
        <v>0</v>
      </c>
      <c r="R55" s="80">
        <v>0</v>
      </c>
      <c r="S55" s="80">
        <v>1</v>
      </c>
      <c r="T55" s="80">
        <v>0</v>
      </c>
      <c r="U55" s="80">
        <v>1</v>
      </c>
      <c r="V55" s="80">
        <v>0</v>
      </c>
      <c r="W55" s="80">
        <v>0</v>
      </c>
      <c r="X55" s="70">
        <v>60</v>
      </c>
      <c r="Y55" s="63">
        <v>1.64</v>
      </c>
      <c r="Z55" s="191">
        <f t="shared" si="3"/>
        <v>22.308149910767405</v>
      </c>
      <c r="AA55" s="150">
        <v>44028</v>
      </c>
      <c r="AB55" s="60" t="s">
        <v>1883</v>
      </c>
      <c r="AC55" s="177">
        <v>44032</v>
      </c>
      <c r="AD55" s="58" t="s">
        <v>1888</v>
      </c>
      <c r="AE55" s="58">
        <v>1</v>
      </c>
      <c r="AF55" s="58">
        <v>1</v>
      </c>
      <c r="AG55" s="58">
        <v>35</v>
      </c>
      <c r="AH55" s="84">
        <v>1</v>
      </c>
      <c r="AI55" s="84">
        <v>1</v>
      </c>
      <c r="AJ55" s="60">
        <v>44068</v>
      </c>
      <c r="AK55" s="58">
        <f t="shared" si="2"/>
        <v>40</v>
      </c>
      <c r="AL55" s="123">
        <v>1</v>
      </c>
      <c r="AM55" s="61"/>
      <c r="AN55" s="64">
        <v>1</v>
      </c>
      <c r="AO55" s="63">
        <v>1</v>
      </c>
      <c r="AP55" s="63">
        <v>1</v>
      </c>
      <c r="AQ55" s="63">
        <v>1</v>
      </c>
      <c r="AR55" s="63">
        <v>1</v>
      </c>
      <c r="AS55" s="63">
        <v>0</v>
      </c>
      <c r="AT55" s="64"/>
      <c r="AU55" s="66">
        <v>44028</v>
      </c>
      <c r="AV55" s="135">
        <v>0</v>
      </c>
      <c r="AW55" s="135">
        <v>7.4790000000000001</v>
      </c>
      <c r="AX55" s="135">
        <v>60.8</v>
      </c>
      <c r="AY55" s="135">
        <v>37.5</v>
      </c>
      <c r="AZ55" s="135">
        <v>27.6</v>
      </c>
      <c r="BA55" s="135">
        <v>4.4000000000000004</v>
      </c>
      <c r="BB55" s="135"/>
      <c r="BC55" s="135"/>
      <c r="BD55" s="135"/>
      <c r="BE55" s="135"/>
      <c r="BF55" s="135"/>
      <c r="BG55" s="133">
        <v>0.82</v>
      </c>
      <c r="BH55" s="133">
        <v>3424</v>
      </c>
      <c r="BI55" s="133">
        <v>314.89999999999998</v>
      </c>
      <c r="BJ55" s="228">
        <v>8.9999999999999993E-3</v>
      </c>
      <c r="BK55" s="135"/>
      <c r="BL55" s="135"/>
      <c r="BM55" s="135">
        <v>127</v>
      </c>
      <c r="BN55" s="135">
        <v>14</v>
      </c>
      <c r="BO55" s="135">
        <v>6.97</v>
      </c>
      <c r="BP55" s="135">
        <v>85.5</v>
      </c>
      <c r="BQ55" s="135">
        <v>8.8000000000000007</v>
      </c>
      <c r="BR55" s="135">
        <v>266</v>
      </c>
      <c r="BS55" s="46">
        <v>38</v>
      </c>
      <c r="BT55" s="123">
        <v>0</v>
      </c>
      <c r="BU55" s="64">
        <v>0</v>
      </c>
      <c r="BV55" s="64">
        <v>0</v>
      </c>
      <c r="BW55" s="64">
        <v>1</v>
      </c>
      <c r="BX55" s="64">
        <v>0</v>
      </c>
      <c r="BY55" s="64">
        <v>0</v>
      </c>
      <c r="BZ55" s="64">
        <v>0</v>
      </c>
      <c r="CA55" s="64">
        <v>0</v>
      </c>
      <c r="CB55" s="64">
        <v>0</v>
      </c>
      <c r="CC55" s="64">
        <v>0</v>
      </c>
      <c r="CD55" s="64">
        <v>0</v>
      </c>
      <c r="CE55" s="64">
        <v>1</v>
      </c>
      <c r="CF55" s="64">
        <v>0</v>
      </c>
      <c r="CG55" s="64">
        <v>1</v>
      </c>
      <c r="CH55" s="64">
        <v>0</v>
      </c>
      <c r="CI55" s="63">
        <v>0</v>
      </c>
      <c r="CJ55" s="86"/>
      <c r="CK55" s="63" t="s">
        <v>1885</v>
      </c>
      <c r="CL55" s="64">
        <v>0</v>
      </c>
      <c r="CM55" s="64">
        <v>0</v>
      </c>
      <c r="CN55" s="64">
        <v>0</v>
      </c>
      <c r="CO55" s="64">
        <v>0</v>
      </c>
      <c r="CP55" s="61">
        <v>0</v>
      </c>
      <c r="CQ55" s="61">
        <v>0</v>
      </c>
      <c r="CR55" s="70">
        <v>0</v>
      </c>
      <c r="CS55" s="64">
        <v>0</v>
      </c>
      <c r="CT55" s="71"/>
      <c r="CU55" s="62"/>
      <c r="CV55" s="61">
        <v>1</v>
      </c>
      <c r="CW55" s="61">
        <v>1</v>
      </c>
      <c r="CX55" s="61">
        <v>0</v>
      </c>
      <c r="CY55" s="64">
        <v>1</v>
      </c>
      <c r="CZ55" s="87">
        <v>5.2317000000000018</v>
      </c>
      <c r="DA55" s="74">
        <v>5.4690000000000003</v>
      </c>
      <c r="DB55" s="74">
        <v>0.23729999999999851</v>
      </c>
      <c r="DC55" s="74">
        <v>4.53581053959513</v>
      </c>
      <c r="DD55" s="74">
        <v>160</v>
      </c>
      <c r="DE55" s="74">
        <v>25718</v>
      </c>
      <c r="DF55" s="74">
        <v>24977</v>
      </c>
      <c r="DG55" s="74">
        <v>677.41688956820769</v>
      </c>
      <c r="DH55" s="74">
        <v>1.8159949311747327E-4</v>
      </c>
      <c r="DI55" s="74">
        <v>4.1961666666666657</v>
      </c>
      <c r="DJ55" s="74">
        <v>16.936499999999999</v>
      </c>
      <c r="DK55" s="74">
        <v>-12.740333333333332</v>
      </c>
      <c r="DL55" s="74">
        <v>54.005008442557973</v>
      </c>
      <c r="DM55" s="74">
        <v>218.38592742992961</v>
      </c>
      <c r="DN55" s="74">
        <v>-164.38091898737156</v>
      </c>
      <c r="DO55" s="74">
        <v>64.238442977716261</v>
      </c>
      <c r="DP55" s="74">
        <v>259.05169822904259</v>
      </c>
      <c r="DQ55" s="74">
        <v>-194.81325525132627</v>
      </c>
      <c r="DR55" s="74">
        <v>0.42923176543472108</v>
      </c>
      <c r="DS55" s="73"/>
      <c r="DT55" s="74">
        <v>8.16</v>
      </c>
      <c r="DU55" s="74">
        <v>8.0299999999999994</v>
      </c>
      <c r="DV55" s="74">
        <v>8.2799999999999994</v>
      </c>
      <c r="DW55" s="73">
        <v>70</v>
      </c>
      <c r="DX55" s="73">
        <v>126</v>
      </c>
      <c r="DY55" s="74">
        <v>0.246</v>
      </c>
      <c r="DZ55" s="74">
        <v>0.42299999999999999</v>
      </c>
      <c r="EA55" s="74">
        <v>8.34</v>
      </c>
      <c r="EB55" s="74">
        <v>10.634</v>
      </c>
      <c r="EC55" s="74">
        <v>1.3320000000000001</v>
      </c>
      <c r="ED55" s="74">
        <v>0.82799999999999996</v>
      </c>
      <c r="EE55" s="74">
        <v>1.004</v>
      </c>
      <c r="EF55" s="74">
        <v>0.42399999999999999</v>
      </c>
    </row>
    <row r="56" spans="1:136" ht="15.75" customHeight="1">
      <c r="A56" s="76">
        <v>56</v>
      </c>
      <c r="B56" s="46" t="s">
        <v>516</v>
      </c>
      <c r="C56" s="135">
        <v>14042980</v>
      </c>
      <c r="D56" s="135">
        <v>1</v>
      </c>
      <c r="E56" s="149">
        <v>24429</v>
      </c>
      <c r="F56" s="44">
        <f t="shared" si="0"/>
        <v>53</v>
      </c>
      <c r="G56" s="78">
        <v>2</v>
      </c>
      <c r="H56" s="159">
        <v>84</v>
      </c>
      <c r="I56" s="135">
        <v>114</v>
      </c>
      <c r="J56" s="78">
        <v>88</v>
      </c>
      <c r="K56" s="46">
        <v>36.1</v>
      </c>
      <c r="L56" s="79">
        <v>91</v>
      </c>
      <c r="M56" s="80">
        <v>0</v>
      </c>
      <c r="N56" s="80">
        <v>1</v>
      </c>
      <c r="O56" s="80">
        <v>0</v>
      </c>
      <c r="P56" s="80">
        <v>1</v>
      </c>
      <c r="Q56" s="80">
        <v>0</v>
      </c>
      <c r="R56" s="80">
        <v>0</v>
      </c>
      <c r="S56" s="80">
        <v>1</v>
      </c>
      <c r="T56" s="80">
        <v>0</v>
      </c>
      <c r="U56" s="80">
        <v>1</v>
      </c>
      <c r="V56" s="80">
        <v>0</v>
      </c>
      <c r="W56" s="80">
        <v>0</v>
      </c>
      <c r="X56" s="70">
        <v>74</v>
      </c>
      <c r="Y56" s="63">
        <v>1.67</v>
      </c>
      <c r="Z56" s="191">
        <f t="shared" si="3"/>
        <v>26.533758829646096</v>
      </c>
      <c r="AA56" s="150">
        <v>44029</v>
      </c>
      <c r="AB56" s="60" t="s">
        <v>1883</v>
      </c>
      <c r="AC56" s="177">
        <v>44032</v>
      </c>
      <c r="AD56" s="58" t="s">
        <v>1888</v>
      </c>
      <c r="AE56" s="58">
        <v>1</v>
      </c>
      <c r="AF56" s="58">
        <v>0</v>
      </c>
      <c r="AG56" s="58">
        <v>5</v>
      </c>
      <c r="AH56" s="84">
        <v>0</v>
      </c>
      <c r="AI56" s="84">
        <v>1</v>
      </c>
      <c r="AJ56" s="60">
        <v>44037</v>
      </c>
      <c r="AK56" s="58">
        <f t="shared" si="2"/>
        <v>8</v>
      </c>
      <c r="AL56" s="123">
        <v>1</v>
      </c>
      <c r="AM56" s="61"/>
      <c r="AN56" s="64">
        <v>1</v>
      </c>
      <c r="AO56" s="63">
        <v>1</v>
      </c>
      <c r="AP56" s="63">
        <v>1</v>
      </c>
      <c r="AQ56" s="63">
        <v>1</v>
      </c>
      <c r="AR56" s="63">
        <v>1</v>
      </c>
      <c r="AS56" s="63">
        <v>0</v>
      </c>
      <c r="AT56" s="64"/>
      <c r="AU56" s="66">
        <v>44029</v>
      </c>
      <c r="AV56" s="135"/>
      <c r="AW56" s="135">
        <v>7.4480000000000004</v>
      </c>
      <c r="AX56" s="135">
        <v>125</v>
      </c>
      <c r="AY56" s="135">
        <v>32.700000000000003</v>
      </c>
      <c r="AZ56" s="135">
        <v>22.3</v>
      </c>
      <c r="BA56" s="135">
        <v>-0.4</v>
      </c>
      <c r="BB56" s="135"/>
      <c r="BC56" s="135"/>
      <c r="BD56" s="135"/>
      <c r="BE56" s="135"/>
      <c r="BF56" s="135"/>
      <c r="BG56" s="133">
        <v>1.45</v>
      </c>
      <c r="BH56" s="133">
        <v>1298</v>
      </c>
      <c r="BI56" s="133">
        <v>69</v>
      </c>
      <c r="BJ56" s="228">
        <v>1.2999999999999999E-2</v>
      </c>
      <c r="BK56" s="135"/>
      <c r="BL56" s="135">
        <v>644</v>
      </c>
      <c r="BM56" s="135">
        <v>104</v>
      </c>
      <c r="BN56" s="135">
        <v>13.8</v>
      </c>
      <c r="BO56" s="135">
        <v>3.05</v>
      </c>
      <c r="BP56" s="135">
        <v>64.599999999999994</v>
      </c>
      <c r="BQ56" s="135">
        <v>20.7</v>
      </c>
      <c r="BR56" s="135">
        <v>130</v>
      </c>
      <c r="BS56" s="46">
        <v>34</v>
      </c>
      <c r="BT56" s="123">
        <v>0</v>
      </c>
      <c r="BU56" s="64">
        <v>1</v>
      </c>
      <c r="BV56" s="64">
        <v>0</v>
      </c>
      <c r="BW56" s="64">
        <v>0</v>
      </c>
      <c r="BX56" s="64">
        <v>0</v>
      </c>
      <c r="BY56" s="64">
        <v>1</v>
      </c>
      <c r="BZ56" s="64">
        <v>0</v>
      </c>
      <c r="CA56" s="64">
        <v>0</v>
      </c>
      <c r="CB56" s="64">
        <v>0</v>
      </c>
      <c r="CC56" s="64">
        <v>0</v>
      </c>
      <c r="CD56" s="64">
        <v>0</v>
      </c>
      <c r="CE56" s="64">
        <v>0</v>
      </c>
      <c r="CF56" s="64">
        <v>0</v>
      </c>
      <c r="CG56" s="64">
        <v>0</v>
      </c>
      <c r="CH56" s="64">
        <v>1</v>
      </c>
      <c r="CI56" s="63">
        <v>0</v>
      </c>
      <c r="CJ56" s="86"/>
      <c r="CK56" s="63" t="s">
        <v>1886</v>
      </c>
      <c r="CL56" s="90">
        <v>1</v>
      </c>
      <c r="CM56" s="90">
        <v>1</v>
      </c>
      <c r="CN56" s="90">
        <v>1</v>
      </c>
      <c r="CO56" s="90">
        <v>0</v>
      </c>
      <c r="CP56" s="161">
        <v>0</v>
      </c>
      <c r="CQ56" s="161">
        <v>0</v>
      </c>
      <c r="CR56" s="91">
        <v>0</v>
      </c>
      <c r="CS56" s="90">
        <v>0</v>
      </c>
      <c r="CT56" s="92" t="s">
        <v>161</v>
      </c>
      <c r="CU56" s="89" t="s">
        <v>517</v>
      </c>
      <c r="CV56" s="61">
        <v>1</v>
      </c>
      <c r="CW56" s="61">
        <v>0</v>
      </c>
      <c r="CX56" s="61">
        <v>0</v>
      </c>
      <c r="CY56" s="64">
        <v>0</v>
      </c>
      <c r="CZ56" s="87"/>
      <c r="DA56" s="74"/>
      <c r="DB56" s="74"/>
      <c r="DC56" s="74"/>
      <c r="DD56" s="74"/>
      <c r="DE56" s="74"/>
      <c r="DF56" s="74"/>
      <c r="DG56" s="74"/>
      <c r="DH56" s="74"/>
      <c r="DI56" s="74"/>
      <c r="DJ56" s="74"/>
      <c r="DK56" s="74"/>
      <c r="DL56" s="74"/>
      <c r="DM56" s="74"/>
      <c r="DN56" s="74"/>
      <c r="DO56" s="74"/>
      <c r="DP56" s="74"/>
      <c r="DQ56" s="74"/>
      <c r="DR56" s="74"/>
      <c r="DS56" s="73"/>
      <c r="DT56" s="74">
        <v>6.13</v>
      </c>
      <c r="DU56" s="74">
        <v>5.76</v>
      </c>
      <c r="DV56" s="74">
        <v>6.34</v>
      </c>
      <c r="DW56" s="73">
        <v>70</v>
      </c>
      <c r="DX56" s="73">
        <v>90</v>
      </c>
      <c r="DY56" s="74">
        <v>0.57999999999999996</v>
      </c>
      <c r="DZ56" s="74">
        <v>2.0699999999999998</v>
      </c>
      <c r="EA56" s="74">
        <v>79.349999999999994</v>
      </c>
      <c r="EB56" s="74">
        <v>3.448</v>
      </c>
      <c r="EC56" s="74">
        <v>0.126</v>
      </c>
      <c r="ED56" s="74">
        <v>0.70499999999999996</v>
      </c>
      <c r="EE56" s="74">
        <v>0.77100000000000002</v>
      </c>
      <c r="EF56" s="74">
        <v>0.57999999999999996</v>
      </c>
    </row>
    <row r="57" spans="1:136" ht="15.75" customHeight="1">
      <c r="A57" s="76">
        <v>57</v>
      </c>
      <c r="B57" s="46" t="s">
        <v>524</v>
      </c>
      <c r="C57" s="135" t="s">
        <v>525</v>
      </c>
      <c r="D57" s="135">
        <v>2</v>
      </c>
      <c r="E57" s="149">
        <v>19282</v>
      </c>
      <c r="F57" s="44">
        <f t="shared" si="0"/>
        <v>67</v>
      </c>
      <c r="G57" s="78">
        <v>1</v>
      </c>
      <c r="H57" s="159">
        <v>77</v>
      </c>
      <c r="I57" s="135">
        <v>133</v>
      </c>
      <c r="J57" s="78">
        <v>74</v>
      </c>
      <c r="K57" s="46">
        <v>34</v>
      </c>
      <c r="L57" s="79">
        <v>96</v>
      </c>
      <c r="M57" s="80">
        <v>0</v>
      </c>
      <c r="N57" s="80">
        <v>1</v>
      </c>
      <c r="O57" s="80">
        <v>0</v>
      </c>
      <c r="P57" s="80">
        <v>0</v>
      </c>
      <c r="Q57" s="80">
        <v>0</v>
      </c>
      <c r="R57" s="80">
        <v>0</v>
      </c>
      <c r="S57" s="80">
        <v>1</v>
      </c>
      <c r="T57" s="80">
        <v>1</v>
      </c>
      <c r="U57" s="80">
        <v>1</v>
      </c>
      <c r="V57" s="80">
        <v>0</v>
      </c>
      <c r="W57" s="80">
        <v>0</v>
      </c>
      <c r="X57" s="70">
        <v>56</v>
      </c>
      <c r="Y57" s="63">
        <v>1.5</v>
      </c>
      <c r="Z57" s="191">
        <f t="shared" si="3"/>
        <v>24.888888888888889</v>
      </c>
      <c r="AA57" s="150">
        <v>44029</v>
      </c>
      <c r="AB57" s="60" t="s">
        <v>1883</v>
      </c>
      <c r="AC57" s="177">
        <v>44031</v>
      </c>
      <c r="AD57" s="58" t="s">
        <v>1888</v>
      </c>
      <c r="AE57" s="58">
        <v>1</v>
      </c>
      <c r="AF57" s="58">
        <v>0</v>
      </c>
      <c r="AG57" s="58">
        <v>4</v>
      </c>
      <c r="AH57" s="84">
        <v>0</v>
      </c>
      <c r="AI57" s="84">
        <v>1</v>
      </c>
      <c r="AJ57" s="60">
        <v>44046</v>
      </c>
      <c r="AK57" s="58">
        <f t="shared" si="2"/>
        <v>17</v>
      </c>
      <c r="AL57" s="123">
        <v>1</v>
      </c>
      <c r="AM57" s="61"/>
      <c r="AN57" s="64">
        <v>1</v>
      </c>
      <c r="AO57" s="63">
        <v>1</v>
      </c>
      <c r="AP57" s="63">
        <v>1</v>
      </c>
      <c r="AQ57" s="63">
        <v>1</v>
      </c>
      <c r="AR57" s="63">
        <v>1</v>
      </c>
      <c r="AS57" s="63">
        <v>0</v>
      </c>
      <c r="AT57" s="64"/>
      <c r="AU57" s="66">
        <v>44029</v>
      </c>
      <c r="AV57" s="135"/>
      <c r="AW57" s="135">
        <v>7.4580000000000002</v>
      </c>
      <c r="AX57" s="135">
        <v>71.400000000000006</v>
      </c>
      <c r="AY57" s="135">
        <v>38</v>
      </c>
      <c r="AZ57" s="135">
        <v>26.5</v>
      </c>
      <c r="BA57" s="135">
        <v>3</v>
      </c>
      <c r="BB57" s="135"/>
      <c r="BC57" s="135"/>
      <c r="BD57" s="135"/>
      <c r="BE57" s="135"/>
      <c r="BF57" s="135"/>
      <c r="BG57" s="133">
        <v>2.42</v>
      </c>
      <c r="BH57" s="133">
        <v>2158</v>
      </c>
      <c r="BI57" s="133">
        <v>55</v>
      </c>
      <c r="BJ57" s="229"/>
      <c r="BK57" s="135"/>
      <c r="BL57" s="135"/>
      <c r="BM57" s="135">
        <v>275</v>
      </c>
      <c r="BN57" s="135">
        <v>9.9</v>
      </c>
      <c r="BO57" s="135">
        <v>19.46</v>
      </c>
      <c r="BP57" s="135">
        <v>86.4</v>
      </c>
      <c r="BQ57" s="135">
        <v>7.6</v>
      </c>
      <c r="BR57" s="135">
        <v>345</v>
      </c>
      <c r="BS57" s="46">
        <v>115</v>
      </c>
      <c r="BT57" s="123">
        <v>0</v>
      </c>
      <c r="BU57" s="64">
        <v>0</v>
      </c>
      <c r="BV57" s="64">
        <v>0</v>
      </c>
      <c r="BW57" s="64">
        <v>0</v>
      </c>
      <c r="BX57" s="64">
        <v>0</v>
      </c>
      <c r="BY57" s="64">
        <v>1</v>
      </c>
      <c r="BZ57" s="64">
        <v>0</v>
      </c>
      <c r="CA57" s="64">
        <v>0</v>
      </c>
      <c r="CB57" s="64">
        <v>1</v>
      </c>
      <c r="CC57" s="64">
        <v>0</v>
      </c>
      <c r="CD57" s="64">
        <v>0</v>
      </c>
      <c r="CE57" s="64">
        <v>1</v>
      </c>
      <c r="CF57" s="64">
        <v>0</v>
      </c>
      <c r="CG57" s="64">
        <v>1</v>
      </c>
      <c r="CH57" s="64">
        <v>0</v>
      </c>
      <c r="CI57" s="63">
        <v>0</v>
      </c>
      <c r="CJ57" s="86"/>
      <c r="CK57" s="63"/>
      <c r="CL57" s="90">
        <v>1</v>
      </c>
      <c r="CM57" s="90">
        <v>0</v>
      </c>
      <c r="CN57" s="90">
        <v>1</v>
      </c>
      <c r="CO57" s="90">
        <v>0</v>
      </c>
      <c r="CP57" s="161">
        <v>0</v>
      </c>
      <c r="CQ57" s="161">
        <v>0</v>
      </c>
      <c r="CR57" s="91">
        <v>0</v>
      </c>
      <c r="CS57" s="90">
        <v>0</v>
      </c>
      <c r="CT57" s="92" t="s">
        <v>161</v>
      </c>
      <c r="CU57" s="89" t="s">
        <v>517</v>
      </c>
      <c r="CV57" s="61">
        <v>0</v>
      </c>
      <c r="CW57" s="61">
        <v>0</v>
      </c>
      <c r="CX57" s="61">
        <v>0</v>
      </c>
      <c r="CY57" s="64">
        <v>0</v>
      </c>
      <c r="CZ57" s="87">
        <v>3.612810344827587</v>
      </c>
      <c r="DA57" s="74">
        <v>3.9630000000000001</v>
      </c>
      <c r="DB57" s="74">
        <v>0.35018965517241307</v>
      </c>
      <c r="DC57" s="74">
        <v>9.692998573085216</v>
      </c>
      <c r="DD57" s="74">
        <v>28</v>
      </c>
      <c r="DE57" s="74">
        <v>33111</v>
      </c>
      <c r="DF57" s="74">
        <v>24286</v>
      </c>
      <c r="DG57" s="74">
        <v>1193.018018018018</v>
      </c>
      <c r="DH57" s="74">
        <v>3.9911877514144838E-4</v>
      </c>
      <c r="DI57" s="74">
        <v>-0.57516666666666683</v>
      </c>
      <c r="DJ57" s="74">
        <v>13.516666666666667</v>
      </c>
      <c r="DK57" s="74">
        <v>-14.09183333333333</v>
      </c>
      <c r="DL57" s="74">
        <v>-3.3216372735349835</v>
      </c>
      <c r="DM57" s="74">
        <v>83.394573679520846</v>
      </c>
      <c r="DN57" s="74">
        <v>-86.716210953055835</v>
      </c>
      <c r="DO57" s="74">
        <v>-13.185962648270715</v>
      </c>
      <c r="DP57" s="74">
        <v>299.12176805646584</v>
      </c>
      <c r="DQ57" s="74">
        <v>-312.30773070473668</v>
      </c>
      <c r="DR57" s="74">
        <v>0.51078289702654722</v>
      </c>
      <c r="DS57" s="73"/>
      <c r="DT57" s="74">
        <v>6.93</v>
      </c>
      <c r="DU57" s="74">
        <v>6.81</v>
      </c>
      <c r="DV57" s="74">
        <v>6.99</v>
      </c>
      <c r="DW57" s="73">
        <v>57</v>
      </c>
      <c r="DX57" s="73">
        <v>85</v>
      </c>
      <c r="DY57" s="74">
        <v>0.18</v>
      </c>
      <c r="DZ57" s="74">
        <v>0.52400000000000002</v>
      </c>
      <c r="EA57" s="74">
        <v>14.36</v>
      </c>
      <c r="EB57" s="74">
        <v>8.1050000000000004</v>
      </c>
      <c r="EC57" s="74">
        <v>0.76600000000000001</v>
      </c>
      <c r="ED57" s="74">
        <v>0.71299999999999997</v>
      </c>
      <c r="EE57" s="74">
        <v>0.80600000000000005</v>
      </c>
      <c r="EF57" s="74">
        <v>0.60899999999999999</v>
      </c>
    </row>
    <row r="58" spans="1:136" ht="15.75" customHeight="1">
      <c r="A58" s="76">
        <v>58</v>
      </c>
      <c r="B58" s="46" t="s">
        <v>532</v>
      </c>
      <c r="C58" s="135" t="s">
        <v>533</v>
      </c>
      <c r="D58" s="135">
        <v>1</v>
      </c>
      <c r="E58" s="149">
        <v>29263</v>
      </c>
      <c r="F58" s="44">
        <f t="shared" si="0"/>
        <v>40</v>
      </c>
      <c r="G58" s="78">
        <v>1</v>
      </c>
      <c r="H58" s="159">
        <v>83</v>
      </c>
      <c r="I58" s="135">
        <v>119</v>
      </c>
      <c r="J58" s="78">
        <v>76</v>
      </c>
      <c r="K58" s="46">
        <v>36</v>
      </c>
      <c r="L58" s="79">
        <v>90</v>
      </c>
      <c r="M58" s="80">
        <v>0</v>
      </c>
      <c r="N58" s="80">
        <v>0</v>
      </c>
      <c r="O58" s="80">
        <v>0</v>
      </c>
      <c r="P58" s="80">
        <v>0</v>
      </c>
      <c r="Q58" s="80">
        <v>0</v>
      </c>
      <c r="R58" s="80">
        <v>0</v>
      </c>
      <c r="S58" s="80">
        <v>0</v>
      </c>
      <c r="T58" s="80">
        <v>0</v>
      </c>
      <c r="U58" s="80">
        <v>0</v>
      </c>
      <c r="V58" s="80">
        <v>0</v>
      </c>
      <c r="W58" s="80">
        <v>0</v>
      </c>
      <c r="X58" s="70">
        <v>76</v>
      </c>
      <c r="Y58" s="63">
        <v>1.87</v>
      </c>
      <c r="Z58" s="191">
        <f t="shared" si="3"/>
        <v>21.733535417083701</v>
      </c>
      <c r="AA58" s="150">
        <v>44029</v>
      </c>
      <c r="AB58" s="60" t="s">
        <v>1883</v>
      </c>
      <c r="AC58" s="177">
        <v>44031</v>
      </c>
      <c r="AD58" s="58" t="s">
        <v>1902</v>
      </c>
      <c r="AE58" s="58">
        <v>0</v>
      </c>
      <c r="AF58" s="58">
        <v>0</v>
      </c>
      <c r="AG58" s="58">
        <v>0</v>
      </c>
      <c r="AH58" s="84">
        <v>0</v>
      </c>
      <c r="AI58" s="84">
        <v>0</v>
      </c>
      <c r="AJ58" s="60">
        <v>44037</v>
      </c>
      <c r="AK58" s="58">
        <f t="shared" si="2"/>
        <v>8</v>
      </c>
      <c r="AL58" s="123">
        <v>1</v>
      </c>
      <c r="AM58" s="61"/>
      <c r="AN58" s="64">
        <v>1</v>
      </c>
      <c r="AO58" s="63">
        <v>1</v>
      </c>
      <c r="AP58" s="63">
        <v>0</v>
      </c>
      <c r="AQ58" s="63">
        <v>0</v>
      </c>
      <c r="AR58" s="63">
        <v>1</v>
      </c>
      <c r="AS58" s="63">
        <v>0</v>
      </c>
      <c r="AT58" s="64"/>
      <c r="AU58" s="66">
        <v>44029</v>
      </c>
      <c r="AV58" s="135">
        <v>2</v>
      </c>
      <c r="AW58" s="136"/>
      <c r="AX58" s="136"/>
      <c r="AY58" s="136"/>
      <c r="AZ58" s="136"/>
      <c r="BA58" s="136"/>
      <c r="BB58" s="135"/>
      <c r="BC58" s="135"/>
      <c r="BD58" s="135"/>
      <c r="BE58" s="135"/>
      <c r="BF58" s="135"/>
      <c r="BG58" s="133">
        <v>0.99</v>
      </c>
      <c r="BH58" s="133">
        <v>5992</v>
      </c>
      <c r="BI58" s="133">
        <v>63.4</v>
      </c>
      <c r="BJ58" s="229"/>
      <c r="BK58" s="135"/>
      <c r="BL58" s="135"/>
      <c r="BM58" s="135">
        <v>109</v>
      </c>
      <c r="BN58" s="135">
        <v>11.4</v>
      </c>
      <c r="BO58" s="135">
        <v>3.3</v>
      </c>
      <c r="BP58" s="135">
        <v>82.8</v>
      </c>
      <c r="BQ58" s="135">
        <v>12.1</v>
      </c>
      <c r="BR58" s="135">
        <v>64</v>
      </c>
      <c r="BS58" s="46">
        <v>37</v>
      </c>
      <c r="BT58" s="123">
        <v>0</v>
      </c>
      <c r="BU58" s="64">
        <v>0</v>
      </c>
      <c r="BV58" s="64">
        <v>0</v>
      </c>
      <c r="BW58" s="64">
        <v>0</v>
      </c>
      <c r="BX58" s="64">
        <v>0</v>
      </c>
      <c r="BY58" s="64">
        <v>1</v>
      </c>
      <c r="BZ58" s="64">
        <v>0</v>
      </c>
      <c r="CA58" s="64">
        <v>0</v>
      </c>
      <c r="CB58" s="64">
        <v>0</v>
      </c>
      <c r="CC58" s="64">
        <v>0</v>
      </c>
      <c r="CD58" s="64">
        <v>0</v>
      </c>
      <c r="CE58" s="64">
        <v>0</v>
      </c>
      <c r="CF58" s="64">
        <v>0</v>
      </c>
      <c r="CG58" s="64">
        <v>1</v>
      </c>
      <c r="CH58" s="64">
        <v>0</v>
      </c>
      <c r="CI58" s="63">
        <v>0</v>
      </c>
      <c r="CJ58" s="86"/>
      <c r="CK58" s="63" t="s">
        <v>1886</v>
      </c>
      <c r="CL58" s="64">
        <v>0</v>
      </c>
      <c r="CM58" s="64">
        <v>0</v>
      </c>
      <c r="CN58" s="64">
        <v>0</v>
      </c>
      <c r="CO58" s="64">
        <v>0</v>
      </c>
      <c r="CP58" s="61">
        <v>0</v>
      </c>
      <c r="CQ58" s="61">
        <v>0</v>
      </c>
      <c r="CR58" s="70">
        <v>0</v>
      </c>
      <c r="CS58" s="64">
        <v>0</v>
      </c>
      <c r="CT58" s="71"/>
      <c r="CU58" s="62"/>
      <c r="CV58" s="61">
        <v>0</v>
      </c>
      <c r="CW58" s="61">
        <v>0</v>
      </c>
      <c r="CX58" s="61">
        <v>0</v>
      </c>
      <c r="CY58" s="64">
        <v>0</v>
      </c>
      <c r="CZ58" s="87">
        <v>4.8201333333333318</v>
      </c>
      <c r="DA58" s="74">
        <v>5.3120000000000003</v>
      </c>
      <c r="DB58" s="74">
        <v>0.49186666666666845</v>
      </c>
      <c r="DC58" s="74">
        <v>10.204420347984881</v>
      </c>
      <c r="DD58" s="74">
        <v>131</v>
      </c>
      <c r="DE58" s="74">
        <v>17184</v>
      </c>
      <c r="DF58" s="74">
        <v>16424</v>
      </c>
      <c r="DG58" s="74">
        <v>742.21563228129639</v>
      </c>
      <c r="DH58" s="74">
        <v>6.2131151656020947E-4</v>
      </c>
      <c r="DI58" s="74">
        <v>-1.9079999999999997</v>
      </c>
      <c r="DJ58" s="74">
        <v>12.243166666666671</v>
      </c>
      <c r="DK58" s="74">
        <v>-14.151166666666663</v>
      </c>
      <c r="DL58" s="74">
        <v>-20.71498927231</v>
      </c>
      <c r="DM58" s="74">
        <v>134.04974317697349</v>
      </c>
      <c r="DN58" s="74">
        <v>-154.76473244928351</v>
      </c>
      <c r="DO58" s="74">
        <v>-31.808592434841316</v>
      </c>
      <c r="DP58" s="74">
        <v>203.30005973581893</v>
      </c>
      <c r="DQ58" s="74">
        <v>-235.10865217066018</v>
      </c>
      <c r="DR58" s="74">
        <v>0.53627732703635989</v>
      </c>
      <c r="DS58" s="73"/>
      <c r="DT58" s="74">
        <v>8.06</v>
      </c>
      <c r="DU58" s="74">
        <v>7.73</v>
      </c>
      <c r="DV58" s="74">
        <v>8.2799999999999994</v>
      </c>
      <c r="DW58" s="73">
        <v>71</v>
      </c>
      <c r="DX58" s="73">
        <v>112</v>
      </c>
      <c r="DY58" s="74">
        <v>0.55200000000000005</v>
      </c>
      <c r="DZ58" s="74">
        <v>1.27</v>
      </c>
      <c r="EA58" s="74">
        <v>27.07</v>
      </c>
      <c r="EB58" s="74">
        <v>5.9039999999999999</v>
      </c>
      <c r="EC58" s="74">
        <v>0.60599999999999998</v>
      </c>
      <c r="ED58" s="74">
        <v>0.46</v>
      </c>
      <c r="EE58" s="74">
        <v>0.68799999999999994</v>
      </c>
      <c r="EF58" s="74">
        <v>0.215</v>
      </c>
    </row>
    <row r="59" spans="1:136" ht="15.75" customHeight="1">
      <c r="A59" s="76">
        <v>59</v>
      </c>
      <c r="B59" s="46" t="s">
        <v>540</v>
      </c>
      <c r="C59" s="135" t="s">
        <v>541</v>
      </c>
      <c r="D59" s="135">
        <v>1</v>
      </c>
      <c r="E59" s="149">
        <v>11053</v>
      </c>
      <c r="F59" s="44">
        <f t="shared" si="0"/>
        <v>90</v>
      </c>
      <c r="G59" s="78">
        <v>1</v>
      </c>
      <c r="H59" s="159">
        <v>118</v>
      </c>
      <c r="I59" s="135">
        <v>143</v>
      </c>
      <c r="J59" s="78">
        <v>110</v>
      </c>
      <c r="K59" s="46">
        <v>36.799999999999997</v>
      </c>
      <c r="L59" s="79">
        <v>86</v>
      </c>
      <c r="M59" s="80">
        <v>0</v>
      </c>
      <c r="N59" s="80">
        <v>0</v>
      </c>
      <c r="O59" s="80">
        <v>1</v>
      </c>
      <c r="P59" s="80">
        <v>0</v>
      </c>
      <c r="Q59" s="80">
        <v>0</v>
      </c>
      <c r="R59" s="80">
        <v>0</v>
      </c>
      <c r="S59" s="80">
        <v>1</v>
      </c>
      <c r="T59" s="80">
        <v>0</v>
      </c>
      <c r="U59" s="80">
        <v>1</v>
      </c>
      <c r="V59" s="80">
        <v>1</v>
      </c>
      <c r="W59" s="80">
        <v>0</v>
      </c>
      <c r="X59" s="70">
        <v>64.2</v>
      </c>
      <c r="Y59" s="63">
        <v>1.68</v>
      </c>
      <c r="Z59" s="191">
        <f t="shared" si="3"/>
        <v>22.746598639455787</v>
      </c>
      <c r="AA59" s="150">
        <v>44031</v>
      </c>
      <c r="AB59" s="60" t="s">
        <v>1883</v>
      </c>
      <c r="AC59" s="177">
        <v>44031</v>
      </c>
      <c r="AD59" s="58" t="s">
        <v>1888</v>
      </c>
      <c r="AE59" s="58">
        <v>1</v>
      </c>
      <c r="AF59" s="58">
        <v>1</v>
      </c>
      <c r="AG59" s="58">
        <v>10</v>
      </c>
      <c r="AH59" s="84">
        <v>1</v>
      </c>
      <c r="AI59" s="84">
        <v>1</v>
      </c>
      <c r="AJ59" s="60">
        <v>44041</v>
      </c>
      <c r="AK59" s="58">
        <f t="shared" si="2"/>
        <v>10</v>
      </c>
      <c r="AL59" s="123">
        <v>1</v>
      </c>
      <c r="AM59" s="61"/>
      <c r="AN59" s="64">
        <v>1</v>
      </c>
      <c r="AO59" s="63">
        <v>1</v>
      </c>
      <c r="AP59" s="63">
        <v>1</v>
      </c>
      <c r="AQ59" s="63">
        <v>1</v>
      </c>
      <c r="AR59" s="63">
        <v>1</v>
      </c>
      <c r="AS59" s="63">
        <v>0</v>
      </c>
      <c r="AT59" s="64"/>
      <c r="AU59" s="66">
        <v>44032</v>
      </c>
      <c r="AV59" s="135">
        <v>5</v>
      </c>
      <c r="AW59" s="135">
        <v>7.3979999999999997</v>
      </c>
      <c r="AX59" s="135">
        <v>54.2</v>
      </c>
      <c r="AY59" s="135">
        <v>36</v>
      </c>
      <c r="AZ59" s="135">
        <v>21.8</v>
      </c>
      <c r="BA59" s="135">
        <v>-2.1</v>
      </c>
      <c r="BB59" s="135"/>
      <c r="BC59" s="135"/>
      <c r="BD59" s="135"/>
      <c r="BE59" s="135"/>
      <c r="BF59" s="135"/>
      <c r="BG59" s="135">
        <v>1.1499999999999999</v>
      </c>
      <c r="BH59" s="143"/>
      <c r="BI59" s="133">
        <v>62</v>
      </c>
      <c r="BJ59" s="229"/>
      <c r="BK59" s="135"/>
      <c r="BL59" s="135"/>
      <c r="BM59" s="135"/>
      <c r="BN59" s="135">
        <v>10.199999999999999</v>
      </c>
      <c r="BO59" s="135">
        <v>5.75</v>
      </c>
      <c r="BP59" s="135">
        <v>73</v>
      </c>
      <c r="BQ59" s="135">
        <v>20</v>
      </c>
      <c r="BR59" s="135">
        <v>125</v>
      </c>
      <c r="BS59" s="46">
        <v>102</v>
      </c>
      <c r="BT59" s="123">
        <v>0</v>
      </c>
      <c r="BU59" s="64">
        <v>0</v>
      </c>
      <c r="BV59" s="64">
        <v>0</v>
      </c>
      <c r="BW59" s="64">
        <v>0</v>
      </c>
      <c r="BX59" s="64">
        <v>0</v>
      </c>
      <c r="BY59" s="64">
        <v>1</v>
      </c>
      <c r="BZ59" s="64">
        <v>0</v>
      </c>
      <c r="CA59" s="64">
        <v>0</v>
      </c>
      <c r="CB59" s="64">
        <v>0</v>
      </c>
      <c r="CC59" s="64">
        <v>1</v>
      </c>
      <c r="CD59" s="64">
        <v>0</v>
      </c>
      <c r="CE59" s="64">
        <v>0</v>
      </c>
      <c r="CF59" s="64">
        <v>0</v>
      </c>
      <c r="CG59" s="64">
        <v>1</v>
      </c>
      <c r="CH59" s="64">
        <v>0</v>
      </c>
      <c r="CI59" s="63">
        <v>0</v>
      </c>
      <c r="CJ59" s="86"/>
      <c r="CK59" s="63">
        <v>85</v>
      </c>
      <c r="CL59" s="90">
        <v>0</v>
      </c>
      <c r="CM59" s="90">
        <v>0</v>
      </c>
      <c r="CN59" s="90">
        <v>0</v>
      </c>
      <c r="CO59" s="90">
        <v>0</v>
      </c>
      <c r="CP59" s="161">
        <v>0</v>
      </c>
      <c r="CQ59" s="161">
        <v>0</v>
      </c>
      <c r="CR59" s="91">
        <v>0</v>
      </c>
      <c r="CS59" s="90">
        <v>0</v>
      </c>
      <c r="CT59" s="92" t="s">
        <v>131</v>
      </c>
      <c r="CU59" s="100" t="s">
        <v>1926</v>
      </c>
      <c r="CV59" s="61">
        <v>0</v>
      </c>
      <c r="CW59" s="61">
        <v>0</v>
      </c>
      <c r="CX59" s="61">
        <v>0</v>
      </c>
      <c r="CY59" s="64">
        <v>1</v>
      </c>
      <c r="CZ59" s="87"/>
      <c r="DA59" s="74"/>
      <c r="DB59" s="74"/>
      <c r="DC59" s="74"/>
      <c r="DD59" s="74"/>
      <c r="DE59" s="74"/>
      <c r="DF59" s="74"/>
      <c r="DG59" s="74"/>
      <c r="DH59" s="74"/>
      <c r="DI59" s="74"/>
      <c r="DJ59" s="74"/>
      <c r="DK59" s="74"/>
      <c r="DL59" s="74"/>
      <c r="DM59" s="74"/>
      <c r="DN59" s="74"/>
      <c r="DO59" s="74"/>
      <c r="DP59" s="74"/>
      <c r="DQ59" s="74"/>
      <c r="DR59" s="74"/>
      <c r="DS59" s="73"/>
      <c r="DT59" s="74">
        <v>7.93</v>
      </c>
      <c r="DU59" s="74">
        <v>7.85</v>
      </c>
      <c r="DV59" s="74">
        <v>8.0500000000000007</v>
      </c>
      <c r="DW59" s="73">
        <v>71</v>
      </c>
      <c r="DX59" s="73">
        <v>155</v>
      </c>
      <c r="DY59" s="74">
        <v>0.20100000000000001</v>
      </c>
      <c r="DZ59" s="74">
        <v>0.224</v>
      </c>
      <c r="EA59" s="74">
        <v>4.63</v>
      </c>
      <c r="EB59" s="74">
        <v>14.276999999999999</v>
      </c>
      <c r="EC59" s="74">
        <v>2.8050000000000002</v>
      </c>
      <c r="ED59" s="74">
        <v>0.64200000000000002</v>
      </c>
      <c r="EE59" s="74">
        <v>1.0209999999999999</v>
      </c>
      <c r="EF59" s="74">
        <v>0.308</v>
      </c>
    </row>
    <row r="60" spans="1:136" ht="15.75" customHeight="1">
      <c r="A60" s="76">
        <v>60</v>
      </c>
      <c r="B60" s="46" t="s">
        <v>549</v>
      </c>
      <c r="C60" s="135">
        <v>91775421</v>
      </c>
      <c r="D60" s="135">
        <v>2</v>
      </c>
      <c r="E60" s="149">
        <v>27853</v>
      </c>
      <c r="F60" s="44">
        <f t="shared" si="0"/>
        <v>44</v>
      </c>
      <c r="G60" s="78">
        <v>1</v>
      </c>
      <c r="H60" s="159">
        <v>106</v>
      </c>
      <c r="I60" s="135">
        <v>128</v>
      </c>
      <c r="J60" s="78">
        <v>92</v>
      </c>
      <c r="K60" s="46">
        <v>36</v>
      </c>
      <c r="L60" s="79">
        <v>91</v>
      </c>
      <c r="M60" s="80">
        <v>0</v>
      </c>
      <c r="N60" s="80">
        <v>1</v>
      </c>
      <c r="O60" s="80">
        <v>0</v>
      </c>
      <c r="P60" s="80">
        <v>0</v>
      </c>
      <c r="Q60" s="80">
        <v>0</v>
      </c>
      <c r="R60" s="80">
        <v>0</v>
      </c>
      <c r="S60" s="80">
        <v>1</v>
      </c>
      <c r="T60" s="80">
        <v>1</v>
      </c>
      <c r="U60" s="80">
        <v>1</v>
      </c>
      <c r="V60" s="80">
        <v>0</v>
      </c>
      <c r="W60" s="80">
        <v>0</v>
      </c>
      <c r="X60" s="70"/>
      <c r="Y60" s="63"/>
      <c r="Z60" s="191" t="e">
        <f t="shared" si="3"/>
        <v>#DIV/0!</v>
      </c>
      <c r="AA60" s="150">
        <v>44031</v>
      </c>
      <c r="AB60" s="60" t="s">
        <v>1883</v>
      </c>
      <c r="AC60" s="177"/>
      <c r="AD60" s="58"/>
      <c r="AE60" s="58">
        <v>0</v>
      </c>
      <c r="AF60" s="58">
        <v>0</v>
      </c>
      <c r="AG60" s="58">
        <v>0</v>
      </c>
      <c r="AH60" s="84">
        <v>0</v>
      </c>
      <c r="AI60" s="84">
        <v>0</v>
      </c>
      <c r="AJ60" s="60">
        <v>44034</v>
      </c>
      <c r="AK60" s="58">
        <f t="shared" si="2"/>
        <v>3</v>
      </c>
      <c r="AL60" s="123">
        <v>1</v>
      </c>
      <c r="AM60" s="61"/>
      <c r="AN60" s="64">
        <v>1</v>
      </c>
      <c r="AO60" s="63">
        <v>0</v>
      </c>
      <c r="AP60" s="63">
        <v>1</v>
      </c>
      <c r="AQ60" s="63">
        <v>1</v>
      </c>
      <c r="AR60" s="63">
        <v>0</v>
      </c>
      <c r="AS60" s="63">
        <v>0</v>
      </c>
      <c r="AT60" s="64"/>
      <c r="AU60" s="66">
        <v>44031</v>
      </c>
      <c r="AV60" s="135">
        <v>5</v>
      </c>
      <c r="AW60" s="136"/>
      <c r="AX60" s="136"/>
      <c r="AY60" s="136"/>
      <c r="AZ60" s="136"/>
      <c r="BA60" s="136"/>
      <c r="BB60" s="135"/>
      <c r="BC60" s="135"/>
      <c r="BD60" s="135"/>
      <c r="BE60" s="135"/>
      <c r="BF60" s="135"/>
      <c r="BG60" s="133">
        <v>0.75</v>
      </c>
      <c r="BH60" s="133">
        <v>429</v>
      </c>
      <c r="BI60" s="133">
        <v>22.7</v>
      </c>
      <c r="BJ60" s="229"/>
      <c r="BK60" s="135"/>
      <c r="BL60" s="135"/>
      <c r="BM60" s="135"/>
      <c r="BN60" s="135">
        <v>11.7</v>
      </c>
      <c r="BO60" s="135">
        <v>11.26</v>
      </c>
      <c r="BP60" s="135">
        <v>79.900000000000006</v>
      </c>
      <c r="BQ60" s="135">
        <v>12.8</v>
      </c>
      <c r="BR60" s="135">
        <v>381</v>
      </c>
      <c r="BS60" s="46">
        <v>32</v>
      </c>
      <c r="BT60" s="123">
        <v>0</v>
      </c>
      <c r="BU60" s="64">
        <v>0</v>
      </c>
      <c r="BV60" s="64">
        <v>0</v>
      </c>
      <c r="BW60" s="64">
        <v>0</v>
      </c>
      <c r="BX60" s="64">
        <v>0</v>
      </c>
      <c r="BY60" s="64">
        <v>1</v>
      </c>
      <c r="BZ60" s="64">
        <v>0</v>
      </c>
      <c r="CA60" s="64">
        <v>0</v>
      </c>
      <c r="CB60" s="64">
        <v>1</v>
      </c>
      <c r="CC60" s="64">
        <v>0</v>
      </c>
      <c r="CD60" s="64">
        <v>1</v>
      </c>
      <c r="CE60" s="64">
        <v>0</v>
      </c>
      <c r="CF60" s="64">
        <v>0</v>
      </c>
      <c r="CG60" s="64">
        <v>1</v>
      </c>
      <c r="CH60" s="64">
        <v>1</v>
      </c>
      <c r="CI60" s="63">
        <v>0</v>
      </c>
      <c r="CJ60" s="86"/>
      <c r="CK60" s="63" t="s">
        <v>1886</v>
      </c>
      <c r="CL60" s="64">
        <v>0</v>
      </c>
      <c r="CM60" s="64">
        <v>0</v>
      </c>
      <c r="CN60" s="64">
        <v>0</v>
      </c>
      <c r="CO60" s="64">
        <v>0</v>
      </c>
      <c r="CP60" s="61">
        <v>0</v>
      </c>
      <c r="CQ60" s="61">
        <v>0</v>
      </c>
      <c r="CR60" s="70">
        <v>0</v>
      </c>
      <c r="CS60" s="64">
        <v>0</v>
      </c>
      <c r="CT60" s="71"/>
      <c r="CU60" s="62"/>
      <c r="CV60" s="61">
        <v>0</v>
      </c>
      <c r="CW60" s="61">
        <v>0</v>
      </c>
      <c r="CX60" s="61">
        <v>0</v>
      </c>
      <c r="CY60" s="64">
        <v>0</v>
      </c>
      <c r="CZ60" s="87">
        <v>5.3917142857142872</v>
      </c>
      <c r="DA60" s="74">
        <v>5.718</v>
      </c>
      <c r="DB60" s="74">
        <v>0.32628571428571274</v>
      </c>
      <c r="DC60" s="74">
        <v>6.0516135869852912</v>
      </c>
      <c r="DD60" s="74">
        <v>47</v>
      </c>
      <c r="DE60" s="74">
        <v>23083</v>
      </c>
      <c r="DF60" s="74">
        <v>10462</v>
      </c>
      <c r="DG60" s="74">
        <v>721.13079262837698</v>
      </c>
      <c r="DH60" s="74">
        <v>5.784375441584105E-4</v>
      </c>
      <c r="DI60" s="74">
        <v>-3.5530000000000004</v>
      </c>
      <c r="DJ60" s="74">
        <v>17.353500000000004</v>
      </c>
      <c r="DK60" s="74">
        <v>-20.906500000000005</v>
      </c>
      <c r="DL60" s="74">
        <v>-49.327768921037972</v>
      </c>
      <c r="DM60" s="74">
        <v>237.21825301308186</v>
      </c>
      <c r="DN60" s="74">
        <v>-286.54602193411989</v>
      </c>
      <c r="DO60" s="74">
        <v>-53.375580840925146</v>
      </c>
      <c r="DP60" s="74">
        <v>256.9275354261062</v>
      </c>
      <c r="DQ60" s="74">
        <v>-310.30311626703127</v>
      </c>
      <c r="DR60" s="74">
        <v>0.54704927411944615</v>
      </c>
      <c r="DS60" s="73"/>
      <c r="DT60" s="74"/>
      <c r="DU60" s="74"/>
      <c r="DV60" s="74"/>
      <c r="DW60" s="73"/>
      <c r="DX60" s="73"/>
      <c r="DY60" s="74"/>
      <c r="DZ60" s="74"/>
      <c r="EA60" s="74"/>
      <c r="EB60" s="74"/>
      <c r="EC60" s="74"/>
      <c r="ED60" s="74"/>
      <c r="EE60" s="74"/>
      <c r="EF60" s="74"/>
    </row>
    <row r="61" spans="1:136" ht="15.75" customHeight="1">
      <c r="A61" s="76">
        <v>61</v>
      </c>
      <c r="B61" s="46" t="s">
        <v>550</v>
      </c>
      <c r="C61" s="135" t="s">
        <v>551</v>
      </c>
      <c r="D61" s="135">
        <v>1</v>
      </c>
      <c r="E61" s="149">
        <v>19118</v>
      </c>
      <c r="F61" s="44">
        <f t="shared" si="0"/>
        <v>68</v>
      </c>
      <c r="G61" s="78">
        <v>1</v>
      </c>
      <c r="H61" s="159">
        <v>63</v>
      </c>
      <c r="I61" s="135">
        <v>119</v>
      </c>
      <c r="J61" s="78">
        <v>86</v>
      </c>
      <c r="K61" s="46">
        <v>37.200000000000003</v>
      </c>
      <c r="L61" s="79">
        <v>100</v>
      </c>
      <c r="M61" s="80">
        <v>0</v>
      </c>
      <c r="N61" s="80">
        <v>0</v>
      </c>
      <c r="O61" s="80">
        <v>0</v>
      </c>
      <c r="P61" s="80">
        <v>0</v>
      </c>
      <c r="Q61" s="80">
        <v>0</v>
      </c>
      <c r="R61" s="80">
        <v>0</v>
      </c>
      <c r="S61" s="80">
        <v>1</v>
      </c>
      <c r="T61" s="80">
        <v>0</v>
      </c>
      <c r="U61" s="80">
        <v>1</v>
      </c>
      <c r="V61" s="80">
        <v>0</v>
      </c>
      <c r="W61" s="80">
        <v>0</v>
      </c>
      <c r="X61" s="70">
        <v>79</v>
      </c>
      <c r="Y61" s="63">
        <v>1.85</v>
      </c>
      <c r="Z61" s="191">
        <f t="shared" si="3"/>
        <v>23.082542001460919</v>
      </c>
      <c r="AA61" s="150">
        <v>44030</v>
      </c>
      <c r="AB61" s="60" t="s">
        <v>1883</v>
      </c>
      <c r="AC61" s="177">
        <v>44033</v>
      </c>
      <c r="AD61" s="58" t="s">
        <v>1902</v>
      </c>
      <c r="AE61" s="58">
        <v>0</v>
      </c>
      <c r="AF61" s="58">
        <v>1</v>
      </c>
      <c r="AG61" s="58">
        <v>0</v>
      </c>
      <c r="AH61" s="84">
        <v>0</v>
      </c>
      <c r="AI61" s="84">
        <v>1</v>
      </c>
      <c r="AJ61" s="60">
        <v>44034</v>
      </c>
      <c r="AK61" s="58">
        <f t="shared" si="2"/>
        <v>4</v>
      </c>
      <c r="AL61" s="123">
        <v>1</v>
      </c>
      <c r="AM61" s="61"/>
      <c r="AN61" s="64">
        <v>1</v>
      </c>
      <c r="AO61" s="63">
        <v>1</v>
      </c>
      <c r="AP61" s="63">
        <v>1</v>
      </c>
      <c r="AQ61" s="63">
        <v>1</v>
      </c>
      <c r="AR61" s="63">
        <v>1</v>
      </c>
      <c r="AS61" s="63">
        <v>0</v>
      </c>
      <c r="AT61" s="64"/>
      <c r="AU61" s="66">
        <v>44030</v>
      </c>
      <c r="AV61" s="135"/>
      <c r="AW61" s="135">
        <v>7.4180000000000001</v>
      </c>
      <c r="AX61" s="135">
        <v>80.3</v>
      </c>
      <c r="AY61" s="135">
        <v>27.9</v>
      </c>
      <c r="AZ61" s="135">
        <v>17.7</v>
      </c>
      <c r="BA61" s="135">
        <v>-4.9000000000000004</v>
      </c>
      <c r="BB61" s="135"/>
      <c r="BC61" s="135"/>
      <c r="BD61" s="135"/>
      <c r="BE61" s="135"/>
      <c r="BF61" s="135"/>
      <c r="BG61" s="135">
        <v>1.03</v>
      </c>
      <c r="BH61" s="133">
        <v>3410</v>
      </c>
      <c r="BI61" s="133">
        <v>18.8</v>
      </c>
      <c r="BJ61" s="228">
        <v>0.01</v>
      </c>
      <c r="BK61" s="135"/>
      <c r="BL61" s="135"/>
      <c r="BM61" s="135">
        <v>219</v>
      </c>
      <c r="BN61" s="135">
        <v>15.4</v>
      </c>
      <c r="BO61" s="135">
        <v>4.22</v>
      </c>
      <c r="BP61" s="135">
        <v>78.2</v>
      </c>
      <c r="BQ61" s="135">
        <v>13.7</v>
      </c>
      <c r="BR61" s="135">
        <v>126</v>
      </c>
      <c r="BS61" s="46">
        <v>50</v>
      </c>
      <c r="BT61" s="123">
        <v>0</v>
      </c>
      <c r="BU61" s="64">
        <v>0</v>
      </c>
      <c r="BV61" s="64">
        <v>0</v>
      </c>
      <c r="BW61" s="64">
        <v>0</v>
      </c>
      <c r="BX61" s="64">
        <v>0</v>
      </c>
      <c r="BY61" s="64">
        <v>0</v>
      </c>
      <c r="BZ61" s="64">
        <v>0</v>
      </c>
      <c r="CA61" s="64">
        <v>0</v>
      </c>
      <c r="CB61" s="64">
        <v>0</v>
      </c>
      <c r="CC61" s="64">
        <v>1</v>
      </c>
      <c r="CD61" s="64">
        <v>1</v>
      </c>
      <c r="CE61" s="64">
        <v>0</v>
      </c>
      <c r="CF61" s="64">
        <v>0</v>
      </c>
      <c r="CG61" s="64">
        <v>1</v>
      </c>
      <c r="CH61" s="64">
        <v>0</v>
      </c>
      <c r="CI61" s="63">
        <v>0</v>
      </c>
      <c r="CJ61" s="86"/>
      <c r="CK61" s="63" t="s">
        <v>1886</v>
      </c>
      <c r="CL61" s="64">
        <v>0</v>
      </c>
      <c r="CM61" s="64">
        <v>0</v>
      </c>
      <c r="CN61" s="64">
        <v>0</v>
      </c>
      <c r="CO61" s="64">
        <v>0</v>
      </c>
      <c r="CP61" s="61">
        <v>0</v>
      </c>
      <c r="CQ61" s="61">
        <v>0</v>
      </c>
      <c r="CR61" s="70">
        <v>0</v>
      </c>
      <c r="CS61" s="64">
        <v>0</v>
      </c>
      <c r="CT61" s="71"/>
      <c r="CU61" s="62"/>
      <c r="CV61" s="61">
        <v>0</v>
      </c>
      <c r="CW61" s="61">
        <v>0</v>
      </c>
      <c r="CX61" s="61">
        <v>0</v>
      </c>
      <c r="CY61" s="64">
        <v>0</v>
      </c>
      <c r="CZ61" s="87">
        <v>5.0165535714285712</v>
      </c>
      <c r="DA61" s="74"/>
      <c r="DB61" s="74"/>
      <c r="DC61" s="74"/>
      <c r="DD61" s="74"/>
      <c r="DE61" s="74"/>
      <c r="DF61" s="74"/>
      <c r="DG61" s="74"/>
      <c r="DH61" s="74"/>
      <c r="DI61" s="74">
        <v>8.0806666666666676</v>
      </c>
      <c r="DJ61" s="74">
        <v>21.839499999999997</v>
      </c>
      <c r="DK61" s="74">
        <v>-13.758833333333332</v>
      </c>
      <c r="DL61" s="74">
        <v>96.012404725955719</v>
      </c>
      <c r="DM61" s="74">
        <v>258.53436856686375</v>
      </c>
      <c r="DN61" s="74">
        <v>-162.52196384090789</v>
      </c>
      <c r="DO61" s="74">
        <v>128.97234460098232</v>
      </c>
      <c r="DP61" s="74">
        <v>349.22808895178952</v>
      </c>
      <c r="DQ61" s="74">
        <v>-220.25574435080711</v>
      </c>
      <c r="DR61" s="74">
        <v>0.38676382272957988</v>
      </c>
      <c r="DS61" s="73"/>
      <c r="DT61" s="74">
        <v>7.76</v>
      </c>
      <c r="DU61" s="74">
        <v>7.63</v>
      </c>
      <c r="DV61" s="74">
        <v>7.88</v>
      </c>
      <c r="DW61" s="73">
        <v>86</v>
      </c>
      <c r="DX61" s="73">
        <v>134</v>
      </c>
      <c r="DY61" s="74">
        <v>0.254</v>
      </c>
      <c r="DZ61" s="74">
        <v>0.48399999999999999</v>
      </c>
      <c r="EA61" s="74">
        <v>10.6</v>
      </c>
      <c r="EB61" s="74">
        <v>9.4350000000000005</v>
      </c>
      <c r="EC61" s="74">
        <v>0.94099999999999995</v>
      </c>
      <c r="ED61" s="74">
        <v>0.93500000000000005</v>
      </c>
      <c r="EE61" s="74">
        <v>1.323</v>
      </c>
      <c r="EF61" s="74">
        <v>0.30299999999999999</v>
      </c>
    </row>
    <row r="62" spans="1:136" ht="15.75" customHeight="1">
      <c r="A62" s="76">
        <v>62</v>
      </c>
      <c r="B62" s="46" t="s">
        <v>559</v>
      </c>
      <c r="C62" s="135" t="s">
        <v>560</v>
      </c>
      <c r="D62" s="135">
        <v>1</v>
      </c>
      <c r="E62" s="149">
        <v>24207</v>
      </c>
      <c r="F62" s="44">
        <f t="shared" si="0"/>
        <v>54</v>
      </c>
      <c r="G62" s="78">
        <v>1</v>
      </c>
      <c r="H62" s="159">
        <v>86</v>
      </c>
      <c r="I62" s="135">
        <v>118</v>
      </c>
      <c r="J62" s="78">
        <v>72</v>
      </c>
      <c r="K62" s="46">
        <v>36.700000000000003</v>
      </c>
      <c r="L62" s="79">
        <v>92</v>
      </c>
      <c r="M62" s="80">
        <v>0</v>
      </c>
      <c r="N62" s="80">
        <v>0</v>
      </c>
      <c r="O62" s="80">
        <v>0</v>
      </c>
      <c r="P62" s="80">
        <v>0</v>
      </c>
      <c r="Q62" s="80">
        <v>0</v>
      </c>
      <c r="R62" s="80">
        <v>0</v>
      </c>
      <c r="S62" s="80">
        <v>0</v>
      </c>
      <c r="T62" s="80">
        <v>0</v>
      </c>
      <c r="U62" s="80">
        <v>0</v>
      </c>
      <c r="V62" s="80">
        <v>0</v>
      </c>
      <c r="W62" s="80">
        <v>0</v>
      </c>
      <c r="X62" s="70"/>
      <c r="Y62" s="63"/>
      <c r="Z62" s="191" t="e">
        <f t="shared" si="3"/>
        <v>#DIV/0!</v>
      </c>
      <c r="AA62" s="150">
        <v>44032</v>
      </c>
      <c r="AB62" s="60" t="s">
        <v>1883</v>
      </c>
      <c r="AC62" s="177"/>
      <c r="AD62" s="58"/>
      <c r="AE62" s="58">
        <v>0</v>
      </c>
      <c r="AF62" s="58">
        <v>0</v>
      </c>
      <c r="AG62" s="58">
        <v>0</v>
      </c>
      <c r="AH62" s="84">
        <v>0</v>
      </c>
      <c r="AI62" s="84">
        <v>0</v>
      </c>
      <c r="AJ62" s="60">
        <v>44037</v>
      </c>
      <c r="AK62" s="58">
        <f t="shared" si="2"/>
        <v>5</v>
      </c>
      <c r="AL62" s="123">
        <v>1</v>
      </c>
      <c r="AM62" s="61"/>
      <c r="AN62" s="64">
        <v>1</v>
      </c>
      <c r="AO62" s="63">
        <v>1</v>
      </c>
      <c r="AP62" s="63">
        <v>1</v>
      </c>
      <c r="AQ62" s="63">
        <v>1</v>
      </c>
      <c r="AR62" s="63">
        <v>0</v>
      </c>
      <c r="AS62" s="63">
        <v>0</v>
      </c>
      <c r="AT62" s="64"/>
      <c r="AU62" s="66">
        <v>44032</v>
      </c>
      <c r="AV62" s="135"/>
      <c r="AW62" s="136"/>
      <c r="AX62" s="136"/>
      <c r="AY62" s="136"/>
      <c r="AZ62" s="136"/>
      <c r="BA62" s="136"/>
      <c r="BB62" s="135"/>
      <c r="BC62" s="135"/>
      <c r="BD62" s="135"/>
      <c r="BE62" s="135"/>
      <c r="BF62" s="135"/>
      <c r="BG62" s="133">
        <v>1.07</v>
      </c>
      <c r="BH62" s="133">
        <v>2650</v>
      </c>
      <c r="BI62" s="133">
        <v>63.7</v>
      </c>
      <c r="BJ62" s="143"/>
      <c r="BK62" s="135"/>
      <c r="BL62" s="135"/>
      <c r="BM62" s="135"/>
      <c r="BN62" s="135">
        <v>10.08</v>
      </c>
      <c r="BO62" s="135">
        <v>11.73</v>
      </c>
      <c r="BP62" s="135">
        <v>72.900000000000006</v>
      </c>
      <c r="BQ62" s="135">
        <v>18.8</v>
      </c>
      <c r="BR62" s="135">
        <v>362</v>
      </c>
      <c r="BS62" s="46">
        <v>36</v>
      </c>
      <c r="BT62" s="123">
        <v>0</v>
      </c>
      <c r="BU62" s="64">
        <v>0</v>
      </c>
      <c r="BV62" s="64">
        <v>0</v>
      </c>
      <c r="BW62" s="64">
        <v>0</v>
      </c>
      <c r="BX62" s="64">
        <v>0</v>
      </c>
      <c r="BY62" s="64">
        <v>1</v>
      </c>
      <c r="BZ62" s="64">
        <v>0</v>
      </c>
      <c r="CA62" s="64">
        <v>0</v>
      </c>
      <c r="CB62" s="64">
        <v>0</v>
      </c>
      <c r="CC62" s="64">
        <v>1</v>
      </c>
      <c r="CD62" s="64">
        <v>0</v>
      </c>
      <c r="CE62" s="64">
        <v>0</v>
      </c>
      <c r="CF62" s="64">
        <v>0</v>
      </c>
      <c r="CG62" s="64">
        <v>1</v>
      </c>
      <c r="CH62" s="64">
        <v>0</v>
      </c>
      <c r="CI62" s="63">
        <v>0</v>
      </c>
      <c r="CJ62" s="86"/>
      <c r="CK62" s="63" t="s">
        <v>1886</v>
      </c>
      <c r="CL62" s="64">
        <v>0</v>
      </c>
      <c r="CM62" s="64">
        <v>0</v>
      </c>
      <c r="CN62" s="64">
        <v>0</v>
      </c>
      <c r="CO62" s="64">
        <v>0</v>
      </c>
      <c r="CP62" s="61">
        <v>0</v>
      </c>
      <c r="CQ62" s="61">
        <v>0</v>
      </c>
      <c r="CR62" s="70">
        <v>0</v>
      </c>
      <c r="CS62" s="64">
        <v>1</v>
      </c>
      <c r="CT62" s="71" t="s">
        <v>131</v>
      </c>
      <c r="CU62" s="62" t="s">
        <v>561</v>
      </c>
      <c r="CV62" s="61">
        <v>0</v>
      </c>
      <c r="CW62" s="61"/>
      <c r="CX62" s="61">
        <v>0</v>
      </c>
      <c r="CY62" s="64">
        <v>0</v>
      </c>
      <c r="CZ62" s="87">
        <v>5.2156666666666673</v>
      </c>
      <c r="DA62" s="74">
        <v>5.4240000000000004</v>
      </c>
      <c r="DB62" s="74">
        <v>0.20833333333333304</v>
      </c>
      <c r="DC62" s="74">
        <v>3.9943759187064556</v>
      </c>
      <c r="DD62" s="74">
        <v>120</v>
      </c>
      <c r="DE62" s="74">
        <v>59972</v>
      </c>
      <c r="DF62" s="74">
        <v>46091</v>
      </c>
      <c r="DG62" s="74">
        <v>943.5096623072418</v>
      </c>
      <c r="DH62" s="74">
        <v>8.6662817441723013E-5</v>
      </c>
      <c r="DI62" s="74">
        <v>14.457333333333338</v>
      </c>
      <c r="DJ62" s="74">
        <v>32.523666666666671</v>
      </c>
      <c r="DK62" s="74">
        <v>-18.066333333333336</v>
      </c>
      <c r="DL62" s="74">
        <v>185.6448158951147</v>
      </c>
      <c r="DM62" s="74">
        <v>417.37529996120963</v>
      </c>
      <c r="DN62" s="74">
        <v>-231.7304840660949</v>
      </c>
      <c r="DO62" s="74">
        <v>221.53455196954184</v>
      </c>
      <c r="DP62" s="74">
        <v>498.52669100413402</v>
      </c>
      <c r="DQ62" s="74">
        <v>-276.99213903459241</v>
      </c>
      <c r="DR62" s="74">
        <v>0.35717010123501508</v>
      </c>
      <c r="DS62" s="73"/>
      <c r="DT62" s="74"/>
      <c r="DU62" s="74"/>
      <c r="DV62" s="74"/>
      <c r="DW62" s="73"/>
      <c r="DX62" s="73"/>
      <c r="DY62" s="74"/>
      <c r="DZ62" s="74"/>
      <c r="EA62" s="74"/>
      <c r="EB62" s="74"/>
      <c r="EC62" s="74"/>
      <c r="ED62" s="74"/>
      <c r="EE62" s="74"/>
      <c r="EF62" s="74"/>
    </row>
    <row r="63" spans="1:136" ht="15.75" customHeight="1">
      <c r="A63" s="231">
        <v>63</v>
      </c>
      <c r="B63" s="46" t="s">
        <v>562</v>
      </c>
      <c r="C63" s="135" t="s">
        <v>563</v>
      </c>
      <c r="D63" s="135">
        <v>2</v>
      </c>
      <c r="E63" s="149">
        <v>31895</v>
      </c>
      <c r="F63" s="44">
        <f t="shared" si="0"/>
        <v>33</v>
      </c>
      <c r="G63" s="78">
        <v>1</v>
      </c>
      <c r="H63" s="159">
        <v>104</v>
      </c>
      <c r="I63" s="135">
        <v>114</v>
      </c>
      <c r="J63" s="78">
        <v>74</v>
      </c>
      <c r="K63" s="46">
        <v>37.6</v>
      </c>
      <c r="L63" s="79">
        <v>100</v>
      </c>
      <c r="M63" s="80">
        <v>0</v>
      </c>
      <c r="N63" s="80">
        <v>0</v>
      </c>
      <c r="O63" s="80">
        <v>0</v>
      </c>
      <c r="P63" s="80">
        <v>0</v>
      </c>
      <c r="Q63" s="80">
        <v>0</v>
      </c>
      <c r="R63" s="80">
        <v>0</v>
      </c>
      <c r="S63" s="80">
        <v>0</v>
      </c>
      <c r="T63" s="80">
        <v>1</v>
      </c>
      <c r="U63" s="80">
        <v>0</v>
      </c>
      <c r="V63" s="80">
        <v>0</v>
      </c>
      <c r="W63" s="80">
        <v>0</v>
      </c>
      <c r="X63" s="70">
        <v>111</v>
      </c>
      <c r="Y63" s="63">
        <v>1.55</v>
      </c>
      <c r="Z63" s="191">
        <f t="shared" si="3"/>
        <v>46.20187304890738</v>
      </c>
      <c r="AA63" s="150">
        <v>44033</v>
      </c>
      <c r="AB63" s="60" t="s">
        <v>1883</v>
      </c>
      <c r="AC63" s="177">
        <v>44033</v>
      </c>
      <c r="AD63" s="58" t="s">
        <v>1888</v>
      </c>
      <c r="AE63" s="58">
        <v>1</v>
      </c>
      <c r="AF63" s="58">
        <v>0</v>
      </c>
      <c r="AG63" s="58">
        <v>8</v>
      </c>
      <c r="AH63" s="84">
        <v>0</v>
      </c>
      <c r="AI63" s="84">
        <v>1</v>
      </c>
      <c r="AJ63" s="60">
        <v>44041</v>
      </c>
      <c r="AK63" s="58">
        <f t="shared" si="2"/>
        <v>8</v>
      </c>
      <c r="AL63" s="123">
        <v>1</v>
      </c>
      <c r="AM63" s="61"/>
      <c r="AN63" s="64">
        <v>1</v>
      </c>
      <c r="AO63" s="63">
        <v>1</v>
      </c>
      <c r="AP63" s="63">
        <v>1</v>
      </c>
      <c r="AQ63" s="63">
        <v>1</v>
      </c>
      <c r="AR63" s="63">
        <v>1</v>
      </c>
      <c r="AS63" s="63">
        <v>0</v>
      </c>
      <c r="AT63" s="64"/>
      <c r="AU63" s="66">
        <v>44033</v>
      </c>
      <c r="AV63" s="135">
        <v>4.5999999999999996</v>
      </c>
      <c r="AW63" s="136"/>
      <c r="AX63" s="136"/>
      <c r="AY63" s="136"/>
      <c r="AZ63" s="136"/>
      <c r="BA63" s="136"/>
      <c r="BB63" s="135"/>
      <c r="BC63" s="135"/>
      <c r="BD63" s="135"/>
      <c r="BE63" s="135"/>
      <c r="BF63" s="135"/>
      <c r="BG63" s="133">
        <v>0.59</v>
      </c>
      <c r="BH63" s="133">
        <v>1200</v>
      </c>
      <c r="BI63" s="133">
        <v>174</v>
      </c>
      <c r="BJ63" s="228">
        <v>4.0000000000000001E-3</v>
      </c>
      <c r="BK63" s="135"/>
      <c r="BL63" s="135"/>
      <c r="BM63" s="135">
        <v>79</v>
      </c>
      <c r="BN63" s="135">
        <v>11.7</v>
      </c>
      <c r="BO63" s="135">
        <v>4.38</v>
      </c>
      <c r="BP63" s="135">
        <v>3.14</v>
      </c>
      <c r="BQ63" s="135">
        <v>21.7</v>
      </c>
      <c r="BR63" s="135">
        <v>224</v>
      </c>
      <c r="BS63" s="46">
        <v>10</v>
      </c>
      <c r="BT63" s="123">
        <v>0</v>
      </c>
      <c r="BU63" s="64">
        <v>0</v>
      </c>
      <c r="BV63" s="64">
        <v>0</v>
      </c>
      <c r="BW63" s="64">
        <v>0</v>
      </c>
      <c r="BX63" s="64">
        <v>0</v>
      </c>
      <c r="BY63" s="64">
        <v>0</v>
      </c>
      <c r="BZ63" s="64">
        <v>0</v>
      </c>
      <c r="CA63" s="64">
        <v>0</v>
      </c>
      <c r="CB63" s="64">
        <v>0</v>
      </c>
      <c r="CC63" s="64">
        <v>1</v>
      </c>
      <c r="CD63" s="64">
        <v>0</v>
      </c>
      <c r="CE63" s="64">
        <v>0</v>
      </c>
      <c r="CF63" s="64">
        <v>0</v>
      </c>
      <c r="CG63" s="64">
        <v>1</v>
      </c>
      <c r="CH63" s="64">
        <v>0</v>
      </c>
      <c r="CI63" s="63">
        <v>0</v>
      </c>
      <c r="CJ63" s="86"/>
      <c r="CK63" s="63" t="s">
        <v>1885</v>
      </c>
      <c r="CL63" s="64">
        <v>0</v>
      </c>
      <c r="CM63" s="64">
        <v>0</v>
      </c>
      <c r="CN63" s="64">
        <v>0</v>
      </c>
      <c r="CO63" s="64">
        <v>0</v>
      </c>
      <c r="CP63" s="61">
        <v>0</v>
      </c>
      <c r="CQ63" s="61">
        <v>0</v>
      </c>
      <c r="CR63" s="70">
        <v>0</v>
      </c>
      <c r="CS63" s="64">
        <v>0</v>
      </c>
      <c r="CT63" s="71"/>
      <c r="CU63" s="62"/>
      <c r="CV63" s="61">
        <v>0</v>
      </c>
      <c r="CW63" s="61">
        <v>0</v>
      </c>
      <c r="CX63" s="61">
        <v>0</v>
      </c>
      <c r="CY63" s="64">
        <v>0</v>
      </c>
      <c r="CZ63" s="87">
        <v>3.5034901960784315</v>
      </c>
      <c r="DA63" s="74"/>
      <c r="DB63" s="74"/>
      <c r="DC63" s="74"/>
      <c r="DD63" s="74"/>
      <c r="DE63" s="74"/>
      <c r="DF63" s="74"/>
      <c r="DG63" s="74"/>
      <c r="DH63" s="74"/>
      <c r="DI63" s="74">
        <v>17.870666666666668</v>
      </c>
      <c r="DJ63" s="74">
        <v>33.207333333333338</v>
      </c>
      <c r="DK63" s="74">
        <v>-15.336666666666664</v>
      </c>
      <c r="DL63" s="74">
        <v>104.29676699620671</v>
      </c>
      <c r="DM63" s="74">
        <v>193.07769376266498</v>
      </c>
      <c r="DN63" s="74">
        <v>-88.780926766458322</v>
      </c>
      <c r="DO63" s="74">
        <v>410.38702468635495</v>
      </c>
      <c r="DP63" s="74">
        <v>759.31766580803185</v>
      </c>
      <c r="DQ63" s="74">
        <v>-348.93064112167696</v>
      </c>
      <c r="DR63" s="74">
        <v>0.31484879240497504</v>
      </c>
      <c r="DS63" s="73"/>
      <c r="DT63" s="74">
        <v>6.38</v>
      </c>
      <c r="DU63" s="74">
        <v>6.16</v>
      </c>
      <c r="DV63" s="74">
        <v>6.58</v>
      </c>
      <c r="DW63" s="73">
        <v>74</v>
      </c>
      <c r="DX63" s="73">
        <v>114</v>
      </c>
      <c r="DY63" s="74">
        <v>0.41699999999999998</v>
      </c>
      <c r="DZ63" s="74">
        <v>0.78300000000000003</v>
      </c>
      <c r="EA63" s="74">
        <v>26.28</v>
      </c>
      <c r="EB63" s="74">
        <v>5.9909999999999997</v>
      </c>
      <c r="EC63" s="74">
        <v>0.47799999999999998</v>
      </c>
      <c r="ED63" s="74">
        <v>0.52800000000000002</v>
      </c>
      <c r="EE63" s="74">
        <v>0.63400000000000001</v>
      </c>
      <c r="EF63" s="74">
        <v>0.39400000000000002</v>
      </c>
    </row>
    <row r="64" spans="1:136" ht="15.75" customHeight="1">
      <c r="A64" s="76">
        <v>64</v>
      </c>
      <c r="B64" s="46" t="s">
        <v>570</v>
      </c>
      <c r="C64" s="135" t="s">
        <v>571</v>
      </c>
      <c r="D64" s="135">
        <v>1</v>
      </c>
      <c r="E64" s="149">
        <v>18561</v>
      </c>
      <c r="F64" s="44">
        <f t="shared" si="0"/>
        <v>69</v>
      </c>
      <c r="G64" s="78">
        <v>1</v>
      </c>
      <c r="H64" s="159">
        <v>88</v>
      </c>
      <c r="I64" s="135">
        <v>156</v>
      </c>
      <c r="J64" s="78">
        <v>88</v>
      </c>
      <c r="K64" s="46">
        <v>35.799999999999997</v>
      </c>
      <c r="L64" s="79">
        <v>96</v>
      </c>
      <c r="M64" s="80">
        <v>0</v>
      </c>
      <c r="N64" s="80">
        <v>0</v>
      </c>
      <c r="O64" s="80">
        <v>0</v>
      </c>
      <c r="P64" s="80">
        <v>0</v>
      </c>
      <c r="Q64" s="80">
        <v>0</v>
      </c>
      <c r="R64" s="80">
        <v>0</v>
      </c>
      <c r="S64" s="80">
        <v>0</v>
      </c>
      <c r="T64" s="80">
        <v>0</v>
      </c>
      <c r="U64" s="80">
        <v>0</v>
      </c>
      <c r="V64" s="80">
        <v>1</v>
      </c>
      <c r="W64" s="80">
        <v>1</v>
      </c>
      <c r="X64" s="70"/>
      <c r="Y64" s="63"/>
      <c r="Z64" s="191" t="e">
        <f t="shared" si="3"/>
        <v>#DIV/0!</v>
      </c>
      <c r="AA64" s="150">
        <v>44031</v>
      </c>
      <c r="AB64" s="60" t="s">
        <v>1883</v>
      </c>
      <c r="AC64" s="177"/>
      <c r="AD64" s="58"/>
      <c r="AE64" s="58">
        <v>0</v>
      </c>
      <c r="AF64" s="58">
        <v>0</v>
      </c>
      <c r="AG64" s="58">
        <v>0</v>
      </c>
      <c r="AH64" s="84">
        <v>0</v>
      </c>
      <c r="AI64" s="84">
        <v>0</v>
      </c>
      <c r="AJ64" s="60">
        <v>44035</v>
      </c>
      <c r="AK64" s="58">
        <f t="shared" si="2"/>
        <v>4</v>
      </c>
      <c r="AL64" s="123">
        <v>1</v>
      </c>
      <c r="AM64" s="61"/>
      <c r="AN64" s="64">
        <v>1</v>
      </c>
      <c r="AO64" s="63">
        <v>1</v>
      </c>
      <c r="AP64" s="63">
        <v>1</v>
      </c>
      <c r="AQ64" s="63">
        <v>1</v>
      </c>
      <c r="AR64" s="63">
        <v>1</v>
      </c>
      <c r="AS64" s="63">
        <v>0</v>
      </c>
      <c r="AT64" s="64"/>
      <c r="AU64" s="66">
        <v>44031</v>
      </c>
      <c r="AV64" s="135"/>
      <c r="AW64" s="136"/>
      <c r="AX64" s="136"/>
      <c r="AY64" s="136"/>
      <c r="AZ64" s="136"/>
      <c r="BA64" s="136"/>
      <c r="BB64" s="135"/>
      <c r="BC64" s="135"/>
      <c r="BD64" s="135"/>
      <c r="BE64" s="135"/>
      <c r="BF64" s="135"/>
      <c r="BG64" s="133">
        <v>3.31</v>
      </c>
      <c r="BH64" s="133">
        <v>1640</v>
      </c>
      <c r="BI64" s="133">
        <v>4.2</v>
      </c>
      <c r="BJ64" s="228">
        <v>0.112</v>
      </c>
      <c r="BK64" s="135"/>
      <c r="BL64" s="135"/>
      <c r="BM64" s="135">
        <v>181</v>
      </c>
      <c r="BN64" s="135">
        <v>11.4</v>
      </c>
      <c r="BO64" s="135">
        <v>7.71</v>
      </c>
      <c r="BP64" s="135">
        <v>77.3</v>
      </c>
      <c r="BQ64" s="135">
        <v>10.4</v>
      </c>
      <c r="BR64" s="135">
        <v>172</v>
      </c>
      <c r="BS64" s="46">
        <v>169</v>
      </c>
      <c r="BT64" s="123">
        <v>0</v>
      </c>
      <c r="BU64" s="64">
        <v>0</v>
      </c>
      <c r="BV64" s="64">
        <v>0</v>
      </c>
      <c r="BW64" s="64">
        <v>0</v>
      </c>
      <c r="BX64" s="64">
        <v>0</v>
      </c>
      <c r="BY64" s="64">
        <v>1</v>
      </c>
      <c r="BZ64" s="64">
        <v>0</v>
      </c>
      <c r="CA64" s="64">
        <v>0</v>
      </c>
      <c r="CB64" s="64">
        <v>0</v>
      </c>
      <c r="CC64" s="64">
        <v>0</v>
      </c>
      <c r="CD64" s="64">
        <v>0</v>
      </c>
      <c r="CE64" s="64">
        <v>0</v>
      </c>
      <c r="CF64" s="64">
        <v>0</v>
      </c>
      <c r="CG64" s="64">
        <v>0</v>
      </c>
      <c r="CH64" s="64">
        <v>0</v>
      </c>
      <c r="CI64" s="63">
        <v>0</v>
      </c>
      <c r="CJ64" s="86"/>
      <c r="CK64" s="63"/>
      <c r="CL64" s="64">
        <v>1</v>
      </c>
      <c r="CM64" s="64">
        <v>0</v>
      </c>
      <c r="CN64" s="64">
        <v>0</v>
      </c>
      <c r="CO64" s="64">
        <v>1</v>
      </c>
      <c r="CP64" s="61">
        <v>0</v>
      </c>
      <c r="CQ64" s="61">
        <v>20484</v>
      </c>
      <c r="CR64" s="70">
        <v>0</v>
      </c>
      <c r="CS64" s="64">
        <v>1</v>
      </c>
      <c r="CT64" s="71" t="s">
        <v>161</v>
      </c>
      <c r="CU64" s="62" t="s">
        <v>1927</v>
      </c>
      <c r="CV64" s="61">
        <v>0</v>
      </c>
      <c r="CW64" s="61">
        <v>0</v>
      </c>
      <c r="CX64" s="61">
        <v>0</v>
      </c>
      <c r="CY64" s="64">
        <v>0</v>
      </c>
      <c r="CZ64" s="87">
        <v>6.8688833333333337</v>
      </c>
      <c r="DA64" s="74">
        <v>7.3659999999999997</v>
      </c>
      <c r="DB64" s="74">
        <v>0.49711666666666599</v>
      </c>
      <c r="DC64" s="74">
        <v>7.2372268175564578</v>
      </c>
      <c r="DD64" s="74">
        <v>43</v>
      </c>
      <c r="DE64" s="74">
        <v>7447</v>
      </c>
      <c r="DF64" s="74">
        <v>2747</v>
      </c>
      <c r="DG64" s="74">
        <v>178.26384142173612</v>
      </c>
      <c r="DH64" s="74">
        <v>2.6345929441414116E-3</v>
      </c>
      <c r="DI64" s="74">
        <v>0.83766666666666656</v>
      </c>
      <c r="DJ64" s="74">
        <v>26.720500000000012</v>
      </c>
      <c r="DK64" s="74">
        <v>-25.882833333333341</v>
      </c>
      <c r="DL64" s="74">
        <v>19.181692910583479</v>
      </c>
      <c r="DM64" s="74">
        <v>594.71319199698848</v>
      </c>
      <c r="DN64" s="74">
        <v>-575.53149908640501</v>
      </c>
      <c r="DO64" s="74">
        <v>9.6189687944070634</v>
      </c>
      <c r="DP64" s="74">
        <v>311.29716678187958</v>
      </c>
      <c r="DQ64" s="74">
        <v>-301.67819798747252</v>
      </c>
      <c r="DR64" s="74">
        <v>0.49215387000256811</v>
      </c>
      <c r="DS64" s="73"/>
      <c r="DT64" s="74">
        <v>9.8699999999999992</v>
      </c>
      <c r="DU64" s="74">
        <v>9.6999999999999993</v>
      </c>
      <c r="DV64" s="74">
        <v>10.039999999999999</v>
      </c>
      <c r="DW64" s="73">
        <v>78</v>
      </c>
      <c r="DX64" s="73">
        <v>154</v>
      </c>
      <c r="DY64" s="74">
        <v>0.34</v>
      </c>
      <c r="DZ64" s="74">
        <v>0.51900000000000002</v>
      </c>
      <c r="EA64" s="74">
        <v>7.03</v>
      </c>
      <c r="EB64" s="74">
        <v>11.58</v>
      </c>
      <c r="EC64" s="74">
        <v>1.897</v>
      </c>
      <c r="ED64" s="74">
        <v>0.76300000000000001</v>
      </c>
      <c r="EE64" s="74">
        <v>1.177</v>
      </c>
      <c r="EF64" s="74">
        <v>0.60299999999999998</v>
      </c>
    </row>
    <row r="65" spans="1:136" ht="15.75" customHeight="1">
      <c r="A65" s="76">
        <v>65</v>
      </c>
      <c r="B65" s="46" t="s">
        <v>579</v>
      </c>
      <c r="C65" s="135" t="s">
        <v>580</v>
      </c>
      <c r="D65" s="135">
        <v>2</v>
      </c>
      <c r="E65" s="149">
        <v>22004</v>
      </c>
      <c r="F65" s="44">
        <f t="shared" si="0"/>
        <v>60</v>
      </c>
      <c r="G65" s="78">
        <v>1</v>
      </c>
      <c r="H65" s="159">
        <v>93</v>
      </c>
      <c r="I65" s="135">
        <v>138</v>
      </c>
      <c r="J65" s="78">
        <v>67</v>
      </c>
      <c r="K65" s="46">
        <v>36.700000000000003</v>
      </c>
      <c r="L65" s="79">
        <v>98</v>
      </c>
      <c r="M65" s="80">
        <v>0</v>
      </c>
      <c r="N65" s="80">
        <v>1</v>
      </c>
      <c r="O65" s="80">
        <v>0</v>
      </c>
      <c r="P65" s="80">
        <v>0</v>
      </c>
      <c r="Q65" s="80">
        <v>0</v>
      </c>
      <c r="R65" s="80">
        <v>0</v>
      </c>
      <c r="S65" s="80">
        <v>1</v>
      </c>
      <c r="T65" s="80">
        <v>0</v>
      </c>
      <c r="U65" s="80">
        <v>1</v>
      </c>
      <c r="V65" s="80">
        <v>0</v>
      </c>
      <c r="W65" s="80">
        <v>1</v>
      </c>
      <c r="X65" s="70">
        <v>52.4</v>
      </c>
      <c r="Y65" s="63">
        <v>1.6</v>
      </c>
      <c r="Z65" s="191">
        <f t="shared" si="3"/>
        <v>20.468749999999996</v>
      </c>
      <c r="AA65" s="150">
        <v>44031</v>
      </c>
      <c r="AB65" s="60" t="s">
        <v>1883</v>
      </c>
      <c r="AC65" s="177">
        <v>44031</v>
      </c>
      <c r="AD65" s="58" t="s">
        <v>1888</v>
      </c>
      <c r="AE65" s="58">
        <v>1</v>
      </c>
      <c r="AF65" s="58">
        <v>0</v>
      </c>
      <c r="AG65" s="58">
        <v>3</v>
      </c>
      <c r="AH65" s="84">
        <v>0</v>
      </c>
      <c r="AI65" s="84">
        <v>1</v>
      </c>
      <c r="AJ65" s="60">
        <v>44035</v>
      </c>
      <c r="AK65" s="58">
        <f t="shared" si="2"/>
        <v>4</v>
      </c>
      <c r="AL65" s="123">
        <v>1</v>
      </c>
      <c r="AM65" s="61"/>
      <c r="AN65" s="64">
        <v>1</v>
      </c>
      <c r="AO65" s="63">
        <v>1</v>
      </c>
      <c r="AP65" s="63">
        <v>1</v>
      </c>
      <c r="AQ65" s="63">
        <v>1</v>
      </c>
      <c r="AR65" s="63">
        <v>1</v>
      </c>
      <c r="AS65" s="63">
        <v>0</v>
      </c>
      <c r="AT65" s="64"/>
      <c r="AU65" s="66">
        <v>44031</v>
      </c>
      <c r="AV65" s="135">
        <v>2</v>
      </c>
      <c r="AW65" s="136"/>
      <c r="AX65" s="136"/>
      <c r="AY65" s="136"/>
      <c r="AZ65" s="136"/>
      <c r="BA65" s="136"/>
      <c r="BB65" s="135"/>
      <c r="BC65" s="135"/>
      <c r="BD65" s="135"/>
      <c r="BE65" s="135"/>
      <c r="BF65" s="135"/>
      <c r="BG65" s="133">
        <v>0.69</v>
      </c>
      <c r="BH65" s="133">
        <v>846</v>
      </c>
      <c r="BI65" s="133">
        <v>54.9</v>
      </c>
      <c r="BJ65" s="228">
        <v>5.0000000000000001E-3</v>
      </c>
      <c r="BK65" s="135"/>
      <c r="BL65" s="135"/>
      <c r="BM65" s="135">
        <v>204</v>
      </c>
      <c r="BN65" s="135">
        <v>11.1</v>
      </c>
      <c r="BO65" s="135">
        <v>9.65</v>
      </c>
      <c r="BP65" s="135">
        <v>74.5</v>
      </c>
      <c r="BQ65" s="135">
        <v>15.8</v>
      </c>
      <c r="BR65" s="135">
        <v>485</v>
      </c>
      <c r="BS65" s="46">
        <v>46</v>
      </c>
      <c r="BT65" s="123">
        <v>0</v>
      </c>
      <c r="BU65" s="64">
        <v>1</v>
      </c>
      <c r="BV65" s="64">
        <v>0</v>
      </c>
      <c r="BW65" s="64">
        <v>0</v>
      </c>
      <c r="BX65" s="64">
        <v>1</v>
      </c>
      <c r="BY65" s="64">
        <v>1</v>
      </c>
      <c r="BZ65" s="64">
        <v>0</v>
      </c>
      <c r="CA65" s="64">
        <v>0</v>
      </c>
      <c r="CB65" s="64">
        <v>0</v>
      </c>
      <c r="CC65" s="64">
        <v>1</v>
      </c>
      <c r="CD65" s="64">
        <v>1</v>
      </c>
      <c r="CE65" s="64">
        <v>0</v>
      </c>
      <c r="CF65" s="64">
        <v>0</v>
      </c>
      <c r="CG65" s="64">
        <v>1</v>
      </c>
      <c r="CH65" s="64">
        <v>1</v>
      </c>
      <c r="CI65" s="63">
        <v>0</v>
      </c>
      <c r="CJ65" s="86"/>
      <c r="CK65" s="63">
        <v>50</v>
      </c>
      <c r="CL65" s="64">
        <v>0</v>
      </c>
      <c r="CM65" s="64">
        <v>0</v>
      </c>
      <c r="CN65" s="64">
        <v>0</v>
      </c>
      <c r="CO65" s="64">
        <v>0</v>
      </c>
      <c r="CP65" s="61">
        <v>0</v>
      </c>
      <c r="CQ65" s="61">
        <v>0</v>
      </c>
      <c r="CR65" s="70">
        <v>0</v>
      </c>
      <c r="CS65" s="64">
        <v>0</v>
      </c>
      <c r="CT65" s="71"/>
      <c r="CU65" s="62"/>
      <c r="CV65" s="61">
        <v>0</v>
      </c>
      <c r="CW65" s="61">
        <v>0</v>
      </c>
      <c r="CX65" s="61">
        <v>0</v>
      </c>
      <c r="CY65" s="64">
        <v>0</v>
      </c>
      <c r="CZ65" s="74">
        <v>3.3147727269999998</v>
      </c>
      <c r="DA65" s="74">
        <v>3.7109999999999999</v>
      </c>
      <c r="DB65" s="74">
        <v>0.39622727000000002</v>
      </c>
      <c r="DC65" s="74">
        <v>11.953379999999999</v>
      </c>
      <c r="DD65" s="74">
        <v>39</v>
      </c>
      <c r="DE65" s="74">
        <v>25120</v>
      </c>
      <c r="DF65" s="74">
        <v>10615</v>
      </c>
      <c r="DG65" s="74">
        <v>657.10299999999995</v>
      </c>
      <c r="DH65" s="74">
        <v>1.1260840000000001E-3</v>
      </c>
      <c r="DI65" s="74">
        <v>12.435166669999999</v>
      </c>
      <c r="DJ65" s="74">
        <v>31.669166700000002</v>
      </c>
      <c r="DK65" s="74">
        <v>-19.234000000000002</v>
      </c>
      <c r="DL65" s="74">
        <v>87.750551200000004</v>
      </c>
      <c r="DM65" s="74">
        <v>189.99199999999999</v>
      </c>
      <c r="DN65" s="74">
        <v>-102.24</v>
      </c>
      <c r="DO65" s="74">
        <v>408.7131</v>
      </c>
      <c r="DP65" s="74">
        <v>878</v>
      </c>
      <c r="DQ65" s="74">
        <v>-470</v>
      </c>
      <c r="DR65" s="74">
        <v>0.34837312199999998</v>
      </c>
      <c r="DS65" s="75"/>
      <c r="DT65" s="74">
        <v>7.14</v>
      </c>
      <c r="DU65" s="74">
        <v>7.01</v>
      </c>
      <c r="DV65" s="74">
        <v>7.28</v>
      </c>
      <c r="DW65" s="74">
        <v>85</v>
      </c>
      <c r="DX65" s="74">
        <v>139</v>
      </c>
      <c r="DY65" s="74">
        <v>0.27200000000000002</v>
      </c>
      <c r="DZ65" s="74">
        <v>0.42299999999999999</v>
      </c>
      <c r="EA65" s="74">
        <v>10.97</v>
      </c>
      <c r="EB65" s="74">
        <v>9.2729999999999997</v>
      </c>
      <c r="EC65" s="74">
        <v>1</v>
      </c>
      <c r="ED65" s="74">
        <v>0.73699999999999999</v>
      </c>
      <c r="EE65" s="74">
        <v>0.93100000000000005</v>
      </c>
      <c r="EF65" s="74">
        <v>0.625</v>
      </c>
    </row>
    <row r="66" spans="1:136" ht="15.75" customHeight="1">
      <c r="A66" s="76">
        <v>66</v>
      </c>
      <c r="B66" s="46" t="s">
        <v>587</v>
      </c>
      <c r="C66" s="135" t="s">
        <v>588</v>
      </c>
      <c r="D66" s="135">
        <v>2</v>
      </c>
      <c r="E66" s="149">
        <v>20052</v>
      </c>
      <c r="F66" s="44">
        <f t="shared" si="0"/>
        <v>65</v>
      </c>
      <c r="G66" s="78">
        <v>1</v>
      </c>
      <c r="H66" s="159">
        <v>53</v>
      </c>
      <c r="I66" s="135">
        <v>140</v>
      </c>
      <c r="J66" s="78">
        <v>90</v>
      </c>
      <c r="K66" s="46">
        <v>36.1</v>
      </c>
      <c r="L66" s="79">
        <v>98</v>
      </c>
      <c r="M66" s="80">
        <v>0</v>
      </c>
      <c r="N66" s="80">
        <v>0</v>
      </c>
      <c r="O66" s="80">
        <v>0</v>
      </c>
      <c r="P66" s="80">
        <v>0</v>
      </c>
      <c r="Q66" s="80">
        <v>0</v>
      </c>
      <c r="R66" s="80">
        <v>1</v>
      </c>
      <c r="S66" s="80">
        <v>1</v>
      </c>
      <c r="T66" s="80">
        <v>0</v>
      </c>
      <c r="U66" s="80">
        <v>1</v>
      </c>
      <c r="V66" s="80">
        <v>0</v>
      </c>
      <c r="W66" s="80">
        <v>0</v>
      </c>
      <c r="X66" s="70"/>
      <c r="Y66" s="63"/>
      <c r="Z66" s="191" t="e">
        <f t="shared" si="3"/>
        <v>#DIV/0!</v>
      </c>
      <c r="AA66" s="150">
        <v>44032</v>
      </c>
      <c r="AB66" s="60" t="s">
        <v>1883</v>
      </c>
      <c r="AC66" s="177">
        <v>44038</v>
      </c>
      <c r="AD66" s="58" t="s">
        <v>1902</v>
      </c>
      <c r="AE66" s="58">
        <v>0</v>
      </c>
      <c r="AF66" s="58">
        <v>0</v>
      </c>
      <c r="AG66" s="58">
        <v>0</v>
      </c>
      <c r="AH66" s="84">
        <v>0</v>
      </c>
      <c r="AI66" s="84">
        <v>0</v>
      </c>
      <c r="AJ66" s="60">
        <v>44046</v>
      </c>
      <c r="AK66" s="58">
        <f t="shared" si="2"/>
        <v>14</v>
      </c>
      <c r="AL66" s="123">
        <v>1</v>
      </c>
      <c r="AM66" s="61"/>
      <c r="AN66" s="64">
        <v>1</v>
      </c>
      <c r="AO66" s="63">
        <v>1</v>
      </c>
      <c r="AP66" s="63">
        <v>1</v>
      </c>
      <c r="AQ66" s="63">
        <v>1</v>
      </c>
      <c r="AR66" s="63">
        <v>1</v>
      </c>
      <c r="AS66" s="63">
        <v>0</v>
      </c>
      <c r="AT66" s="64"/>
      <c r="AU66" s="66">
        <v>44032</v>
      </c>
      <c r="AV66" s="135">
        <v>0</v>
      </c>
      <c r="AW66" s="136"/>
      <c r="AX66" s="136"/>
      <c r="AY66" s="136"/>
      <c r="AZ66" s="136"/>
      <c r="BA66" s="136"/>
      <c r="BB66" s="135"/>
      <c r="BC66" s="135"/>
      <c r="BD66" s="135"/>
      <c r="BE66" s="135"/>
      <c r="BF66" s="135"/>
      <c r="BG66" s="133">
        <v>0.96</v>
      </c>
      <c r="BH66" s="133">
        <v>620</v>
      </c>
      <c r="BI66" s="133">
        <v>4</v>
      </c>
      <c r="BJ66" s="228">
        <v>0.107</v>
      </c>
      <c r="BK66" s="135"/>
      <c r="BL66" s="135"/>
      <c r="BM66" s="135"/>
      <c r="BN66" s="135">
        <v>12.5</v>
      </c>
      <c r="BO66" s="135">
        <v>7.58</v>
      </c>
      <c r="BP66" s="135">
        <v>40.6</v>
      </c>
      <c r="BQ66" s="135">
        <v>41.3</v>
      </c>
      <c r="BR66" s="135">
        <v>319</v>
      </c>
      <c r="BS66" s="46">
        <v>37</v>
      </c>
      <c r="BT66" s="123">
        <v>0</v>
      </c>
      <c r="BU66" s="64">
        <v>0</v>
      </c>
      <c r="BV66" s="64">
        <v>0</v>
      </c>
      <c r="BW66" s="64">
        <v>0</v>
      </c>
      <c r="BX66" s="64">
        <v>0</v>
      </c>
      <c r="BY66" s="64">
        <v>1</v>
      </c>
      <c r="BZ66" s="64">
        <v>0</v>
      </c>
      <c r="CA66" s="64">
        <v>0</v>
      </c>
      <c r="CB66" s="64">
        <v>0</v>
      </c>
      <c r="CC66" s="64">
        <v>0</v>
      </c>
      <c r="CD66" s="64">
        <v>0</v>
      </c>
      <c r="CE66" s="64">
        <v>0</v>
      </c>
      <c r="CF66" s="64">
        <v>0</v>
      </c>
      <c r="CG66" s="64">
        <v>1</v>
      </c>
      <c r="CH66" s="64">
        <v>0</v>
      </c>
      <c r="CI66" s="63">
        <v>0</v>
      </c>
      <c r="CJ66" s="86"/>
      <c r="CK66" s="63"/>
      <c r="CL66" s="64">
        <v>1</v>
      </c>
      <c r="CM66" s="64">
        <v>0</v>
      </c>
      <c r="CN66" s="64">
        <v>0</v>
      </c>
      <c r="CO66" s="64">
        <v>1</v>
      </c>
      <c r="CP66" s="61">
        <v>0</v>
      </c>
      <c r="CQ66" s="61">
        <v>965</v>
      </c>
      <c r="CR66" s="70">
        <v>0</v>
      </c>
      <c r="CS66" s="64">
        <v>1</v>
      </c>
      <c r="CT66" s="101" t="s">
        <v>589</v>
      </c>
      <c r="CU66" s="62" t="s">
        <v>561</v>
      </c>
      <c r="CV66" s="61"/>
      <c r="CW66" s="61"/>
      <c r="CX66" s="61"/>
      <c r="CY66" s="64">
        <v>0</v>
      </c>
      <c r="CZ66" s="74">
        <v>3.3473333329999999</v>
      </c>
      <c r="DA66" s="74">
        <v>3.5209999999999999</v>
      </c>
      <c r="DB66" s="74">
        <v>0.17366667</v>
      </c>
      <c r="DC66" s="74">
        <v>5.1882099999999998</v>
      </c>
      <c r="DD66" s="74">
        <v>179</v>
      </c>
      <c r="DE66" s="74">
        <v>49155</v>
      </c>
      <c r="DF66" s="74">
        <v>48949</v>
      </c>
      <c r="DG66" s="74">
        <v>781.25199999999995</v>
      </c>
      <c r="DH66" s="74">
        <v>1.05992E-4</v>
      </c>
      <c r="DI66" s="74">
        <v>12.993</v>
      </c>
      <c r="DJ66" s="74">
        <v>23.619166700000001</v>
      </c>
      <c r="DK66" s="74">
        <v>-10.626167000000001</v>
      </c>
      <c r="DL66" s="74">
        <v>68.640005020000004</v>
      </c>
      <c r="DM66" s="74">
        <v>124.744</v>
      </c>
      <c r="DN66" s="74">
        <v>-56.103999999999999</v>
      </c>
      <c r="DO66" s="74">
        <v>310.53120000000001</v>
      </c>
      <c r="DP66" s="74">
        <v>565</v>
      </c>
      <c r="DQ66" s="74">
        <v>-254</v>
      </c>
      <c r="DR66" s="74">
        <v>0.31033168900000002</v>
      </c>
      <c r="DS66" s="75"/>
      <c r="DT66" s="74">
        <v>8.99</v>
      </c>
      <c r="DU66" s="74">
        <v>8.76</v>
      </c>
      <c r="DV66" s="74">
        <v>9.24</v>
      </c>
      <c r="DW66" s="74">
        <v>73</v>
      </c>
      <c r="DX66" s="74">
        <v>138</v>
      </c>
      <c r="DY66" s="74">
        <v>0.47799999999999998</v>
      </c>
      <c r="DZ66" s="74">
        <v>0.78</v>
      </c>
      <c r="EA66" s="74">
        <v>12.94</v>
      </c>
      <c r="EB66" s="74">
        <v>8.5380000000000003</v>
      </c>
      <c r="EC66" s="74">
        <v>0.68600000000000005</v>
      </c>
      <c r="ED66" s="74">
        <v>1.3169999999999999</v>
      </c>
      <c r="EE66" s="74">
        <v>1.377</v>
      </c>
      <c r="EF66" s="74">
        <v>1.147</v>
      </c>
    </row>
    <row r="67" spans="1:136" ht="15.75" customHeight="1">
      <c r="A67" s="76">
        <v>67</v>
      </c>
      <c r="B67" s="46" t="s">
        <v>596</v>
      </c>
      <c r="C67" s="135" t="s">
        <v>597</v>
      </c>
      <c r="D67" s="135">
        <v>1</v>
      </c>
      <c r="E67" s="149">
        <v>22990</v>
      </c>
      <c r="F67" s="44">
        <f t="shared" si="0"/>
        <v>57</v>
      </c>
      <c r="G67" s="78">
        <v>1</v>
      </c>
      <c r="H67" s="159">
        <v>95</v>
      </c>
      <c r="I67" s="135">
        <v>124</v>
      </c>
      <c r="J67" s="78">
        <v>73</v>
      </c>
      <c r="K67" s="46">
        <v>37.1</v>
      </c>
      <c r="L67" s="79">
        <v>92</v>
      </c>
      <c r="M67" s="80">
        <v>0</v>
      </c>
      <c r="N67" s="80">
        <v>0</v>
      </c>
      <c r="O67" s="80">
        <v>0</v>
      </c>
      <c r="P67" s="80">
        <v>0</v>
      </c>
      <c r="Q67" s="80">
        <v>0</v>
      </c>
      <c r="R67" s="80">
        <v>0</v>
      </c>
      <c r="S67" s="80">
        <v>0</v>
      </c>
      <c r="T67" s="80">
        <v>0</v>
      </c>
      <c r="U67" s="80">
        <v>0</v>
      </c>
      <c r="V67" s="80">
        <v>0</v>
      </c>
      <c r="W67" s="80">
        <v>0</v>
      </c>
      <c r="X67" s="70"/>
      <c r="Y67" s="63"/>
      <c r="Z67" s="191" t="e">
        <f t="shared" si="3"/>
        <v>#DIV/0!</v>
      </c>
      <c r="AA67" s="150">
        <v>44032</v>
      </c>
      <c r="AB67" s="60" t="s">
        <v>1928</v>
      </c>
      <c r="AC67" s="177">
        <v>44033</v>
      </c>
      <c r="AD67" s="58" t="s">
        <v>1923</v>
      </c>
      <c r="AE67" s="58">
        <v>0</v>
      </c>
      <c r="AF67" s="58">
        <v>0</v>
      </c>
      <c r="AG67" s="58">
        <v>0</v>
      </c>
      <c r="AH67" s="84">
        <v>0</v>
      </c>
      <c r="AI67" s="84">
        <v>0</v>
      </c>
      <c r="AJ67" s="60">
        <v>44045</v>
      </c>
      <c r="AK67" s="58">
        <f t="shared" si="2"/>
        <v>13</v>
      </c>
      <c r="AL67" s="123">
        <v>1</v>
      </c>
      <c r="AM67" s="61"/>
      <c r="AN67" s="64">
        <v>1</v>
      </c>
      <c r="AO67" s="63">
        <v>1</v>
      </c>
      <c r="AP67" s="63">
        <v>0</v>
      </c>
      <c r="AQ67" s="63">
        <v>0</v>
      </c>
      <c r="AR67" s="63">
        <v>1</v>
      </c>
      <c r="AS67" s="63">
        <v>0</v>
      </c>
      <c r="AT67" s="64"/>
      <c r="AU67" s="66">
        <v>44033</v>
      </c>
      <c r="AV67" s="135"/>
      <c r="AW67" s="135">
        <v>7.4279999999999999</v>
      </c>
      <c r="AX67" s="135">
        <v>60.4</v>
      </c>
      <c r="AY67" s="135">
        <v>34.5</v>
      </c>
      <c r="AZ67" s="135">
        <v>22.4</v>
      </c>
      <c r="BA67" s="135">
        <v>-1</v>
      </c>
      <c r="BB67" s="135"/>
      <c r="BC67" s="135"/>
      <c r="BD67" s="135"/>
      <c r="BE67" s="135"/>
      <c r="BF67" s="135"/>
      <c r="BG67" s="133">
        <v>0.84</v>
      </c>
      <c r="BH67" s="133">
        <v>564</v>
      </c>
      <c r="BI67" s="133">
        <v>44.8</v>
      </c>
      <c r="BJ67" s="228">
        <v>1.2999999999999999E-2</v>
      </c>
      <c r="BK67" s="135"/>
      <c r="BL67" s="135"/>
      <c r="BM67" s="135"/>
      <c r="BN67" s="135">
        <v>7.1</v>
      </c>
      <c r="BO67" s="135">
        <v>1.21</v>
      </c>
      <c r="BP67" s="135">
        <v>1</v>
      </c>
      <c r="BQ67" s="135">
        <v>81</v>
      </c>
      <c r="BR67" s="135">
        <v>9</v>
      </c>
      <c r="BS67" s="46">
        <v>31</v>
      </c>
      <c r="BT67" s="123">
        <v>0</v>
      </c>
      <c r="BU67" s="64">
        <v>0</v>
      </c>
      <c r="BV67" s="64">
        <v>0</v>
      </c>
      <c r="BW67" s="64">
        <v>0</v>
      </c>
      <c r="BX67" s="64">
        <v>0</v>
      </c>
      <c r="BY67" s="64">
        <v>1</v>
      </c>
      <c r="BZ67" s="64">
        <v>0</v>
      </c>
      <c r="CA67" s="64">
        <v>0</v>
      </c>
      <c r="CB67" s="64">
        <v>1</v>
      </c>
      <c r="CC67" s="64">
        <v>0</v>
      </c>
      <c r="CD67" s="64">
        <v>0</v>
      </c>
      <c r="CE67" s="64">
        <v>0</v>
      </c>
      <c r="CF67" s="64">
        <v>0</v>
      </c>
      <c r="CG67" s="64">
        <v>0</v>
      </c>
      <c r="CH67" s="64">
        <v>1</v>
      </c>
      <c r="CI67" s="63">
        <v>0</v>
      </c>
      <c r="CJ67" s="86"/>
      <c r="CK67" s="63" t="s">
        <v>1886</v>
      </c>
      <c r="CL67" s="64">
        <v>0</v>
      </c>
      <c r="CM67" s="64">
        <v>0</v>
      </c>
      <c r="CN67" s="64">
        <v>0</v>
      </c>
      <c r="CO67" s="64">
        <v>0</v>
      </c>
      <c r="CP67" s="61">
        <v>0</v>
      </c>
      <c r="CQ67" s="61">
        <v>0</v>
      </c>
      <c r="CR67" s="70">
        <v>0</v>
      </c>
      <c r="CS67" s="64">
        <v>0</v>
      </c>
      <c r="CT67" s="71"/>
      <c r="CU67" s="62"/>
      <c r="CV67" s="61">
        <v>0</v>
      </c>
      <c r="CW67" s="61">
        <v>0</v>
      </c>
      <c r="CX67" s="61">
        <v>0</v>
      </c>
      <c r="CY67" s="64">
        <v>0</v>
      </c>
      <c r="CZ67" s="74"/>
      <c r="DA67" s="74"/>
      <c r="DB67" s="74"/>
      <c r="DC67" s="74"/>
      <c r="DD67" s="74"/>
      <c r="DE67" s="74"/>
      <c r="DF67" s="74"/>
      <c r="DG67" s="74"/>
      <c r="DH67" s="74"/>
      <c r="DI67" s="74"/>
      <c r="DJ67" s="74"/>
      <c r="DK67" s="74"/>
      <c r="DL67" s="74"/>
      <c r="DM67" s="74"/>
      <c r="DN67" s="74"/>
      <c r="DO67" s="74"/>
      <c r="DP67" s="74"/>
      <c r="DQ67" s="74"/>
      <c r="DR67" s="74"/>
      <c r="DS67" s="75"/>
      <c r="DT67" s="74">
        <v>6.44</v>
      </c>
      <c r="DU67" s="74">
        <v>6.34</v>
      </c>
      <c r="DV67" s="74">
        <v>6.56</v>
      </c>
      <c r="DW67" s="74">
        <v>78</v>
      </c>
      <c r="DX67" s="74">
        <v>160</v>
      </c>
      <c r="DY67" s="74">
        <v>0.22700000000000001</v>
      </c>
      <c r="DZ67" s="74">
        <v>0.21099999999999999</v>
      </c>
      <c r="EA67" s="74">
        <v>6.68</v>
      </c>
      <c r="EB67" s="74">
        <v>11.885999999999999</v>
      </c>
      <c r="EC67" s="74">
        <v>1.714</v>
      </c>
      <c r="ED67" s="74">
        <v>0.624</v>
      </c>
      <c r="EE67" s="74">
        <v>0.78200000000000003</v>
      </c>
      <c r="EF67" s="74">
        <v>0.34499999999999997</v>
      </c>
    </row>
    <row r="68" spans="1:136" ht="15.75" customHeight="1">
      <c r="A68" s="76">
        <v>68</v>
      </c>
      <c r="B68" s="46" t="s">
        <v>604</v>
      </c>
      <c r="C68" s="135">
        <v>91775499</v>
      </c>
      <c r="D68" s="135">
        <v>2</v>
      </c>
      <c r="E68" s="149">
        <v>18099</v>
      </c>
      <c r="F68" s="44">
        <f t="shared" si="0"/>
        <v>70</v>
      </c>
      <c r="G68" s="78">
        <v>1</v>
      </c>
      <c r="H68" s="159">
        <v>92</v>
      </c>
      <c r="I68" s="135">
        <v>112</v>
      </c>
      <c r="J68" s="78">
        <v>90</v>
      </c>
      <c r="K68" s="46">
        <v>35.700000000000003</v>
      </c>
      <c r="L68" s="79">
        <v>98</v>
      </c>
      <c r="M68" s="80">
        <v>0</v>
      </c>
      <c r="N68" s="80">
        <v>0</v>
      </c>
      <c r="O68" s="80">
        <v>0</v>
      </c>
      <c r="P68" s="80">
        <v>0</v>
      </c>
      <c r="Q68" s="80">
        <v>0</v>
      </c>
      <c r="R68" s="80">
        <v>0</v>
      </c>
      <c r="S68" s="80">
        <v>1</v>
      </c>
      <c r="T68" s="80">
        <v>1</v>
      </c>
      <c r="U68" s="80">
        <v>1</v>
      </c>
      <c r="V68" s="80">
        <v>0</v>
      </c>
      <c r="W68" s="80">
        <v>0</v>
      </c>
      <c r="X68" s="70">
        <v>48</v>
      </c>
      <c r="Y68" s="63">
        <v>1.45</v>
      </c>
      <c r="Z68" s="191">
        <f t="shared" si="3"/>
        <v>22.829964328180736</v>
      </c>
      <c r="AA68" s="150">
        <v>44031</v>
      </c>
      <c r="AB68" s="60" t="s">
        <v>1883</v>
      </c>
      <c r="AC68" s="177">
        <v>44037</v>
      </c>
      <c r="AD68" s="58" t="s">
        <v>1888</v>
      </c>
      <c r="AE68" s="58">
        <v>1</v>
      </c>
      <c r="AF68" s="58">
        <v>0</v>
      </c>
      <c r="AG68" s="58">
        <v>7</v>
      </c>
      <c r="AH68" s="84">
        <v>0</v>
      </c>
      <c r="AI68" s="84">
        <v>1</v>
      </c>
      <c r="AJ68" s="60">
        <v>44061</v>
      </c>
      <c r="AK68" s="58">
        <f t="shared" si="2"/>
        <v>30</v>
      </c>
      <c r="AL68" s="123">
        <v>1</v>
      </c>
      <c r="AM68" s="61"/>
      <c r="AN68" s="64">
        <v>1</v>
      </c>
      <c r="AO68" s="63">
        <v>1</v>
      </c>
      <c r="AP68" s="63">
        <v>1</v>
      </c>
      <c r="AQ68" s="63">
        <v>1</v>
      </c>
      <c r="AR68" s="63">
        <v>1</v>
      </c>
      <c r="AS68" s="63">
        <v>0</v>
      </c>
      <c r="AT68" s="64"/>
      <c r="AU68" s="66">
        <v>44031</v>
      </c>
      <c r="AV68" s="135">
        <v>2</v>
      </c>
      <c r="AW68" s="135">
        <v>7.49</v>
      </c>
      <c r="AX68" s="135">
        <v>91</v>
      </c>
      <c r="AY68" s="135">
        <v>36</v>
      </c>
      <c r="AZ68" s="135">
        <v>27.2</v>
      </c>
      <c r="BA68" s="135">
        <v>4.2</v>
      </c>
      <c r="BB68" s="135"/>
      <c r="BC68" s="135"/>
      <c r="BD68" s="135"/>
      <c r="BE68" s="135"/>
      <c r="BF68" s="135"/>
      <c r="BG68" s="133">
        <v>0.34</v>
      </c>
      <c r="BH68" s="133">
        <v>1900</v>
      </c>
      <c r="BI68" s="133">
        <v>23.7</v>
      </c>
      <c r="BJ68" s="228">
        <v>2.7E-2</v>
      </c>
      <c r="BK68" s="135"/>
      <c r="BL68" s="135">
        <v>623</v>
      </c>
      <c r="BM68" s="135">
        <v>138</v>
      </c>
      <c r="BN68" s="135">
        <v>12.9</v>
      </c>
      <c r="BO68" s="135">
        <v>10.34</v>
      </c>
      <c r="BP68" s="135">
        <v>93.7</v>
      </c>
      <c r="BQ68" s="135">
        <v>2.7</v>
      </c>
      <c r="BR68" s="135">
        <v>309</v>
      </c>
      <c r="BS68" s="46">
        <v>30</v>
      </c>
      <c r="BT68" s="123">
        <v>0</v>
      </c>
      <c r="BU68" s="64">
        <v>0</v>
      </c>
      <c r="BV68" s="64">
        <v>0</v>
      </c>
      <c r="BW68" s="64">
        <v>0</v>
      </c>
      <c r="BX68" s="64">
        <v>0</v>
      </c>
      <c r="BY68" s="64">
        <v>0</v>
      </c>
      <c r="BZ68" s="64">
        <v>0</v>
      </c>
      <c r="CA68" s="64">
        <v>0</v>
      </c>
      <c r="CB68" s="64">
        <v>0</v>
      </c>
      <c r="CC68" s="64">
        <v>0</v>
      </c>
      <c r="CD68" s="64">
        <v>0</v>
      </c>
      <c r="CE68" s="64">
        <v>0</v>
      </c>
      <c r="CF68" s="64">
        <v>0</v>
      </c>
      <c r="CG68" s="64">
        <v>1</v>
      </c>
      <c r="CH68" s="64">
        <v>0</v>
      </c>
      <c r="CI68" s="63">
        <v>0</v>
      </c>
      <c r="CJ68" s="86"/>
      <c r="CK68" s="63" t="s">
        <v>1885</v>
      </c>
      <c r="CL68" s="64">
        <v>0</v>
      </c>
      <c r="CM68" s="64">
        <v>0</v>
      </c>
      <c r="CN68" s="64">
        <v>0</v>
      </c>
      <c r="CO68" s="64">
        <v>0</v>
      </c>
      <c r="CP68" s="61">
        <v>0</v>
      </c>
      <c r="CQ68" s="61">
        <v>0</v>
      </c>
      <c r="CR68" s="70">
        <v>0</v>
      </c>
      <c r="CS68" s="64">
        <v>1</v>
      </c>
      <c r="CT68" s="71" t="s">
        <v>131</v>
      </c>
      <c r="CU68" s="62" t="s">
        <v>493</v>
      </c>
      <c r="CV68" s="61">
        <v>0</v>
      </c>
      <c r="CW68" s="61">
        <v>0</v>
      </c>
      <c r="CX68" s="61">
        <v>0</v>
      </c>
      <c r="CY68" s="64">
        <v>0</v>
      </c>
      <c r="CZ68" s="74">
        <v>4.2751833330000002</v>
      </c>
      <c r="DA68" s="74">
        <v>4.7110000000000003</v>
      </c>
      <c r="DB68" s="74">
        <v>0.43581667000000002</v>
      </c>
      <c r="DC68" s="74">
        <v>10.194100000000001</v>
      </c>
      <c r="DD68" s="74">
        <v>32</v>
      </c>
      <c r="DE68" s="74">
        <v>24389</v>
      </c>
      <c r="DF68" s="74">
        <v>3682</v>
      </c>
      <c r="DG68" s="74">
        <v>270.86799999999999</v>
      </c>
      <c r="DH68" s="74">
        <v>2.768632E-3</v>
      </c>
      <c r="DI68" s="74">
        <v>-3.3556666669999999</v>
      </c>
      <c r="DJ68" s="74">
        <v>15.685833300000001</v>
      </c>
      <c r="DK68" s="74">
        <v>-19.041499999999999</v>
      </c>
      <c r="DL68" s="74">
        <v>-29.4151886</v>
      </c>
      <c r="DM68" s="74">
        <v>134.62</v>
      </c>
      <c r="DN68" s="74">
        <v>-164.04</v>
      </c>
      <c r="DO68" s="74">
        <v>-62.27919</v>
      </c>
      <c r="DP68" s="74">
        <v>294</v>
      </c>
      <c r="DQ68" s="74">
        <v>-356</v>
      </c>
      <c r="DR68" s="74">
        <v>0.54786991200000001</v>
      </c>
      <c r="DS68" s="75"/>
      <c r="DT68" s="74"/>
      <c r="DU68" s="74"/>
      <c r="DV68" s="74"/>
      <c r="DW68" s="74"/>
      <c r="DX68" s="74"/>
      <c r="DY68" s="74"/>
      <c r="DZ68" s="74"/>
      <c r="EA68" s="74"/>
      <c r="EB68" s="74"/>
      <c r="EC68" s="74"/>
      <c r="ED68" s="74"/>
      <c r="EE68" s="74"/>
      <c r="EF68" s="74"/>
    </row>
    <row r="69" spans="1:136" ht="15.75" customHeight="1">
      <c r="A69" s="76">
        <v>69</v>
      </c>
      <c r="B69" s="46" t="s">
        <v>605</v>
      </c>
      <c r="C69" s="135" t="s">
        <v>606</v>
      </c>
      <c r="D69" s="135">
        <v>1</v>
      </c>
      <c r="E69" s="149">
        <v>31051</v>
      </c>
      <c r="F69" s="44">
        <f t="shared" si="0"/>
        <v>35</v>
      </c>
      <c r="G69" s="78">
        <v>1</v>
      </c>
      <c r="H69" s="159">
        <v>94</v>
      </c>
      <c r="I69" s="135">
        <v>122</v>
      </c>
      <c r="J69" s="78">
        <v>80</v>
      </c>
      <c r="K69" s="46">
        <v>36.6</v>
      </c>
      <c r="L69" s="79">
        <v>93</v>
      </c>
      <c r="M69" s="80">
        <v>0</v>
      </c>
      <c r="N69" s="80">
        <v>1</v>
      </c>
      <c r="O69" s="80">
        <v>0</v>
      </c>
      <c r="P69" s="80">
        <v>0</v>
      </c>
      <c r="Q69" s="80">
        <v>0</v>
      </c>
      <c r="R69" s="80">
        <v>0</v>
      </c>
      <c r="S69" s="80">
        <v>1</v>
      </c>
      <c r="T69" s="80">
        <v>1</v>
      </c>
      <c r="U69" s="80">
        <v>1</v>
      </c>
      <c r="V69" s="80">
        <v>0</v>
      </c>
      <c r="W69" s="80">
        <v>0</v>
      </c>
      <c r="X69" s="70"/>
      <c r="Y69" s="63"/>
      <c r="Z69" s="191" t="e">
        <f t="shared" si="3"/>
        <v>#DIV/0!</v>
      </c>
      <c r="AA69" s="150">
        <v>44034</v>
      </c>
      <c r="AB69" s="60" t="s">
        <v>1883</v>
      </c>
      <c r="AC69" s="177"/>
      <c r="AD69" s="58"/>
      <c r="AE69" s="58">
        <v>0</v>
      </c>
      <c r="AF69" s="58">
        <v>0</v>
      </c>
      <c r="AG69" s="58">
        <v>0</v>
      </c>
      <c r="AH69" s="84">
        <v>0</v>
      </c>
      <c r="AI69" s="84">
        <v>0</v>
      </c>
      <c r="AJ69" s="60">
        <v>44037</v>
      </c>
      <c r="AK69" s="58">
        <f t="shared" si="2"/>
        <v>3</v>
      </c>
      <c r="AL69" s="123">
        <v>1</v>
      </c>
      <c r="AM69" s="61"/>
      <c r="AN69" s="64">
        <v>1</v>
      </c>
      <c r="AO69" s="63">
        <v>1</v>
      </c>
      <c r="AP69" s="63">
        <v>1</v>
      </c>
      <c r="AQ69" s="63">
        <v>0</v>
      </c>
      <c r="AR69" s="63">
        <v>1</v>
      </c>
      <c r="AS69" s="63">
        <v>0</v>
      </c>
      <c r="AT69" s="64"/>
      <c r="AU69" s="66">
        <v>44034</v>
      </c>
      <c r="AV69" s="135">
        <v>2</v>
      </c>
      <c r="AW69" s="136"/>
      <c r="AX69" s="136"/>
      <c r="AY69" s="136"/>
      <c r="AZ69" s="136"/>
      <c r="BA69" s="136"/>
      <c r="BB69" s="135"/>
      <c r="BC69" s="135"/>
      <c r="BD69" s="135"/>
      <c r="BE69" s="135"/>
      <c r="BF69" s="135"/>
      <c r="BG69" s="133">
        <v>0.92</v>
      </c>
      <c r="BH69" s="133">
        <v>604</v>
      </c>
      <c r="BI69" s="133">
        <v>47.8</v>
      </c>
      <c r="BJ69" s="229"/>
      <c r="BK69" s="135"/>
      <c r="BL69" s="135"/>
      <c r="BM69" s="135">
        <v>114</v>
      </c>
      <c r="BN69" s="135">
        <v>13.6</v>
      </c>
      <c r="BO69" s="135">
        <v>9.6300000000000008</v>
      </c>
      <c r="BP69" s="135">
        <v>71.5</v>
      </c>
      <c r="BQ69" s="135">
        <v>23.8</v>
      </c>
      <c r="BR69" s="135">
        <v>311</v>
      </c>
      <c r="BS69" s="46">
        <v>22</v>
      </c>
      <c r="BT69" s="123">
        <v>0</v>
      </c>
      <c r="BU69" s="64">
        <v>0</v>
      </c>
      <c r="BV69" s="64">
        <v>0</v>
      </c>
      <c r="BW69" s="64">
        <v>0</v>
      </c>
      <c r="BX69" s="64">
        <v>0</v>
      </c>
      <c r="BY69" s="64">
        <v>1</v>
      </c>
      <c r="BZ69" s="64">
        <v>0</v>
      </c>
      <c r="CA69" s="64">
        <v>0</v>
      </c>
      <c r="CB69" s="64">
        <v>0</v>
      </c>
      <c r="CC69" s="64">
        <v>1</v>
      </c>
      <c r="CD69" s="64">
        <v>0</v>
      </c>
      <c r="CE69" s="64">
        <v>0</v>
      </c>
      <c r="CF69" s="64">
        <v>0</v>
      </c>
      <c r="CG69" s="64">
        <v>1</v>
      </c>
      <c r="CH69" s="64">
        <v>0</v>
      </c>
      <c r="CI69" s="63">
        <v>1</v>
      </c>
      <c r="CJ69" s="86"/>
      <c r="CK69" s="63" t="s">
        <v>1885</v>
      </c>
      <c r="CL69" s="64">
        <v>0</v>
      </c>
      <c r="CM69" s="64">
        <v>0</v>
      </c>
      <c r="CN69" s="64">
        <v>0</v>
      </c>
      <c r="CO69" s="64">
        <v>0</v>
      </c>
      <c r="CP69" s="61">
        <v>0</v>
      </c>
      <c r="CQ69" s="61">
        <v>0</v>
      </c>
      <c r="CR69" s="70">
        <v>0</v>
      </c>
      <c r="CS69" s="64">
        <v>0</v>
      </c>
      <c r="CT69" s="71"/>
      <c r="CU69" s="62"/>
      <c r="CV69" s="61">
        <v>0</v>
      </c>
      <c r="CW69" s="61">
        <v>0</v>
      </c>
      <c r="CX69" s="61">
        <v>0</v>
      </c>
      <c r="CY69" s="64">
        <v>0</v>
      </c>
      <c r="CZ69" s="74">
        <v>4.1426724139999997</v>
      </c>
      <c r="DA69" s="74">
        <v>4.3659999999999997</v>
      </c>
      <c r="DB69" s="74">
        <v>0.22332758999999999</v>
      </c>
      <c r="DC69" s="74">
        <v>5.3909060000000002</v>
      </c>
      <c r="DD69" s="74">
        <v>66</v>
      </c>
      <c r="DE69" s="74">
        <v>35664</v>
      </c>
      <c r="DF69" s="74">
        <v>30597</v>
      </c>
      <c r="DG69" s="74">
        <v>921.26</v>
      </c>
      <c r="DH69" s="74">
        <v>1.7619099999999999E-4</v>
      </c>
      <c r="DI69" s="74">
        <v>7.333333E-3</v>
      </c>
      <c r="DJ69" s="74">
        <v>11.6313333</v>
      </c>
      <c r="DK69" s="74">
        <v>-11.624000000000001</v>
      </c>
      <c r="DL69" s="74">
        <v>0.100124882</v>
      </c>
      <c r="DM69" s="74">
        <v>94.119600000000005</v>
      </c>
      <c r="DN69" s="74">
        <v>-94.019000000000005</v>
      </c>
      <c r="DO69" s="74">
        <v>9.2701000000000006E-2</v>
      </c>
      <c r="DP69" s="74">
        <v>225</v>
      </c>
      <c r="DQ69" s="74">
        <v>-224</v>
      </c>
      <c r="DR69" s="74">
        <v>0.499896754</v>
      </c>
      <c r="DS69" s="75"/>
      <c r="DT69" s="74">
        <v>6.23</v>
      </c>
      <c r="DU69" s="74">
        <v>5.93</v>
      </c>
      <c r="DV69" s="74">
        <v>6.52</v>
      </c>
      <c r="DW69" s="74">
        <v>80</v>
      </c>
      <c r="DX69" s="74">
        <v>122</v>
      </c>
      <c r="DY69" s="74">
        <v>0.59399999999999997</v>
      </c>
      <c r="DZ69" s="74">
        <v>1.036</v>
      </c>
      <c r="EA69" s="74">
        <v>37.58</v>
      </c>
      <c r="EB69" s="74">
        <v>5.0110000000000001</v>
      </c>
      <c r="EC69" s="74">
        <v>0.32</v>
      </c>
      <c r="ED69" s="74">
        <v>0.54200000000000004</v>
      </c>
      <c r="EE69" s="74">
        <v>0.78400000000000003</v>
      </c>
      <c r="EF69" s="74">
        <v>0.30399999999999999</v>
      </c>
    </row>
    <row r="70" spans="1:136" ht="15.75" customHeight="1">
      <c r="A70" s="76">
        <v>70</v>
      </c>
      <c r="B70" s="158" t="s">
        <v>613</v>
      </c>
      <c r="C70" s="46">
        <v>91776258</v>
      </c>
      <c r="D70" s="46">
        <v>2</v>
      </c>
      <c r="E70" s="149">
        <v>21008</v>
      </c>
      <c r="F70" s="44">
        <f t="shared" si="0"/>
        <v>63</v>
      </c>
      <c r="G70" s="78">
        <v>1</v>
      </c>
      <c r="H70" s="159">
        <v>87</v>
      </c>
      <c r="I70" s="135">
        <v>113</v>
      </c>
      <c r="J70" s="78">
        <v>70</v>
      </c>
      <c r="K70" s="46">
        <v>36.5</v>
      </c>
      <c r="L70" s="79">
        <v>90</v>
      </c>
      <c r="M70" s="80">
        <v>0</v>
      </c>
      <c r="N70" s="80">
        <v>1</v>
      </c>
      <c r="O70" s="80">
        <v>0</v>
      </c>
      <c r="P70" s="80">
        <v>0</v>
      </c>
      <c r="Q70" s="80">
        <v>0</v>
      </c>
      <c r="R70" s="80">
        <v>0</v>
      </c>
      <c r="S70" s="80">
        <v>1</v>
      </c>
      <c r="T70" s="80">
        <v>0</v>
      </c>
      <c r="U70" s="80">
        <v>0</v>
      </c>
      <c r="V70" s="80">
        <v>0</v>
      </c>
      <c r="W70" s="80">
        <v>0</v>
      </c>
      <c r="X70" s="70"/>
      <c r="Y70" s="63"/>
      <c r="Z70" s="191" t="e">
        <f t="shared" si="3"/>
        <v>#DIV/0!</v>
      </c>
      <c r="AA70" s="150">
        <v>44034</v>
      </c>
      <c r="AB70" s="60" t="s">
        <v>1883</v>
      </c>
      <c r="AC70" s="177">
        <v>44034</v>
      </c>
      <c r="AD70" s="58" t="s">
        <v>1888</v>
      </c>
      <c r="AE70" s="58">
        <v>1</v>
      </c>
      <c r="AF70" s="58">
        <v>0</v>
      </c>
      <c r="AG70" s="58">
        <v>3</v>
      </c>
      <c r="AH70" s="84">
        <v>0</v>
      </c>
      <c r="AI70" s="84">
        <v>1</v>
      </c>
      <c r="AJ70" s="60">
        <v>44037</v>
      </c>
      <c r="AK70" s="58">
        <f t="shared" si="2"/>
        <v>3</v>
      </c>
      <c r="AL70" s="123">
        <v>1</v>
      </c>
      <c r="AM70" s="61"/>
      <c r="AN70" s="64">
        <v>1</v>
      </c>
      <c r="AO70" s="63">
        <v>1</v>
      </c>
      <c r="AP70" s="63">
        <v>0</v>
      </c>
      <c r="AQ70" s="63">
        <v>1</v>
      </c>
      <c r="AR70" s="63">
        <v>1</v>
      </c>
      <c r="AS70" s="63">
        <v>0</v>
      </c>
      <c r="AT70" s="64"/>
      <c r="AU70" s="66">
        <v>44034</v>
      </c>
      <c r="AV70" s="135">
        <v>2</v>
      </c>
      <c r="AW70" s="136"/>
      <c r="AX70" s="136"/>
      <c r="AY70" s="136"/>
      <c r="AZ70" s="136"/>
      <c r="BA70" s="136"/>
      <c r="BB70" s="135"/>
      <c r="BC70" s="135"/>
      <c r="BD70" s="135"/>
      <c r="BE70" s="135"/>
      <c r="BF70" s="135"/>
      <c r="BG70" s="133">
        <v>1.1000000000000001</v>
      </c>
      <c r="BH70" s="133">
        <v>1826</v>
      </c>
      <c r="BI70" s="133">
        <v>71.8</v>
      </c>
      <c r="BJ70" s="229"/>
      <c r="BK70" s="135"/>
      <c r="BL70" s="135"/>
      <c r="BM70" s="135">
        <v>212</v>
      </c>
      <c r="BN70" s="135">
        <v>11</v>
      </c>
      <c r="BO70" s="135">
        <v>8.1999999999999993</v>
      </c>
      <c r="BP70" s="135">
        <v>77.599999999999994</v>
      </c>
      <c r="BQ70" s="135">
        <v>17.600000000000001</v>
      </c>
      <c r="BR70" s="135">
        <v>424</v>
      </c>
      <c r="BS70" s="46">
        <v>59</v>
      </c>
      <c r="BT70" s="123">
        <v>0</v>
      </c>
      <c r="BU70" s="64">
        <v>0</v>
      </c>
      <c r="BV70" s="64">
        <v>0</v>
      </c>
      <c r="BW70" s="64">
        <v>1</v>
      </c>
      <c r="BX70" s="64">
        <v>0</v>
      </c>
      <c r="BY70" s="64">
        <v>1</v>
      </c>
      <c r="BZ70" s="64">
        <v>0</v>
      </c>
      <c r="CA70" s="64">
        <v>0</v>
      </c>
      <c r="CB70" s="64">
        <v>1</v>
      </c>
      <c r="CC70" s="64">
        <v>0</v>
      </c>
      <c r="CD70" s="64">
        <v>0</v>
      </c>
      <c r="CE70" s="64">
        <v>0</v>
      </c>
      <c r="CF70" s="64">
        <v>0</v>
      </c>
      <c r="CG70" s="64">
        <v>1</v>
      </c>
      <c r="CH70" s="64">
        <v>0</v>
      </c>
      <c r="CI70" s="63">
        <v>0</v>
      </c>
      <c r="CJ70" s="86"/>
      <c r="CK70" s="63">
        <v>50</v>
      </c>
      <c r="CL70" s="64">
        <v>0</v>
      </c>
      <c r="CM70" s="64">
        <v>0</v>
      </c>
      <c r="CN70" s="64">
        <v>0</v>
      </c>
      <c r="CO70" s="64">
        <v>0</v>
      </c>
      <c r="CP70" s="61">
        <v>0</v>
      </c>
      <c r="CQ70" s="61">
        <v>0</v>
      </c>
      <c r="CR70" s="70">
        <v>0</v>
      </c>
      <c r="CS70" s="64">
        <v>0</v>
      </c>
      <c r="CT70" s="71"/>
      <c r="CU70" s="62"/>
      <c r="CV70" s="61">
        <v>0</v>
      </c>
      <c r="CW70" s="61">
        <v>0</v>
      </c>
      <c r="CX70" s="61">
        <v>0</v>
      </c>
      <c r="CY70" s="64">
        <v>0</v>
      </c>
      <c r="CZ70" s="74">
        <v>3.433983333</v>
      </c>
      <c r="DA70" s="74">
        <v>3.6659999999999999</v>
      </c>
      <c r="DB70" s="74">
        <v>0.23201667000000001</v>
      </c>
      <c r="DC70" s="74">
        <v>6.756488</v>
      </c>
      <c r="DD70" s="74">
        <v>145</v>
      </c>
      <c r="DE70" s="74">
        <v>25020</v>
      </c>
      <c r="DF70" s="74">
        <v>23704</v>
      </c>
      <c r="DG70" s="74">
        <v>752.03300000000002</v>
      </c>
      <c r="DH70" s="74">
        <v>2.8503600000000001E-4</v>
      </c>
      <c r="DI70" s="74">
        <v>2.0230000000000001</v>
      </c>
      <c r="DJ70" s="74">
        <v>11.6401667</v>
      </c>
      <c r="DK70" s="74">
        <v>-9.6171667000000003</v>
      </c>
      <c r="DL70" s="74">
        <v>11.25720402</v>
      </c>
      <c r="DM70" s="74">
        <v>64.676400000000001</v>
      </c>
      <c r="DN70" s="74">
        <v>-53.418999999999997</v>
      </c>
      <c r="DO70" s="74">
        <v>47.104399999999998</v>
      </c>
      <c r="DP70" s="74">
        <v>271</v>
      </c>
      <c r="DQ70" s="74">
        <v>-224</v>
      </c>
      <c r="DR70" s="74">
        <v>0.45245640599999998</v>
      </c>
      <c r="DS70" s="75"/>
      <c r="DT70" s="74">
        <v>6.67</v>
      </c>
      <c r="DU70" s="74">
        <v>6.4</v>
      </c>
      <c r="DV70" s="74">
        <v>6.85</v>
      </c>
      <c r="DW70" s="74">
        <v>68</v>
      </c>
      <c r="DX70" s="74">
        <v>132</v>
      </c>
      <c r="DY70" s="74">
        <v>0.44800000000000001</v>
      </c>
      <c r="DZ70" s="74">
        <v>0.54700000000000004</v>
      </c>
      <c r="EA70" s="74">
        <v>17</v>
      </c>
      <c r="EB70" s="74">
        <v>7.45</v>
      </c>
      <c r="EC70" s="74">
        <v>0.72399999999999998</v>
      </c>
      <c r="ED70" s="74">
        <v>0.56599999999999995</v>
      </c>
      <c r="EE70" s="74">
        <v>0.72699999999999998</v>
      </c>
      <c r="EF70" s="74">
        <v>0.372</v>
      </c>
    </row>
    <row r="71" spans="1:136" ht="15.75" customHeight="1">
      <c r="A71" s="76">
        <v>71</v>
      </c>
      <c r="B71" s="159" t="s">
        <v>620</v>
      </c>
      <c r="C71" s="46">
        <v>91776240</v>
      </c>
      <c r="D71" s="46">
        <v>2</v>
      </c>
      <c r="E71" s="149">
        <v>29983</v>
      </c>
      <c r="F71" s="44">
        <f t="shared" si="0"/>
        <v>38</v>
      </c>
      <c r="G71" s="78">
        <v>1</v>
      </c>
      <c r="H71" s="159">
        <v>85</v>
      </c>
      <c r="I71" s="135">
        <v>121</v>
      </c>
      <c r="J71" s="78">
        <v>80</v>
      </c>
      <c r="K71" s="46">
        <v>37.1</v>
      </c>
      <c r="L71" s="79">
        <v>95</v>
      </c>
      <c r="M71" s="80">
        <v>0</v>
      </c>
      <c r="N71" s="80">
        <v>1</v>
      </c>
      <c r="O71" s="80">
        <v>0</v>
      </c>
      <c r="P71" s="80">
        <v>0</v>
      </c>
      <c r="Q71" s="80">
        <v>0</v>
      </c>
      <c r="R71" s="80">
        <v>0</v>
      </c>
      <c r="S71" s="80">
        <v>1</v>
      </c>
      <c r="T71" s="80">
        <v>1</v>
      </c>
      <c r="U71" s="80">
        <v>1</v>
      </c>
      <c r="V71" s="80">
        <v>0</v>
      </c>
      <c r="W71" s="80">
        <v>0</v>
      </c>
      <c r="X71" s="70">
        <v>99.2</v>
      </c>
      <c r="Y71" s="63">
        <v>1.5</v>
      </c>
      <c r="Z71" s="191">
        <f t="shared" si="3"/>
        <v>44.088888888888889</v>
      </c>
      <c r="AA71" s="150">
        <v>44034</v>
      </c>
      <c r="AB71" s="60" t="s">
        <v>1883</v>
      </c>
      <c r="AC71" s="177">
        <v>44040</v>
      </c>
      <c r="AD71" s="58" t="s">
        <v>1888</v>
      </c>
      <c r="AE71" s="58">
        <v>1</v>
      </c>
      <c r="AF71" s="58">
        <v>1</v>
      </c>
      <c r="AG71" s="58">
        <v>23</v>
      </c>
      <c r="AH71" s="84">
        <v>0</v>
      </c>
      <c r="AI71" s="84">
        <v>1</v>
      </c>
      <c r="AJ71" s="60">
        <v>44068</v>
      </c>
      <c r="AK71" s="58">
        <f t="shared" si="2"/>
        <v>34</v>
      </c>
      <c r="AL71" s="123">
        <v>1</v>
      </c>
      <c r="AM71" s="61"/>
      <c r="AN71" s="64">
        <v>1</v>
      </c>
      <c r="AO71" s="63">
        <v>1</v>
      </c>
      <c r="AP71" s="63">
        <v>0</v>
      </c>
      <c r="AQ71" s="63">
        <v>0</v>
      </c>
      <c r="AR71" s="63">
        <v>1</v>
      </c>
      <c r="AS71" s="63">
        <v>0</v>
      </c>
      <c r="AT71" s="64"/>
      <c r="AU71" s="66">
        <v>44034</v>
      </c>
      <c r="AV71" s="135">
        <v>2</v>
      </c>
      <c r="AW71" s="135">
        <v>7.1589999999999998</v>
      </c>
      <c r="AX71" s="135">
        <v>89.2</v>
      </c>
      <c r="AY71" s="135">
        <v>122</v>
      </c>
      <c r="AZ71" s="135">
        <v>41.5</v>
      </c>
      <c r="BA71" s="135">
        <v>6.4</v>
      </c>
      <c r="BB71" s="135"/>
      <c r="BC71" s="135"/>
      <c r="BD71" s="135"/>
      <c r="BE71" s="135"/>
      <c r="BF71" s="135"/>
      <c r="BG71" s="133">
        <v>1</v>
      </c>
      <c r="BH71" s="133">
        <v>1117</v>
      </c>
      <c r="BI71" s="133">
        <v>197.9</v>
      </c>
      <c r="BJ71" s="228">
        <v>1.6E-2</v>
      </c>
      <c r="BK71" s="135"/>
      <c r="BL71" s="135"/>
      <c r="BM71" s="135">
        <v>353</v>
      </c>
      <c r="BN71" s="135">
        <v>14.1</v>
      </c>
      <c r="BO71" s="135">
        <v>8.3699999999999992</v>
      </c>
      <c r="BP71" s="135">
        <v>68.7</v>
      </c>
      <c r="BQ71" s="135">
        <v>20.399999999999999</v>
      </c>
      <c r="BR71" s="135">
        <v>102</v>
      </c>
      <c r="BS71" s="46">
        <v>40</v>
      </c>
      <c r="BT71" s="123">
        <v>0</v>
      </c>
      <c r="BU71" s="64">
        <v>1</v>
      </c>
      <c r="BV71" s="64">
        <v>0</v>
      </c>
      <c r="BW71" s="64">
        <v>0</v>
      </c>
      <c r="BX71" s="64">
        <v>0</v>
      </c>
      <c r="BY71" s="64">
        <v>0</v>
      </c>
      <c r="BZ71" s="64">
        <v>0</v>
      </c>
      <c r="CA71" s="64">
        <v>0</v>
      </c>
      <c r="CB71" s="64">
        <v>1</v>
      </c>
      <c r="CC71" s="64">
        <v>1</v>
      </c>
      <c r="CD71" s="64">
        <v>1</v>
      </c>
      <c r="CE71" s="64">
        <v>0</v>
      </c>
      <c r="CF71" s="64">
        <v>0</v>
      </c>
      <c r="CG71" s="64">
        <v>1</v>
      </c>
      <c r="CH71" s="64">
        <v>1</v>
      </c>
      <c r="CI71" s="63">
        <v>0</v>
      </c>
      <c r="CJ71" s="86"/>
      <c r="CK71" s="63" t="s">
        <v>1897</v>
      </c>
      <c r="CL71" s="64">
        <v>0</v>
      </c>
      <c r="CM71" s="64">
        <v>0</v>
      </c>
      <c r="CN71" s="64">
        <v>0</v>
      </c>
      <c r="CO71" s="64">
        <v>0</v>
      </c>
      <c r="CP71" s="61">
        <v>0</v>
      </c>
      <c r="CQ71" s="61">
        <v>0</v>
      </c>
      <c r="CR71" s="70">
        <v>0</v>
      </c>
      <c r="CS71" s="64">
        <v>0</v>
      </c>
      <c r="CT71" s="71"/>
      <c r="CU71" s="62"/>
      <c r="CV71" s="61">
        <v>0</v>
      </c>
      <c r="CW71" s="61">
        <v>0</v>
      </c>
      <c r="CX71" s="61">
        <v>0</v>
      </c>
      <c r="CY71" s="64">
        <v>0</v>
      </c>
      <c r="CZ71" s="74">
        <v>3.243960784</v>
      </c>
      <c r="DA71" s="74"/>
      <c r="DB71" s="74"/>
      <c r="DC71" s="74"/>
      <c r="DD71" s="74"/>
      <c r="DE71" s="74"/>
      <c r="DF71" s="74"/>
      <c r="DG71" s="74"/>
      <c r="DH71" s="74"/>
      <c r="DI71" s="74">
        <v>15.801166670000001</v>
      </c>
      <c r="DJ71" s="74">
        <v>16.305333300000001</v>
      </c>
      <c r="DK71" s="74">
        <v>-0.50416669999999997</v>
      </c>
      <c r="DL71" s="74">
        <v>82.432579779999998</v>
      </c>
      <c r="DM71" s="74">
        <v>85.000200000000007</v>
      </c>
      <c r="DN71" s="74">
        <v>-2.5676999999999999</v>
      </c>
      <c r="DO71" s="74">
        <v>395.73219999999998</v>
      </c>
      <c r="DP71" s="74">
        <v>408</v>
      </c>
      <c r="DQ71" s="74">
        <v>-13</v>
      </c>
      <c r="DR71" s="74">
        <v>3.0250981E-2</v>
      </c>
      <c r="DS71" s="75"/>
      <c r="DT71" s="74">
        <v>7.02</v>
      </c>
      <c r="DU71" s="74">
        <v>6.62</v>
      </c>
      <c r="DV71" s="74">
        <v>7.39</v>
      </c>
      <c r="DW71" s="74">
        <v>82</v>
      </c>
      <c r="DX71" s="74">
        <v>135</v>
      </c>
      <c r="DY71" s="74">
        <v>0.76900000000000002</v>
      </c>
      <c r="DZ71" s="74">
        <v>1.1970000000000001</v>
      </c>
      <c r="EA71" s="74">
        <v>34.78</v>
      </c>
      <c r="EB71" s="74">
        <v>5.2080000000000002</v>
      </c>
      <c r="EC71" s="74">
        <v>0.35799999999999998</v>
      </c>
      <c r="ED71" s="74">
        <v>0.57599999999999996</v>
      </c>
      <c r="EE71" s="74">
        <v>0.91400000000000003</v>
      </c>
      <c r="EF71" s="74">
        <v>0.33900000000000002</v>
      </c>
    </row>
    <row r="72" spans="1:136" ht="15.75" customHeight="1">
      <c r="A72" s="76">
        <v>72</v>
      </c>
      <c r="B72" s="159" t="s">
        <v>627</v>
      </c>
      <c r="C72" s="46" t="s">
        <v>628</v>
      </c>
      <c r="D72" s="46">
        <v>1</v>
      </c>
      <c r="E72" s="149">
        <v>20840</v>
      </c>
      <c r="F72" s="44">
        <f t="shared" si="0"/>
        <v>63</v>
      </c>
      <c r="G72" s="78">
        <v>1</v>
      </c>
      <c r="H72" s="159">
        <v>93</v>
      </c>
      <c r="I72" s="135">
        <v>114</v>
      </c>
      <c r="J72" s="78">
        <v>67</v>
      </c>
      <c r="K72" s="46">
        <v>36.6</v>
      </c>
      <c r="L72" s="79">
        <v>94</v>
      </c>
      <c r="M72" s="80">
        <v>0</v>
      </c>
      <c r="N72" s="80">
        <v>0</v>
      </c>
      <c r="O72" s="80">
        <v>0</v>
      </c>
      <c r="P72" s="80">
        <v>0</v>
      </c>
      <c r="Q72" s="80">
        <v>0</v>
      </c>
      <c r="R72" s="80">
        <v>0</v>
      </c>
      <c r="S72" s="80">
        <v>1</v>
      </c>
      <c r="T72" s="80">
        <v>1</v>
      </c>
      <c r="U72" s="80">
        <v>1</v>
      </c>
      <c r="V72" s="80">
        <v>0</v>
      </c>
      <c r="W72" s="80">
        <v>1</v>
      </c>
      <c r="X72" s="70">
        <v>96</v>
      </c>
      <c r="Y72" s="63">
        <v>1.79</v>
      </c>
      <c r="Z72" s="191">
        <f t="shared" si="3"/>
        <v>29.961611685028558</v>
      </c>
      <c r="AA72" s="150">
        <v>44036</v>
      </c>
      <c r="AB72" s="60" t="s">
        <v>1883</v>
      </c>
      <c r="AC72" s="177">
        <v>44037</v>
      </c>
      <c r="AD72" s="58" t="s">
        <v>1904</v>
      </c>
      <c r="AE72" s="58">
        <v>0</v>
      </c>
      <c r="AF72" s="58">
        <v>0</v>
      </c>
      <c r="AG72" s="58">
        <v>0</v>
      </c>
      <c r="AH72" s="84">
        <v>0</v>
      </c>
      <c r="AI72" s="84">
        <v>0</v>
      </c>
      <c r="AJ72" s="60">
        <v>44046</v>
      </c>
      <c r="AK72" s="58">
        <f t="shared" si="2"/>
        <v>10</v>
      </c>
      <c r="AL72" s="123">
        <v>1</v>
      </c>
      <c r="AM72" s="61"/>
      <c r="AN72" s="64">
        <v>1</v>
      </c>
      <c r="AO72" s="63">
        <v>1</v>
      </c>
      <c r="AP72" s="63">
        <v>0</v>
      </c>
      <c r="AQ72" s="63">
        <v>0</v>
      </c>
      <c r="AR72" s="63">
        <v>1</v>
      </c>
      <c r="AS72" s="63">
        <v>0</v>
      </c>
      <c r="AT72" s="64"/>
      <c r="AU72" s="66">
        <v>44036</v>
      </c>
      <c r="AV72" s="135">
        <v>2</v>
      </c>
      <c r="AW72" s="135">
        <v>7.415</v>
      </c>
      <c r="AX72" s="135">
        <v>19</v>
      </c>
      <c r="AY72" s="135">
        <v>42.3</v>
      </c>
      <c r="AZ72" s="135">
        <v>26.6</v>
      </c>
      <c r="BA72" s="135">
        <v>2.2000000000000002</v>
      </c>
      <c r="BB72" s="135"/>
      <c r="BC72" s="135"/>
      <c r="BD72" s="135"/>
      <c r="BE72" s="135"/>
      <c r="BF72" s="135"/>
      <c r="BG72" s="133">
        <v>1.45</v>
      </c>
      <c r="BH72" s="133">
        <v>1704</v>
      </c>
      <c r="BI72" s="133">
        <v>216.7</v>
      </c>
      <c r="BJ72" s="228">
        <v>1.9E-2</v>
      </c>
      <c r="BK72" s="135"/>
      <c r="BL72" s="135"/>
      <c r="BM72" s="135">
        <v>190</v>
      </c>
      <c r="BN72" s="135">
        <v>13.6</v>
      </c>
      <c r="BO72" s="135">
        <v>10.61</v>
      </c>
      <c r="BP72" s="135">
        <v>78.099999999999994</v>
      </c>
      <c r="BQ72" s="135">
        <v>12.7</v>
      </c>
      <c r="BR72" s="135">
        <v>337</v>
      </c>
      <c r="BS72" s="46">
        <v>69</v>
      </c>
      <c r="BT72" s="123">
        <v>0</v>
      </c>
      <c r="BU72" s="64">
        <v>0</v>
      </c>
      <c r="BV72" s="64">
        <v>1</v>
      </c>
      <c r="BW72" s="64">
        <v>0</v>
      </c>
      <c r="BX72" s="64">
        <v>0</v>
      </c>
      <c r="BY72" s="64">
        <v>1</v>
      </c>
      <c r="BZ72" s="64">
        <v>0</v>
      </c>
      <c r="CA72" s="64">
        <v>0</v>
      </c>
      <c r="CB72" s="64">
        <v>0</v>
      </c>
      <c r="CC72" s="64">
        <v>0</v>
      </c>
      <c r="CD72" s="64">
        <v>0</v>
      </c>
      <c r="CE72" s="64">
        <v>0</v>
      </c>
      <c r="CF72" s="64">
        <v>0</v>
      </c>
      <c r="CG72" s="64">
        <v>0</v>
      </c>
      <c r="CH72" s="64">
        <v>0</v>
      </c>
      <c r="CI72" s="63">
        <v>0</v>
      </c>
      <c r="CJ72" s="86"/>
      <c r="CK72" s="63" t="s">
        <v>1885</v>
      </c>
      <c r="CL72" s="64">
        <v>0</v>
      </c>
      <c r="CM72" s="64">
        <v>0</v>
      </c>
      <c r="CN72" s="64">
        <v>0</v>
      </c>
      <c r="CO72" s="64">
        <v>0</v>
      </c>
      <c r="CP72" s="61">
        <v>0</v>
      </c>
      <c r="CQ72" s="61">
        <v>0</v>
      </c>
      <c r="CR72" s="70">
        <v>0</v>
      </c>
      <c r="CS72" s="64">
        <v>1</v>
      </c>
      <c r="CT72" s="71" t="s">
        <v>131</v>
      </c>
      <c r="CU72" s="62" t="s">
        <v>561</v>
      </c>
      <c r="CV72" s="61">
        <v>0</v>
      </c>
      <c r="CW72" s="61">
        <v>0</v>
      </c>
      <c r="CX72" s="61">
        <v>0</v>
      </c>
      <c r="CY72" s="64">
        <v>0</v>
      </c>
      <c r="CZ72" s="74">
        <v>5.5365454549999997</v>
      </c>
      <c r="DA72" s="74">
        <v>5.6890000000000001</v>
      </c>
      <c r="DB72" s="74">
        <v>0.15245454999999999</v>
      </c>
      <c r="DC72" s="74">
        <v>2.7536040000000002</v>
      </c>
      <c r="DD72" s="74">
        <v>60</v>
      </c>
      <c r="DE72" s="74">
        <v>7390</v>
      </c>
      <c r="DF72" s="74">
        <v>5641</v>
      </c>
      <c r="DG72" s="74">
        <v>366.50599999999997</v>
      </c>
      <c r="DH72" s="74">
        <v>4.8814099999999999E-4</v>
      </c>
      <c r="DI72" s="74">
        <v>1.6141666670000001</v>
      </c>
      <c r="DJ72" s="74">
        <v>10.215999999999999</v>
      </c>
      <c r="DK72" s="74">
        <v>-8.6018332999999991</v>
      </c>
      <c r="DL72" s="74">
        <v>23.433549979999999</v>
      </c>
      <c r="DM72" s="74">
        <v>147.67400000000001</v>
      </c>
      <c r="DN72" s="74">
        <v>-124.24</v>
      </c>
      <c r="DO72" s="74">
        <v>23.260819999999999</v>
      </c>
      <c r="DP72" s="74">
        <v>148</v>
      </c>
      <c r="DQ72" s="74">
        <v>-124</v>
      </c>
      <c r="DR72" s="74">
        <v>0.45721195999999997</v>
      </c>
      <c r="DS72" s="75"/>
      <c r="DT72" s="74">
        <v>7.33</v>
      </c>
      <c r="DU72" s="74">
        <v>7.18</v>
      </c>
      <c r="DV72" s="74">
        <v>7.48</v>
      </c>
      <c r="DW72" s="74">
        <v>70</v>
      </c>
      <c r="DX72" s="74">
        <v>114</v>
      </c>
      <c r="DY72" s="74">
        <v>0.30199999999999999</v>
      </c>
      <c r="DZ72" s="74">
        <v>0.59299999999999997</v>
      </c>
      <c r="EA72" s="74">
        <v>14.66</v>
      </c>
      <c r="EB72" s="74">
        <v>8.0229999999999997</v>
      </c>
      <c r="EC72" s="74">
        <v>0.622</v>
      </c>
      <c r="ED72" s="74">
        <v>1.0269999999999999</v>
      </c>
      <c r="EE72" s="74">
        <v>1.127</v>
      </c>
      <c r="EF72" s="74">
        <v>0.82899999999999996</v>
      </c>
    </row>
    <row r="73" spans="1:136" ht="15.75" customHeight="1">
      <c r="A73" s="76">
        <v>73</v>
      </c>
      <c r="B73" s="159" t="s">
        <v>635</v>
      </c>
      <c r="C73" s="46" t="s">
        <v>636</v>
      </c>
      <c r="D73" s="46">
        <v>1</v>
      </c>
      <c r="E73" s="149">
        <v>30142</v>
      </c>
      <c r="F73" s="44">
        <f t="shared" si="0"/>
        <v>38</v>
      </c>
      <c r="G73" s="78">
        <v>1</v>
      </c>
      <c r="H73" s="159">
        <v>109</v>
      </c>
      <c r="I73" s="135">
        <v>109</v>
      </c>
      <c r="J73" s="78">
        <v>72</v>
      </c>
      <c r="K73" s="46">
        <v>38</v>
      </c>
      <c r="L73" s="79">
        <v>95</v>
      </c>
      <c r="M73" s="80">
        <v>0</v>
      </c>
      <c r="N73" s="80">
        <v>0</v>
      </c>
      <c r="O73" s="80">
        <v>0</v>
      </c>
      <c r="P73" s="80">
        <v>0</v>
      </c>
      <c r="Q73" s="80">
        <v>0</v>
      </c>
      <c r="R73" s="80">
        <v>0</v>
      </c>
      <c r="S73" s="80">
        <v>0</v>
      </c>
      <c r="T73" s="80">
        <v>1</v>
      </c>
      <c r="U73" s="80">
        <v>0</v>
      </c>
      <c r="V73" s="80">
        <v>0</v>
      </c>
      <c r="W73" s="80">
        <v>0</v>
      </c>
      <c r="X73" s="70"/>
      <c r="Y73" s="63"/>
      <c r="Z73" s="191" t="e">
        <f t="shared" si="3"/>
        <v>#DIV/0!</v>
      </c>
      <c r="AA73" s="150">
        <v>44035</v>
      </c>
      <c r="AB73" s="60" t="s">
        <v>1883</v>
      </c>
      <c r="AC73" s="177"/>
      <c r="AD73" s="58"/>
      <c r="AE73" s="58">
        <v>0</v>
      </c>
      <c r="AF73" s="58">
        <v>0</v>
      </c>
      <c r="AG73" s="58">
        <v>0</v>
      </c>
      <c r="AH73" s="84">
        <v>0</v>
      </c>
      <c r="AI73" s="84">
        <v>0</v>
      </c>
      <c r="AJ73" s="60">
        <v>44037</v>
      </c>
      <c r="AK73" s="58">
        <f t="shared" si="2"/>
        <v>2</v>
      </c>
      <c r="AL73" s="123">
        <v>1</v>
      </c>
      <c r="AM73" s="61"/>
      <c r="AN73" s="64">
        <v>0</v>
      </c>
      <c r="AO73" s="63">
        <v>0</v>
      </c>
      <c r="AP73" s="63">
        <v>1</v>
      </c>
      <c r="AQ73" s="63">
        <v>0</v>
      </c>
      <c r="AR73" s="63">
        <v>1</v>
      </c>
      <c r="AS73" s="63">
        <v>0</v>
      </c>
      <c r="AT73" s="64"/>
      <c r="AU73" s="66"/>
      <c r="AV73" s="135"/>
      <c r="AW73" s="136"/>
      <c r="AX73" s="136"/>
      <c r="AY73" s="136"/>
      <c r="AZ73" s="136"/>
      <c r="BA73" s="136"/>
      <c r="BB73" s="135"/>
      <c r="BC73" s="135"/>
      <c r="BD73" s="135"/>
      <c r="BE73" s="135"/>
      <c r="BF73" s="135"/>
      <c r="BG73" s="133"/>
      <c r="BH73" s="143"/>
      <c r="BI73" s="143"/>
      <c r="BJ73" s="229"/>
      <c r="BK73" s="135"/>
      <c r="BL73" s="135"/>
      <c r="BM73" s="135"/>
      <c r="BN73" s="135"/>
      <c r="BO73" s="135"/>
      <c r="BP73" s="135"/>
      <c r="BQ73" s="135"/>
      <c r="BR73" s="135"/>
      <c r="BS73" s="46"/>
      <c r="BT73" s="123">
        <v>0</v>
      </c>
      <c r="BU73" s="64">
        <v>1</v>
      </c>
      <c r="BV73" s="64">
        <v>0</v>
      </c>
      <c r="BW73" s="64">
        <v>0</v>
      </c>
      <c r="BX73" s="64">
        <v>0</v>
      </c>
      <c r="BY73" s="64">
        <v>1</v>
      </c>
      <c r="BZ73" s="64">
        <v>0</v>
      </c>
      <c r="CA73" s="64">
        <v>0</v>
      </c>
      <c r="CB73" s="64">
        <v>1</v>
      </c>
      <c r="CC73" s="64">
        <v>0</v>
      </c>
      <c r="CD73" s="64">
        <v>1</v>
      </c>
      <c r="CE73" s="64">
        <v>0</v>
      </c>
      <c r="CF73" s="64">
        <v>0</v>
      </c>
      <c r="CG73" s="64">
        <v>0</v>
      </c>
      <c r="CH73" s="64">
        <v>0</v>
      </c>
      <c r="CI73" s="63">
        <v>0</v>
      </c>
      <c r="CJ73" s="86"/>
      <c r="CK73" s="63"/>
      <c r="CL73" s="64">
        <v>0</v>
      </c>
      <c r="CM73" s="64">
        <v>0</v>
      </c>
      <c r="CN73" s="64">
        <v>0</v>
      </c>
      <c r="CO73" s="64">
        <v>0</v>
      </c>
      <c r="CP73" s="61">
        <v>0</v>
      </c>
      <c r="CQ73" s="61">
        <v>0</v>
      </c>
      <c r="CR73" s="70">
        <v>0</v>
      </c>
      <c r="CS73" s="64">
        <v>0</v>
      </c>
      <c r="CT73" s="71"/>
      <c r="CU73" s="62"/>
      <c r="CV73" s="61">
        <v>0</v>
      </c>
      <c r="CW73" s="61">
        <v>0</v>
      </c>
      <c r="CX73" s="61">
        <v>0</v>
      </c>
      <c r="CY73" s="64">
        <v>0</v>
      </c>
      <c r="CZ73" s="74">
        <v>4.4537500000000003</v>
      </c>
      <c r="DA73" s="74">
        <v>4.6470000000000002</v>
      </c>
      <c r="DB73" s="74">
        <v>0.19325000000000001</v>
      </c>
      <c r="DC73" s="74">
        <v>4.3390399999999998</v>
      </c>
      <c r="DD73" s="74">
        <v>101</v>
      </c>
      <c r="DE73" s="74">
        <v>13194</v>
      </c>
      <c r="DF73" s="74">
        <v>11287</v>
      </c>
      <c r="DG73" s="74">
        <v>703.38099999999997</v>
      </c>
      <c r="DH73" s="74">
        <v>3.8442800000000003E-4</v>
      </c>
      <c r="DI73" s="74">
        <v>-1.8260000000000001</v>
      </c>
      <c r="DJ73" s="74">
        <v>10.942</v>
      </c>
      <c r="DK73" s="74">
        <v>-12.768000000000001</v>
      </c>
      <c r="DL73" s="74">
        <v>-17.3470926</v>
      </c>
      <c r="DM73" s="74">
        <v>102.26</v>
      </c>
      <c r="DN73" s="74">
        <v>-119.61</v>
      </c>
      <c r="DO73" s="74">
        <v>-32.539270000000002</v>
      </c>
      <c r="DP73" s="74">
        <v>197</v>
      </c>
      <c r="DQ73" s="74">
        <v>-229</v>
      </c>
      <c r="DR73" s="74">
        <v>0.53820442800000001</v>
      </c>
      <c r="DS73" s="75"/>
      <c r="DT73" s="74"/>
      <c r="DU73" s="74"/>
      <c r="DV73" s="74"/>
      <c r="DW73" s="74"/>
      <c r="DX73" s="74"/>
      <c r="DY73" s="74"/>
      <c r="DZ73" s="74"/>
      <c r="EA73" s="74"/>
      <c r="EB73" s="74"/>
      <c r="EC73" s="74"/>
      <c r="ED73" s="74"/>
      <c r="EE73" s="74"/>
      <c r="EF73" s="74"/>
    </row>
    <row r="74" spans="1:136" ht="15.75" customHeight="1">
      <c r="A74" s="76">
        <v>74</v>
      </c>
      <c r="B74" s="159" t="s">
        <v>637</v>
      </c>
      <c r="C74" s="46" t="s">
        <v>638</v>
      </c>
      <c r="D74" s="46">
        <v>1</v>
      </c>
      <c r="E74" s="149">
        <v>13815</v>
      </c>
      <c r="F74" s="44">
        <f t="shared" si="0"/>
        <v>82</v>
      </c>
      <c r="G74" s="78">
        <v>1</v>
      </c>
      <c r="H74" s="159">
        <v>62</v>
      </c>
      <c r="I74" s="135">
        <v>197</v>
      </c>
      <c r="J74" s="78">
        <v>82</v>
      </c>
      <c r="K74" s="46">
        <v>37</v>
      </c>
      <c r="L74" s="79">
        <v>94</v>
      </c>
      <c r="M74" s="80">
        <v>0</v>
      </c>
      <c r="N74" s="80">
        <v>0</v>
      </c>
      <c r="O74" s="80">
        <v>0</v>
      </c>
      <c r="P74" s="80">
        <v>0</v>
      </c>
      <c r="Q74" s="80">
        <v>0</v>
      </c>
      <c r="R74" s="80">
        <v>0</v>
      </c>
      <c r="S74" s="80">
        <v>1</v>
      </c>
      <c r="T74" s="80">
        <v>0</v>
      </c>
      <c r="U74" s="80">
        <v>1</v>
      </c>
      <c r="V74" s="80">
        <v>0</v>
      </c>
      <c r="W74" s="80">
        <v>0</v>
      </c>
      <c r="X74" s="70"/>
      <c r="Y74" s="63"/>
      <c r="Z74" s="191" t="e">
        <f t="shared" si="3"/>
        <v>#DIV/0!</v>
      </c>
      <c r="AA74" s="150">
        <v>44034</v>
      </c>
      <c r="AB74" s="60" t="s">
        <v>1883</v>
      </c>
      <c r="AC74" s="177"/>
      <c r="AD74" s="58"/>
      <c r="AE74" s="58">
        <v>0</v>
      </c>
      <c r="AF74" s="58">
        <v>0</v>
      </c>
      <c r="AG74" s="58">
        <v>0</v>
      </c>
      <c r="AH74" s="84">
        <v>0</v>
      </c>
      <c r="AI74" s="84">
        <v>0</v>
      </c>
      <c r="AJ74" s="60">
        <v>44036</v>
      </c>
      <c r="AK74" s="58">
        <f t="shared" si="2"/>
        <v>2</v>
      </c>
      <c r="AL74" s="123">
        <v>1</v>
      </c>
      <c r="AM74" s="61"/>
      <c r="AN74" s="64">
        <v>0</v>
      </c>
      <c r="AO74" s="63">
        <v>0</v>
      </c>
      <c r="AP74" s="63">
        <v>1</v>
      </c>
      <c r="AQ74" s="63">
        <v>1</v>
      </c>
      <c r="AR74" s="63">
        <v>1</v>
      </c>
      <c r="AS74" s="63">
        <v>0</v>
      </c>
      <c r="AT74" s="64"/>
      <c r="AU74" s="66">
        <v>44034</v>
      </c>
      <c r="AV74" s="135">
        <v>2</v>
      </c>
      <c r="AW74" s="136"/>
      <c r="AX74" s="136"/>
      <c r="AY74" s="136"/>
      <c r="AZ74" s="136"/>
      <c r="BA74" s="136"/>
      <c r="BB74" s="135"/>
      <c r="BC74" s="135"/>
      <c r="BD74" s="135"/>
      <c r="BE74" s="135"/>
      <c r="BF74" s="135"/>
      <c r="BG74" s="133">
        <v>1.01</v>
      </c>
      <c r="BH74" s="133">
        <v>4801</v>
      </c>
      <c r="BI74" s="133">
        <v>72.2</v>
      </c>
      <c r="BJ74" s="228">
        <v>2.7E-2</v>
      </c>
      <c r="BK74" s="135"/>
      <c r="BL74" s="135"/>
      <c r="BM74" s="135">
        <v>139</v>
      </c>
      <c r="BN74" s="135">
        <v>11.2</v>
      </c>
      <c r="BO74" s="135">
        <v>5.55</v>
      </c>
      <c r="BP74" s="135">
        <v>92.1</v>
      </c>
      <c r="BQ74" s="135">
        <v>3.4</v>
      </c>
      <c r="BR74" s="135">
        <v>88</v>
      </c>
      <c r="BS74" s="46">
        <v>38</v>
      </c>
      <c r="BT74" s="123">
        <v>1</v>
      </c>
      <c r="BU74" s="64">
        <v>0</v>
      </c>
      <c r="BV74" s="64">
        <v>1</v>
      </c>
      <c r="BW74" s="64">
        <v>0</v>
      </c>
      <c r="BX74" s="64">
        <v>0</v>
      </c>
      <c r="BY74" s="64">
        <v>0</v>
      </c>
      <c r="BZ74" s="64">
        <v>0</v>
      </c>
      <c r="CA74" s="64">
        <v>0</v>
      </c>
      <c r="CB74" s="64">
        <v>0</v>
      </c>
      <c r="CC74" s="64">
        <v>0</v>
      </c>
      <c r="CD74" s="64">
        <v>0</v>
      </c>
      <c r="CE74" s="64">
        <v>0</v>
      </c>
      <c r="CF74" s="64">
        <v>0</v>
      </c>
      <c r="CG74" s="64">
        <v>1</v>
      </c>
      <c r="CH74" s="64">
        <v>0</v>
      </c>
      <c r="CI74" s="63">
        <v>0</v>
      </c>
      <c r="CJ74" s="86"/>
      <c r="CK74" s="63"/>
      <c r="CL74" s="64">
        <v>0</v>
      </c>
      <c r="CM74" s="64">
        <v>0</v>
      </c>
      <c r="CN74" s="64">
        <v>0</v>
      </c>
      <c r="CO74" s="64">
        <v>0</v>
      </c>
      <c r="CP74" s="61"/>
      <c r="CQ74" s="61"/>
      <c r="CR74" s="70">
        <v>0</v>
      </c>
      <c r="CS74" s="64">
        <v>0</v>
      </c>
      <c r="CT74" s="71"/>
      <c r="CU74" s="62"/>
      <c r="CV74" s="61">
        <v>0</v>
      </c>
      <c r="CW74" s="61">
        <v>0</v>
      </c>
      <c r="CX74" s="61">
        <v>0</v>
      </c>
      <c r="CY74" s="64">
        <v>0</v>
      </c>
      <c r="CZ74" s="74">
        <v>5.0845833330000003</v>
      </c>
      <c r="DA74" s="74">
        <v>4.9550000000000001</v>
      </c>
      <c r="DB74" s="74">
        <v>-0.12958330000000001</v>
      </c>
      <c r="DC74" s="74">
        <v>-2.5485540000000002</v>
      </c>
      <c r="DD74" s="74">
        <v>81</v>
      </c>
      <c r="DE74" s="74">
        <v>28648</v>
      </c>
      <c r="DF74" s="74">
        <v>20522</v>
      </c>
      <c r="DG74" s="74">
        <v>646.43899999999996</v>
      </c>
      <c r="DH74" s="74">
        <v>-1.2418600000000001E-4</v>
      </c>
      <c r="DI74" s="74">
        <v>10.788</v>
      </c>
      <c r="DJ74" s="74">
        <v>14.0718333</v>
      </c>
      <c r="DK74" s="74">
        <v>-3.2838333</v>
      </c>
      <c r="DL74" s="74">
        <v>133.21980769999999</v>
      </c>
      <c r="DM74" s="74">
        <v>173.602</v>
      </c>
      <c r="DN74" s="74">
        <v>-40.383000000000003</v>
      </c>
      <c r="DO74" s="74">
        <v>169.8082</v>
      </c>
      <c r="DP74" s="74">
        <v>222</v>
      </c>
      <c r="DQ74" s="74">
        <v>-52</v>
      </c>
      <c r="DR74" s="74">
        <v>0.189535957</v>
      </c>
      <c r="DS74" s="75"/>
      <c r="DT74" s="74">
        <v>9.41</v>
      </c>
      <c r="DU74" s="74">
        <v>9.16</v>
      </c>
      <c r="DV74" s="74">
        <v>9.64</v>
      </c>
      <c r="DW74" s="74">
        <v>76</v>
      </c>
      <c r="DX74" s="74">
        <v>154</v>
      </c>
      <c r="DY74" s="74">
        <v>0.48099999999999998</v>
      </c>
      <c r="DZ74" s="74">
        <v>0.68300000000000005</v>
      </c>
      <c r="EA74" s="74">
        <v>10.36</v>
      </c>
      <c r="EB74" s="74">
        <v>9.5440000000000005</v>
      </c>
      <c r="EC74" s="74">
        <v>1.1839999999999999</v>
      </c>
      <c r="ED74" s="74">
        <v>0.81399999999999995</v>
      </c>
      <c r="EE74" s="74">
        <v>0.95499999999999996</v>
      </c>
      <c r="EF74" s="74">
        <v>0.45300000000000001</v>
      </c>
    </row>
    <row r="75" spans="1:136" ht="15.75" customHeight="1">
      <c r="A75" s="103">
        <v>75</v>
      </c>
      <c r="B75" s="126" t="s">
        <v>645</v>
      </c>
      <c r="C75" s="104" t="s">
        <v>646</v>
      </c>
      <c r="D75" s="104">
        <v>2</v>
      </c>
      <c r="E75" s="146">
        <v>21947</v>
      </c>
      <c r="F75" s="106">
        <f t="shared" si="0"/>
        <v>60</v>
      </c>
      <c r="G75" s="103">
        <v>1</v>
      </c>
      <c r="H75" s="126">
        <v>78</v>
      </c>
      <c r="I75" s="108">
        <v>110</v>
      </c>
      <c r="J75" s="103">
        <v>70</v>
      </c>
      <c r="K75" s="104">
        <v>35.700000000000003</v>
      </c>
      <c r="L75" s="107">
        <v>94</v>
      </c>
      <c r="M75" s="108">
        <v>0</v>
      </c>
      <c r="N75" s="108">
        <v>1</v>
      </c>
      <c r="O75" s="108">
        <v>0</v>
      </c>
      <c r="P75" s="108">
        <v>0</v>
      </c>
      <c r="Q75" s="108">
        <v>0</v>
      </c>
      <c r="R75" s="108">
        <v>0</v>
      </c>
      <c r="S75" s="108">
        <v>1</v>
      </c>
      <c r="T75" s="108">
        <v>0</v>
      </c>
      <c r="U75" s="108">
        <v>0</v>
      </c>
      <c r="V75" s="108">
        <v>0</v>
      </c>
      <c r="W75" s="108">
        <v>0</v>
      </c>
      <c r="X75" s="107"/>
      <c r="Y75" s="103"/>
      <c r="Z75" s="192" t="e">
        <f t="shared" si="3"/>
        <v>#DIV/0!</v>
      </c>
      <c r="AA75" s="147">
        <v>44035</v>
      </c>
      <c r="AB75" s="110" t="s">
        <v>1928</v>
      </c>
      <c r="AC75" s="230"/>
      <c r="AD75" s="104"/>
      <c r="AE75" s="104">
        <v>0</v>
      </c>
      <c r="AF75" s="104">
        <v>0</v>
      </c>
      <c r="AG75" s="104">
        <v>0</v>
      </c>
      <c r="AH75" s="108">
        <v>0</v>
      </c>
      <c r="AI75" s="108">
        <v>0</v>
      </c>
      <c r="AJ75" s="110">
        <v>44036</v>
      </c>
      <c r="AK75" s="104">
        <f t="shared" si="2"/>
        <v>1</v>
      </c>
      <c r="AL75" s="126">
        <v>0</v>
      </c>
      <c r="AM75" s="108" t="s">
        <v>647</v>
      </c>
      <c r="AN75" s="104">
        <v>1</v>
      </c>
      <c r="AO75" s="103">
        <v>1</v>
      </c>
      <c r="AP75" s="103">
        <v>1</v>
      </c>
      <c r="AQ75" s="103">
        <v>1</v>
      </c>
      <c r="AR75" s="103">
        <v>1</v>
      </c>
      <c r="AS75" s="103">
        <v>0</v>
      </c>
      <c r="AT75" s="104"/>
      <c r="AU75" s="110">
        <v>44036</v>
      </c>
      <c r="AV75" s="108"/>
      <c r="AW75" s="224"/>
      <c r="AX75" s="108"/>
      <c r="AY75" s="108"/>
      <c r="AZ75" s="108"/>
      <c r="BA75" s="108"/>
      <c r="BB75" s="108"/>
      <c r="BC75" s="108"/>
      <c r="BD75" s="108"/>
      <c r="BE75" s="108"/>
      <c r="BF75" s="108"/>
      <c r="BG75" s="113">
        <v>1.04</v>
      </c>
      <c r="BH75" s="113"/>
      <c r="BI75" s="113">
        <v>135.5</v>
      </c>
      <c r="BJ75" s="226"/>
      <c r="BK75" s="108"/>
      <c r="BL75" s="108"/>
      <c r="BM75" s="108"/>
      <c r="BN75" s="108">
        <v>10.1</v>
      </c>
      <c r="BO75" s="108">
        <v>11.03</v>
      </c>
      <c r="BP75" s="108">
        <v>72.099999999999994</v>
      </c>
      <c r="BQ75" s="108">
        <v>18.100000000000001</v>
      </c>
      <c r="BR75" s="108">
        <v>253</v>
      </c>
      <c r="BS75" s="104">
        <v>48</v>
      </c>
      <c r="BT75" s="126">
        <v>0</v>
      </c>
      <c r="BU75" s="104">
        <v>0</v>
      </c>
      <c r="BV75" s="104">
        <v>0</v>
      </c>
      <c r="BW75" s="104">
        <v>0</v>
      </c>
      <c r="BX75" s="104">
        <v>0</v>
      </c>
      <c r="BY75" s="104">
        <v>1</v>
      </c>
      <c r="BZ75" s="104">
        <v>0</v>
      </c>
      <c r="CA75" s="104">
        <v>0</v>
      </c>
      <c r="CB75" s="104">
        <v>0</v>
      </c>
      <c r="CC75" s="104">
        <v>1</v>
      </c>
      <c r="CD75" s="104">
        <v>0</v>
      </c>
      <c r="CE75" s="104">
        <v>0</v>
      </c>
      <c r="CF75" s="104">
        <v>0</v>
      </c>
      <c r="CG75" s="104">
        <v>0</v>
      </c>
      <c r="CH75" s="104">
        <v>0</v>
      </c>
      <c r="CI75" s="103">
        <v>0</v>
      </c>
      <c r="CJ75" s="107"/>
      <c r="CK75" s="103"/>
      <c r="CL75" s="104">
        <v>0</v>
      </c>
      <c r="CM75" s="104">
        <v>0</v>
      </c>
      <c r="CN75" s="104">
        <v>0</v>
      </c>
      <c r="CO75" s="104">
        <v>0</v>
      </c>
      <c r="CP75" s="108">
        <v>0</v>
      </c>
      <c r="CQ75" s="108">
        <v>5702</v>
      </c>
      <c r="CR75" s="107">
        <v>0</v>
      </c>
      <c r="CS75" s="104">
        <v>0</v>
      </c>
      <c r="CT75" s="112"/>
      <c r="CU75" s="116"/>
      <c r="CV75" s="108">
        <v>0</v>
      </c>
      <c r="CW75" s="108">
        <v>0</v>
      </c>
      <c r="CX75" s="108">
        <v>0</v>
      </c>
      <c r="CY75" s="104">
        <v>0</v>
      </c>
      <c r="CZ75" s="114">
        <v>4.07775</v>
      </c>
      <c r="DA75" s="114">
        <v>4.41</v>
      </c>
      <c r="DB75" s="114">
        <v>0.33224999999999999</v>
      </c>
      <c r="DC75" s="114">
        <v>8.1478760000000001</v>
      </c>
      <c r="DD75" s="114">
        <v>22</v>
      </c>
      <c r="DE75" s="114">
        <v>34232</v>
      </c>
      <c r="DF75" s="114">
        <v>7892</v>
      </c>
      <c r="DG75" s="114">
        <v>995.27599999999995</v>
      </c>
      <c r="DH75" s="114">
        <v>1.0324220000000001E-3</v>
      </c>
      <c r="DI75" s="114">
        <v>3.5816666669999999</v>
      </c>
      <c r="DJ75" s="114">
        <v>12.6973333</v>
      </c>
      <c r="DK75" s="114">
        <v>-9.1156667000000002</v>
      </c>
      <c r="DL75" s="114">
        <v>27.462714989999998</v>
      </c>
      <c r="DM75" s="114">
        <v>98.863600000000005</v>
      </c>
      <c r="DN75" s="114">
        <v>-71.400999999999996</v>
      </c>
      <c r="DO75" s="114">
        <v>71.036540000000002</v>
      </c>
      <c r="DP75" s="114">
        <v>250</v>
      </c>
      <c r="DQ75" s="114">
        <v>-179</v>
      </c>
      <c r="DR75" s="114">
        <v>0.41718527100000002</v>
      </c>
      <c r="DS75" s="114"/>
      <c r="DT75" s="114"/>
      <c r="DU75" s="114"/>
      <c r="DV75" s="114"/>
      <c r="DW75" s="114"/>
      <c r="DX75" s="114"/>
      <c r="DY75" s="114"/>
      <c r="DZ75" s="114"/>
      <c r="EA75" s="114"/>
      <c r="EB75" s="114"/>
      <c r="EC75" s="114"/>
      <c r="ED75" s="114"/>
      <c r="EE75" s="114"/>
      <c r="EF75" s="114"/>
    </row>
    <row r="76" spans="1:136" ht="15.75" customHeight="1">
      <c r="A76" s="76">
        <v>76</v>
      </c>
      <c r="B76" s="159" t="s">
        <v>649</v>
      </c>
      <c r="C76" s="46">
        <v>2591265</v>
      </c>
      <c r="D76" s="46">
        <v>2</v>
      </c>
      <c r="E76" s="149">
        <v>19824</v>
      </c>
      <c r="F76" s="44">
        <f t="shared" si="0"/>
        <v>66</v>
      </c>
      <c r="G76" s="78">
        <v>1</v>
      </c>
      <c r="H76" s="159">
        <v>85</v>
      </c>
      <c r="I76" s="135">
        <v>96</v>
      </c>
      <c r="J76" s="78">
        <v>45</v>
      </c>
      <c r="K76" s="46">
        <v>36</v>
      </c>
      <c r="L76" s="79">
        <v>89</v>
      </c>
      <c r="M76" s="80">
        <v>0</v>
      </c>
      <c r="N76" s="80">
        <v>0</v>
      </c>
      <c r="O76" s="80">
        <v>0</v>
      </c>
      <c r="P76" s="80">
        <v>0</v>
      </c>
      <c r="Q76" s="80">
        <v>0</v>
      </c>
      <c r="R76" s="80">
        <v>0</v>
      </c>
      <c r="S76" s="80">
        <v>0</v>
      </c>
      <c r="T76" s="80">
        <v>0</v>
      </c>
      <c r="U76" s="80">
        <v>0</v>
      </c>
      <c r="V76" s="80">
        <v>0</v>
      </c>
      <c r="W76" s="80">
        <v>0</v>
      </c>
      <c r="X76" s="70"/>
      <c r="Y76" s="63"/>
      <c r="Z76" s="191" t="e">
        <f t="shared" si="3"/>
        <v>#DIV/0!</v>
      </c>
      <c r="AA76" s="150">
        <v>44035</v>
      </c>
      <c r="AB76" s="60" t="s">
        <v>1928</v>
      </c>
      <c r="AC76" s="177"/>
      <c r="AD76" s="58"/>
      <c r="AE76" s="58">
        <v>0</v>
      </c>
      <c r="AF76" s="58">
        <v>0</v>
      </c>
      <c r="AG76" s="58">
        <v>0</v>
      </c>
      <c r="AH76" s="84">
        <v>0</v>
      </c>
      <c r="AI76" s="84">
        <v>0</v>
      </c>
      <c r="AJ76" s="60">
        <v>44036</v>
      </c>
      <c r="AK76" s="58">
        <f t="shared" si="2"/>
        <v>1</v>
      </c>
      <c r="AL76" s="123">
        <v>1</v>
      </c>
      <c r="AM76" s="61"/>
      <c r="AN76" s="64">
        <v>0</v>
      </c>
      <c r="AO76" s="63">
        <v>0</v>
      </c>
      <c r="AP76" s="63">
        <v>1</v>
      </c>
      <c r="AQ76" s="63">
        <v>1</v>
      </c>
      <c r="AR76" s="63">
        <v>1</v>
      </c>
      <c r="AS76" s="63">
        <v>0</v>
      </c>
      <c r="AT76" s="64">
        <v>1</v>
      </c>
      <c r="AU76" s="66">
        <v>44035</v>
      </c>
      <c r="AV76" s="135"/>
      <c r="AW76" s="136"/>
      <c r="AX76" s="136"/>
      <c r="AY76" s="136"/>
      <c r="AZ76" s="136"/>
      <c r="BA76" s="136"/>
      <c r="BB76" s="135"/>
      <c r="BC76" s="135"/>
      <c r="BD76" s="135"/>
      <c r="BE76" s="135"/>
      <c r="BF76" s="135"/>
      <c r="BG76" s="133">
        <v>0.56999999999999995</v>
      </c>
      <c r="BH76" s="133">
        <v>19157</v>
      </c>
      <c r="BI76" s="133">
        <v>82.7</v>
      </c>
      <c r="BJ76" s="228">
        <v>8.9999999999999993E-3</v>
      </c>
      <c r="BK76" s="135"/>
      <c r="BL76" s="135"/>
      <c r="BM76" s="135">
        <v>249</v>
      </c>
      <c r="BN76" s="135">
        <v>5.4</v>
      </c>
      <c r="BO76" s="135">
        <v>4.08</v>
      </c>
      <c r="BP76" s="135">
        <v>53.9</v>
      </c>
      <c r="BQ76" s="135">
        <v>24.5</v>
      </c>
      <c r="BR76" s="135">
        <v>104</v>
      </c>
      <c r="BS76" s="46">
        <v>17</v>
      </c>
      <c r="BT76" s="123">
        <v>0</v>
      </c>
      <c r="BU76" s="64">
        <v>0</v>
      </c>
      <c r="BV76" s="64">
        <v>0</v>
      </c>
      <c r="BW76" s="64">
        <v>0</v>
      </c>
      <c r="BX76" s="64">
        <v>0</v>
      </c>
      <c r="BY76" s="64">
        <v>1</v>
      </c>
      <c r="BZ76" s="64">
        <v>0</v>
      </c>
      <c r="CA76" s="64">
        <v>0</v>
      </c>
      <c r="CB76" s="64">
        <v>1</v>
      </c>
      <c r="CC76" s="64">
        <v>0</v>
      </c>
      <c r="CD76" s="64">
        <v>0</v>
      </c>
      <c r="CE76" s="64">
        <v>0</v>
      </c>
      <c r="CF76" s="64">
        <v>0</v>
      </c>
      <c r="CG76" s="64">
        <v>0</v>
      </c>
      <c r="CH76" s="64">
        <v>0</v>
      </c>
      <c r="CI76" s="63">
        <v>0</v>
      </c>
      <c r="CJ76" s="86"/>
      <c r="CK76" s="63" t="s">
        <v>1886</v>
      </c>
      <c r="CL76" s="64">
        <v>0</v>
      </c>
      <c r="CM76" s="64">
        <v>0</v>
      </c>
      <c r="CN76" s="64">
        <v>0</v>
      </c>
      <c r="CO76" s="64">
        <v>0</v>
      </c>
      <c r="CP76" s="61">
        <v>0</v>
      </c>
      <c r="CQ76" s="61">
        <v>0</v>
      </c>
      <c r="CR76" s="70">
        <v>0</v>
      </c>
      <c r="CS76" s="64">
        <v>1</v>
      </c>
      <c r="CT76" s="71" t="s">
        <v>131</v>
      </c>
      <c r="CU76" s="62"/>
      <c r="CV76" s="61">
        <v>0</v>
      </c>
      <c r="CW76" s="61">
        <v>0</v>
      </c>
      <c r="CX76" s="61">
        <v>0</v>
      </c>
      <c r="CY76" s="64">
        <v>0</v>
      </c>
      <c r="CZ76" s="74">
        <v>4.1731525420000004</v>
      </c>
      <c r="DA76" s="74">
        <v>4.4950000000000001</v>
      </c>
      <c r="DB76" s="74">
        <v>0.32184745999999997</v>
      </c>
      <c r="DC76" s="74">
        <v>7.7123340000000002</v>
      </c>
      <c r="DD76" s="74">
        <v>44</v>
      </c>
      <c r="DE76" s="74">
        <v>16703</v>
      </c>
      <c r="DF76" s="74">
        <v>7166</v>
      </c>
      <c r="DG76" s="74">
        <v>410.04199999999997</v>
      </c>
      <c r="DH76" s="74">
        <v>1.07624E-3</v>
      </c>
      <c r="DI76" s="74">
        <v>-2.121666667</v>
      </c>
      <c r="DJ76" s="74">
        <v>12.341666699999999</v>
      </c>
      <c r="DK76" s="74">
        <v>-14.463333</v>
      </c>
      <c r="DL76" s="74">
        <v>-17.4136031</v>
      </c>
      <c r="DM76" s="74">
        <v>101.328</v>
      </c>
      <c r="DN76" s="74">
        <v>-118.74</v>
      </c>
      <c r="DO76" s="74">
        <v>-40.678449999999998</v>
      </c>
      <c r="DP76" s="74">
        <v>237</v>
      </c>
      <c r="DQ76" s="74">
        <v>-277</v>
      </c>
      <c r="DR76" s="74">
        <v>0.53958370700000002</v>
      </c>
      <c r="DS76" s="75"/>
      <c r="DT76" s="74">
        <v>6.94</v>
      </c>
      <c r="DU76" s="74">
        <v>6.8</v>
      </c>
      <c r="DV76" s="74">
        <v>7.07</v>
      </c>
      <c r="DW76" s="74">
        <v>60</v>
      </c>
      <c r="DX76" s="74">
        <v>100</v>
      </c>
      <c r="DY76" s="74">
        <v>0.27100000000000002</v>
      </c>
      <c r="DZ76" s="74">
        <v>0.55400000000000005</v>
      </c>
      <c r="EA76" s="74">
        <v>15.28</v>
      </c>
      <c r="EB76" s="74">
        <v>7.859</v>
      </c>
      <c r="EC76" s="74">
        <v>0.878</v>
      </c>
      <c r="ED76" s="74">
        <v>0.53100000000000003</v>
      </c>
      <c r="EE76" s="74">
        <v>0.89300000000000002</v>
      </c>
      <c r="EF76" s="74">
        <v>0.43</v>
      </c>
    </row>
    <row r="77" spans="1:136" ht="15.75" customHeight="1">
      <c r="A77" s="103">
        <v>77</v>
      </c>
      <c r="B77" s="126" t="s">
        <v>656</v>
      </c>
      <c r="C77" s="104" t="s">
        <v>657</v>
      </c>
      <c r="D77" s="104">
        <v>2</v>
      </c>
      <c r="E77" s="146">
        <v>34602</v>
      </c>
      <c r="F77" s="106">
        <f t="shared" si="0"/>
        <v>25</v>
      </c>
      <c r="G77" s="103">
        <v>1</v>
      </c>
      <c r="H77" s="126">
        <v>101</v>
      </c>
      <c r="I77" s="108">
        <v>124</v>
      </c>
      <c r="J77" s="103">
        <v>80</v>
      </c>
      <c r="K77" s="104">
        <v>36.299999999999997</v>
      </c>
      <c r="L77" s="107">
        <v>88</v>
      </c>
      <c r="M77" s="108">
        <v>0</v>
      </c>
      <c r="N77" s="108">
        <v>0</v>
      </c>
      <c r="O77" s="108">
        <v>0</v>
      </c>
      <c r="P77" s="108">
        <v>0</v>
      </c>
      <c r="Q77" s="108">
        <v>0</v>
      </c>
      <c r="R77" s="108">
        <v>0</v>
      </c>
      <c r="S77" s="108">
        <v>0</v>
      </c>
      <c r="T77" s="108">
        <v>0</v>
      </c>
      <c r="U77" s="108">
        <v>0</v>
      </c>
      <c r="V77" s="108">
        <v>0</v>
      </c>
      <c r="W77" s="108">
        <v>0</v>
      </c>
      <c r="X77" s="107">
        <v>57.5</v>
      </c>
      <c r="Y77" s="103">
        <v>1.69</v>
      </c>
      <c r="Z77" s="192">
        <f t="shared" si="3"/>
        <v>20.132348307132105</v>
      </c>
      <c r="AA77" s="147">
        <v>44043</v>
      </c>
      <c r="AB77" s="110" t="s">
        <v>1883</v>
      </c>
      <c r="AC77" s="230">
        <v>44044</v>
      </c>
      <c r="AD77" s="104" t="s">
        <v>1929</v>
      </c>
      <c r="AE77" s="104">
        <v>0</v>
      </c>
      <c r="AF77" s="104">
        <v>0</v>
      </c>
      <c r="AG77" s="104">
        <v>0</v>
      </c>
      <c r="AH77" s="108">
        <v>0</v>
      </c>
      <c r="AI77" s="108">
        <v>0</v>
      </c>
      <c r="AJ77" s="110">
        <v>44051</v>
      </c>
      <c r="AK77" s="104">
        <f t="shared" si="2"/>
        <v>8</v>
      </c>
      <c r="AL77" s="126">
        <v>0</v>
      </c>
      <c r="AM77" s="108" t="s">
        <v>647</v>
      </c>
      <c r="AN77" s="104">
        <v>0</v>
      </c>
      <c r="AO77" s="103">
        <v>0</v>
      </c>
      <c r="AP77" s="103">
        <v>0</v>
      </c>
      <c r="AQ77" s="103">
        <v>0</v>
      </c>
      <c r="AR77" s="103">
        <v>0</v>
      </c>
      <c r="AS77" s="103">
        <v>0</v>
      </c>
      <c r="AT77" s="104"/>
      <c r="AU77" s="110">
        <v>44036</v>
      </c>
      <c r="AV77" s="108">
        <v>2</v>
      </c>
      <c r="AW77" s="224"/>
      <c r="AX77" s="224"/>
      <c r="AY77" s="224"/>
      <c r="AZ77" s="224"/>
      <c r="BA77" s="224"/>
      <c r="BB77" s="108"/>
      <c r="BC77" s="108"/>
      <c r="BD77" s="108"/>
      <c r="BE77" s="108"/>
      <c r="BF77" s="108"/>
      <c r="BG77" s="113">
        <v>1.82</v>
      </c>
      <c r="BH77" s="113">
        <v>2142</v>
      </c>
      <c r="BI77" s="113">
        <v>37.799999999999997</v>
      </c>
      <c r="BJ77" s="226">
        <v>6.0000000000000001E-3</v>
      </c>
      <c r="BK77" s="108"/>
      <c r="BL77" s="108">
        <v>780</v>
      </c>
      <c r="BM77" s="108">
        <v>78</v>
      </c>
      <c r="BN77" s="108">
        <v>8.1999999999999993</v>
      </c>
      <c r="BO77" s="108">
        <v>4.67</v>
      </c>
      <c r="BP77" s="108">
        <v>75.2</v>
      </c>
      <c r="BQ77" s="108">
        <v>19.899999999999999</v>
      </c>
      <c r="BR77" s="108">
        <v>390</v>
      </c>
      <c r="BS77" s="104">
        <v>87</v>
      </c>
      <c r="BT77" s="126">
        <v>0</v>
      </c>
      <c r="BU77" s="104">
        <v>0</v>
      </c>
      <c r="BV77" s="104">
        <v>0</v>
      </c>
      <c r="BW77" s="104">
        <v>1</v>
      </c>
      <c r="BX77" s="104">
        <v>0</v>
      </c>
      <c r="BY77" s="104">
        <v>0</v>
      </c>
      <c r="BZ77" s="104">
        <v>1</v>
      </c>
      <c r="CA77" s="104">
        <v>0</v>
      </c>
      <c r="CB77" s="104">
        <v>0</v>
      </c>
      <c r="CC77" s="104">
        <v>1</v>
      </c>
      <c r="CD77" s="104">
        <v>0</v>
      </c>
      <c r="CE77" s="104">
        <v>0</v>
      </c>
      <c r="CF77" s="104">
        <v>0</v>
      </c>
      <c r="CG77" s="104">
        <v>0</v>
      </c>
      <c r="CH77" s="104">
        <v>0</v>
      </c>
      <c r="CI77" s="103">
        <v>0</v>
      </c>
      <c r="CJ77" s="107"/>
      <c r="CK77" s="103"/>
      <c r="CL77" s="104">
        <v>0</v>
      </c>
      <c r="CM77" s="104">
        <v>0</v>
      </c>
      <c r="CN77" s="104">
        <v>0</v>
      </c>
      <c r="CO77" s="104">
        <v>0</v>
      </c>
      <c r="CP77" s="108">
        <v>0</v>
      </c>
      <c r="CQ77" s="108">
        <v>0</v>
      </c>
      <c r="CR77" s="107">
        <v>0</v>
      </c>
      <c r="CS77" s="104">
        <v>0</v>
      </c>
      <c r="CT77" s="112"/>
      <c r="CU77" s="116"/>
      <c r="CV77" s="108">
        <v>0</v>
      </c>
      <c r="CW77" s="108">
        <v>0</v>
      </c>
      <c r="CX77" s="108">
        <v>0</v>
      </c>
      <c r="CY77" s="104">
        <v>0</v>
      </c>
      <c r="CZ77" s="114">
        <v>3.6757499999999999</v>
      </c>
      <c r="DA77" s="114">
        <v>3.8159999999999998</v>
      </c>
      <c r="DB77" s="114">
        <v>0.14025000000000001</v>
      </c>
      <c r="DC77" s="114">
        <v>3.8155480000000002</v>
      </c>
      <c r="DD77" s="114">
        <v>161</v>
      </c>
      <c r="DE77" s="114">
        <v>51424</v>
      </c>
      <c r="DF77" s="114">
        <v>47373</v>
      </c>
      <c r="DG77" s="114">
        <v>1111.51</v>
      </c>
      <c r="DH77" s="114">
        <v>8.0542699999999997E-5</v>
      </c>
      <c r="DI77" s="114">
        <v>9.7501666670000002</v>
      </c>
      <c r="DJ77" s="114">
        <v>11.782166699999999</v>
      </c>
      <c r="DK77" s="114">
        <v>-2.032</v>
      </c>
      <c r="DL77" s="114">
        <v>62.210514080000003</v>
      </c>
      <c r="DM77" s="114">
        <v>75.125600000000006</v>
      </c>
      <c r="DN77" s="114">
        <v>-12.914999999999999</v>
      </c>
      <c r="DO77" s="114">
        <v>212.03720000000001</v>
      </c>
      <c r="DP77" s="114">
        <v>256</v>
      </c>
      <c r="DQ77" s="114">
        <v>-44</v>
      </c>
      <c r="DR77" s="114">
        <v>0.14729394500000001</v>
      </c>
      <c r="DS77" s="114"/>
      <c r="DT77" s="114">
        <v>5.15</v>
      </c>
      <c r="DU77" s="114">
        <v>4.79</v>
      </c>
      <c r="DV77" s="114">
        <v>5.46</v>
      </c>
      <c r="DW77" s="114">
        <v>82</v>
      </c>
      <c r="DX77" s="114">
        <v>119</v>
      </c>
      <c r="DY77" s="114">
        <v>0.66700000000000004</v>
      </c>
      <c r="DZ77" s="114">
        <v>1.089</v>
      </c>
      <c r="EA77" s="114">
        <v>60.41</v>
      </c>
      <c r="EB77" s="114">
        <v>3.952</v>
      </c>
      <c r="EC77" s="114">
        <v>0.17899999999999999</v>
      </c>
      <c r="ED77" s="114">
        <v>0.51500000000000001</v>
      </c>
      <c r="EE77" s="114">
        <v>0.62</v>
      </c>
      <c r="EF77" s="114">
        <v>0.46</v>
      </c>
    </row>
    <row r="78" spans="1:136" ht="15.75" customHeight="1">
      <c r="A78" s="103">
        <v>78</v>
      </c>
      <c r="B78" s="126" t="s">
        <v>665</v>
      </c>
      <c r="C78" s="104" t="s">
        <v>666</v>
      </c>
      <c r="D78" s="104">
        <v>1</v>
      </c>
      <c r="E78" s="146">
        <v>26557</v>
      </c>
      <c r="F78" s="106">
        <f t="shared" si="0"/>
        <v>47</v>
      </c>
      <c r="G78" s="103">
        <v>1</v>
      </c>
      <c r="H78" s="126">
        <v>119</v>
      </c>
      <c r="I78" s="108">
        <v>110</v>
      </c>
      <c r="J78" s="103">
        <v>70</v>
      </c>
      <c r="K78" s="104">
        <v>38.5</v>
      </c>
      <c r="L78" s="107">
        <v>93</v>
      </c>
      <c r="M78" s="108">
        <v>0</v>
      </c>
      <c r="N78" s="108">
        <v>0</v>
      </c>
      <c r="O78" s="108">
        <v>0</v>
      </c>
      <c r="P78" s="108">
        <v>0</v>
      </c>
      <c r="Q78" s="108">
        <v>0</v>
      </c>
      <c r="R78" s="108">
        <v>0</v>
      </c>
      <c r="S78" s="108">
        <v>0</v>
      </c>
      <c r="T78" s="108">
        <v>0</v>
      </c>
      <c r="U78" s="108">
        <v>0</v>
      </c>
      <c r="V78" s="108">
        <v>0</v>
      </c>
      <c r="W78" s="108">
        <v>0</v>
      </c>
      <c r="X78" s="107">
        <v>60</v>
      </c>
      <c r="Y78" s="103">
        <v>1.62</v>
      </c>
      <c r="Z78" s="192">
        <f t="shared" si="3"/>
        <v>22.862368541380881</v>
      </c>
      <c r="AA78" s="147">
        <v>44036</v>
      </c>
      <c r="AB78" s="110" t="s">
        <v>1883</v>
      </c>
      <c r="AC78" s="230">
        <v>44041</v>
      </c>
      <c r="AD78" s="104" t="s">
        <v>1902</v>
      </c>
      <c r="AE78" s="104">
        <v>0</v>
      </c>
      <c r="AF78" s="104">
        <v>0</v>
      </c>
      <c r="AG78" s="104">
        <v>0</v>
      </c>
      <c r="AH78" s="108">
        <v>0</v>
      </c>
      <c r="AI78" s="108">
        <v>0</v>
      </c>
      <c r="AJ78" s="110">
        <v>44060</v>
      </c>
      <c r="AK78" s="104">
        <f t="shared" si="2"/>
        <v>24</v>
      </c>
      <c r="AL78" s="126">
        <v>0</v>
      </c>
      <c r="AM78" s="108" t="s">
        <v>313</v>
      </c>
      <c r="AN78" s="104">
        <v>1</v>
      </c>
      <c r="AO78" s="103">
        <v>1</v>
      </c>
      <c r="AP78" s="103">
        <v>1</v>
      </c>
      <c r="AQ78" s="103">
        <v>0</v>
      </c>
      <c r="AR78" s="103">
        <v>1</v>
      </c>
      <c r="AS78" s="103">
        <v>0</v>
      </c>
      <c r="AT78" s="104"/>
      <c r="AU78" s="110">
        <v>44036</v>
      </c>
      <c r="AV78" s="108">
        <v>2</v>
      </c>
      <c r="AW78" s="224"/>
      <c r="AX78" s="224"/>
      <c r="AY78" s="224"/>
      <c r="AZ78" s="224"/>
      <c r="BA78" s="224"/>
      <c r="BB78" s="108"/>
      <c r="BC78" s="108"/>
      <c r="BD78" s="108"/>
      <c r="BE78" s="108"/>
      <c r="BF78" s="108"/>
      <c r="BG78" s="113">
        <v>1.37</v>
      </c>
      <c r="BH78" s="113">
        <v>1916</v>
      </c>
      <c r="BI78" s="113">
        <v>266.5</v>
      </c>
      <c r="BJ78" s="113">
        <v>8.9999999999999993E-3</v>
      </c>
      <c r="BK78" s="108"/>
      <c r="BL78" s="108"/>
      <c r="BM78" s="108">
        <v>87</v>
      </c>
      <c r="BN78" s="108">
        <v>8.4</v>
      </c>
      <c r="BO78" s="108">
        <v>4.12</v>
      </c>
      <c r="BP78" s="108">
        <v>67.599999999999994</v>
      </c>
      <c r="BQ78" s="108">
        <v>11.7</v>
      </c>
      <c r="BR78" s="108">
        <v>233</v>
      </c>
      <c r="BS78" s="104">
        <v>35</v>
      </c>
      <c r="BT78" s="126">
        <v>0</v>
      </c>
      <c r="BU78" s="104">
        <v>0</v>
      </c>
      <c r="BV78" s="104">
        <v>0</v>
      </c>
      <c r="BW78" s="104">
        <v>0</v>
      </c>
      <c r="BX78" s="104">
        <v>0</v>
      </c>
      <c r="BY78" s="104">
        <v>1</v>
      </c>
      <c r="BZ78" s="104">
        <v>0</v>
      </c>
      <c r="CA78" s="104">
        <v>0</v>
      </c>
      <c r="CB78" s="104">
        <v>0</v>
      </c>
      <c r="CC78" s="104">
        <v>1</v>
      </c>
      <c r="CD78" s="104">
        <v>1</v>
      </c>
      <c r="CE78" s="104">
        <v>0</v>
      </c>
      <c r="CF78" s="104">
        <v>0</v>
      </c>
      <c r="CG78" s="104">
        <v>0</v>
      </c>
      <c r="CH78" s="104">
        <v>0</v>
      </c>
      <c r="CI78" s="103">
        <v>0</v>
      </c>
      <c r="CJ78" s="107"/>
      <c r="CK78" s="103"/>
      <c r="CL78" s="104">
        <v>0</v>
      </c>
      <c r="CM78" s="104">
        <v>0</v>
      </c>
      <c r="CN78" s="104">
        <v>0</v>
      </c>
      <c r="CO78" s="104">
        <v>0</v>
      </c>
      <c r="CP78" s="108">
        <v>0</v>
      </c>
      <c r="CQ78" s="108">
        <v>0</v>
      </c>
      <c r="CR78" s="107">
        <v>0</v>
      </c>
      <c r="CS78" s="104">
        <v>0</v>
      </c>
      <c r="CT78" s="112"/>
      <c r="CU78" s="116"/>
      <c r="CV78" s="108">
        <v>0</v>
      </c>
      <c r="CW78" s="108">
        <v>0</v>
      </c>
      <c r="CX78" s="104">
        <v>0</v>
      </c>
      <c r="CY78" s="104">
        <v>0</v>
      </c>
      <c r="CZ78" s="114">
        <v>3.9932833329999999</v>
      </c>
      <c r="DA78" s="114">
        <v>4.5410000000000004</v>
      </c>
      <c r="DB78" s="114">
        <v>0.54771667000000002</v>
      </c>
      <c r="DC78" s="114">
        <v>13.715949999999999</v>
      </c>
      <c r="DD78" s="114">
        <v>67</v>
      </c>
      <c r="DE78" s="114">
        <v>45051</v>
      </c>
      <c r="DF78" s="114">
        <v>41230</v>
      </c>
      <c r="DG78" s="114">
        <v>1422.24</v>
      </c>
      <c r="DH78" s="114">
        <v>3.3266900000000001E-4</v>
      </c>
      <c r="DI78" s="114">
        <v>-6.0490000000000004</v>
      </c>
      <c r="DJ78" s="114">
        <v>9.1965000000000003</v>
      </c>
      <c r="DK78" s="114">
        <v>-15.2455</v>
      </c>
      <c r="DL78" s="114">
        <v>-45.285077299999998</v>
      </c>
      <c r="DM78" s="114">
        <v>69.209299999999999</v>
      </c>
      <c r="DN78" s="114">
        <v>-114.49</v>
      </c>
      <c r="DO78" s="114">
        <v>-121.5277</v>
      </c>
      <c r="DP78" s="114">
        <v>184</v>
      </c>
      <c r="DQ78" s="114">
        <v>-306</v>
      </c>
      <c r="DR78" s="114">
        <v>0.62400029199999996</v>
      </c>
      <c r="DS78" s="114"/>
      <c r="DT78" s="114">
        <v>6.66</v>
      </c>
      <c r="DU78" s="114">
        <v>6.54</v>
      </c>
      <c r="DV78" s="114">
        <v>6.75</v>
      </c>
      <c r="DW78" s="114">
        <v>72</v>
      </c>
      <c r="DX78" s="114">
        <v>108</v>
      </c>
      <c r="DY78" s="114">
        <v>0.20699999999999999</v>
      </c>
      <c r="DZ78" s="114">
        <v>0.45</v>
      </c>
      <c r="EA78" s="114">
        <v>13.37</v>
      </c>
      <c r="EB78" s="114">
        <v>8.3989999999999991</v>
      </c>
      <c r="EC78" s="114">
        <v>0.82699999999999996</v>
      </c>
      <c r="ED78" s="114">
        <v>0.68</v>
      </c>
      <c r="EE78" s="114">
        <v>0.72399999999999998</v>
      </c>
      <c r="EF78" s="114">
        <v>0.63300000000000001</v>
      </c>
    </row>
    <row r="79" spans="1:136" ht="15.75" customHeight="1">
      <c r="A79" s="76">
        <v>79</v>
      </c>
      <c r="B79" s="159" t="s">
        <v>674</v>
      </c>
      <c r="C79" s="46" t="s">
        <v>675</v>
      </c>
      <c r="D79" s="46">
        <v>2</v>
      </c>
      <c r="E79" s="149">
        <v>32770</v>
      </c>
      <c r="F79" s="44">
        <f t="shared" si="0"/>
        <v>30</v>
      </c>
      <c r="G79" s="78">
        <v>1</v>
      </c>
      <c r="H79" s="159">
        <v>115</v>
      </c>
      <c r="I79" s="135">
        <v>124</v>
      </c>
      <c r="J79" s="78">
        <v>84</v>
      </c>
      <c r="K79" s="46">
        <v>35.799999999999997</v>
      </c>
      <c r="L79" s="79">
        <v>97</v>
      </c>
      <c r="M79" s="80">
        <v>0</v>
      </c>
      <c r="N79" s="80">
        <v>0</v>
      </c>
      <c r="O79" s="80">
        <v>0</v>
      </c>
      <c r="P79" s="80">
        <v>0</v>
      </c>
      <c r="Q79" s="80">
        <v>0</v>
      </c>
      <c r="R79" s="80">
        <v>0</v>
      </c>
      <c r="S79" s="80">
        <v>0</v>
      </c>
      <c r="T79" s="80">
        <v>0</v>
      </c>
      <c r="U79" s="80">
        <v>0</v>
      </c>
      <c r="V79" s="80">
        <v>0</v>
      </c>
      <c r="W79" s="80">
        <v>0</v>
      </c>
      <c r="X79" s="70"/>
      <c r="Y79" s="63"/>
      <c r="Z79" s="191" t="e">
        <f t="shared" si="3"/>
        <v>#DIV/0!</v>
      </c>
      <c r="AA79" s="150">
        <v>44036</v>
      </c>
      <c r="AB79" s="60" t="s">
        <v>1883</v>
      </c>
      <c r="AC79" s="177">
        <v>44039</v>
      </c>
      <c r="AD79" s="58" t="s">
        <v>1888</v>
      </c>
      <c r="AE79" s="58">
        <v>1</v>
      </c>
      <c r="AF79" s="58">
        <v>1</v>
      </c>
      <c r="AG79" s="58">
        <v>3</v>
      </c>
      <c r="AH79" s="84">
        <v>0</v>
      </c>
      <c r="AI79" s="84">
        <v>1</v>
      </c>
      <c r="AJ79" s="60">
        <v>44044</v>
      </c>
      <c r="AK79" s="58">
        <f t="shared" si="2"/>
        <v>8</v>
      </c>
      <c r="AL79" s="123">
        <v>1</v>
      </c>
      <c r="AM79" s="61"/>
      <c r="AN79" s="64">
        <v>1</v>
      </c>
      <c r="AO79" s="63">
        <v>1</v>
      </c>
      <c r="AP79" s="63">
        <v>1</v>
      </c>
      <c r="AQ79" s="63">
        <v>1</v>
      </c>
      <c r="AR79" s="63">
        <v>1</v>
      </c>
      <c r="AS79" s="63">
        <v>0</v>
      </c>
      <c r="AT79" s="64"/>
      <c r="AU79" s="66">
        <v>44036</v>
      </c>
      <c r="AV79" s="135">
        <v>2</v>
      </c>
      <c r="AW79" s="135">
        <v>7.4249999999999998</v>
      </c>
      <c r="AX79" s="135">
        <v>96.7</v>
      </c>
      <c r="AY79" s="135">
        <v>24.6</v>
      </c>
      <c r="AZ79" s="135">
        <v>15.8</v>
      </c>
      <c r="BA79" s="135">
        <v>-6.5</v>
      </c>
      <c r="BB79" s="135"/>
      <c r="BC79" s="135"/>
      <c r="BD79" s="135"/>
      <c r="BE79" s="135"/>
      <c r="BF79" s="135"/>
      <c r="BG79" s="133">
        <v>0.67</v>
      </c>
      <c r="BH79" s="133">
        <v>1413</v>
      </c>
      <c r="BI79" s="133">
        <v>84.1</v>
      </c>
      <c r="BJ79" s="133">
        <v>4.0000000000000001E-3</v>
      </c>
      <c r="BK79" s="135"/>
      <c r="BL79" s="135"/>
      <c r="BM79" s="135">
        <v>114</v>
      </c>
      <c r="BN79" s="135">
        <v>12.4</v>
      </c>
      <c r="BO79" s="135">
        <v>11.11</v>
      </c>
      <c r="BP79" s="135">
        <v>85.9</v>
      </c>
      <c r="BQ79" s="135">
        <v>11.9</v>
      </c>
      <c r="BR79" s="135">
        <v>190</v>
      </c>
      <c r="BS79" s="46">
        <v>11</v>
      </c>
      <c r="BT79" s="123">
        <v>0</v>
      </c>
      <c r="BU79" s="64">
        <v>0</v>
      </c>
      <c r="BV79" s="64">
        <v>0</v>
      </c>
      <c r="BW79" s="64">
        <v>0</v>
      </c>
      <c r="BX79" s="64">
        <v>0</v>
      </c>
      <c r="BY79" s="64">
        <v>1</v>
      </c>
      <c r="BZ79" s="64">
        <v>1</v>
      </c>
      <c r="CA79" s="64">
        <v>0</v>
      </c>
      <c r="CB79" s="64">
        <v>0</v>
      </c>
      <c r="CC79" s="64">
        <v>1</v>
      </c>
      <c r="CD79" s="64">
        <v>1</v>
      </c>
      <c r="CE79" s="64">
        <v>0</v>
      </c>
      <c r="CF79" s="64">
        <v>0</v>
      </c>
      <c r="CG79" s="64">
        <v>0</v>
      </c>
      <c r="CH79" s="64">
        <v>0</v>
      </c>
      <c r="CI79" s="63">
        <v>0</v>
      </c>
      <c r="CJ79" s="86"/>
      <c r="CK79" s="63" t="s">
        <v>1897</v>
      </c>
      <c r="CL79" s="64">
        <v>0</v>
      </c>
      <c r="CM79" s="64">
        <v>0</v>
      </c>
      <c r="CN79" s="64">
        <v>0</v>
      </c>
      <c r="CO79" s="64">
        <v>0</v>
      </c>
      <c r="CP79" s="61">
        <v>0</v>
      </c>
      <c r="CQ79" s="61">
        <v>0</v>
      </c>
      <c r="CR79" s="70">
        <v>0</v>
      </c>
      <c r="CS79" s="64">
        <v>0</v>
      </c>
      <c r="CT79" s="71"/>
      <c r="CU79" s="62"/>
      <c r="CV79" s="61">
        <v>0</v>
      </c>
      <c r="CW79" s="61">
        <v>0</v>
      </c>
      <c r="CX79" s="64">
        <v>0</v>
      </c>
      <c r="CY79" s="64">
        <v>0</v>
      </c>
      <c r="CZ79" s="74">
        <v>3.8377500000000011</v>
      </c>
      <c r="DA79" s="74">
        <v>4.1909999999999998</v>
      </c>
      <c r="DB79" s="74">
        <v>0.35324999999999873</v>
      </c>
      <c r="DC79" s="74">
        <v>9.2046120773890596</v>
      </c>
      <c r="DD79" s="74">
        <v>44</v>
      </c>
      <c r="DE79" s="74">
        <v>31535</v>
      </c>
      <c r="DF79" s="74">
        <v>19122</v>
      </c>
      <c r="DG79" s="74">
        <v>865.07684154742981</v>
      </c>
      <c r="DH79" s="74">
        <v>4.8136241383689259E-4</v>
      </c>
      <c r="DI79" s="74">
        <v>-4.0763333333333325</v>
      </c>
      <c r="DJ79" s="74">
        <v>15.932666666666668</v>
      </c>
      <c r="DK79" s="74">
        <v>-20.008999999999997</v>
      </c>
      <c r="DL79" s="74">
        <v>-28.290517620279005</v>
      </c>
      <c r="DM79" s="74">
        <v>110.67164121241703</v>
      </c>
      <c r="DN79" s="74">
        <v>-138.96215883269605</v>
      </c>
      <c r="DO79" s="74">
        <v>-84.964554054064052</v>
      </c>
      <c r="DP79" s="74">
        <v>332.00634995938645</v>
      </c>
      <c r="DQ79" s="74">
        <v>-416.97090401345054</v>
      </c>
      <c r="DR79" s="74">
        <v>0.55672038343179475</v>
      </c>
      <c r="DS79" s="75"/>
      <c r="DT79" s="74">
        <v>6.54</v>
      </c>
      <c r="DU79" s="74">
        <v>6.29</v>
      </c>
      <c r="DV79" s="74">
        <v>6.77</v>
      </c>
      <c r="DW79" s="74">
        <v>68</v>
      </c>
      <c r="DX79" s="74">
        <v>102</v>
      </c>
      <c r="DY79" s="74">
        <v>0.48499999999999999</v>
      </c>
      <c r="DZ79" s="74">
        <v>1.0980000000000001</v>
      </c>
      <c r="EA79" s="74">
        <v>35.369999999999997</v>
      </c>
      <c r="EB79" s="74">
        <v>5.1639999999999997</v>
      </c>
      <c r="EC79" s="74">
        <v>0.41099999999999998</v>
      </c>
      <c r="ED79" s="74">
        <v>0.44</v>
      </c>
      <c r="EE79" s="74">
        <v>0.53600000000000003</v>
      </c>
      <c r="EF79" s="74">
        <v>0.309</v>
      </c>
    </row>
    <row r="80" spans="1:136" ht="15.75" customHeight="1">
      <c r="A80" s="103">
        <v>80</v>
      </c>
      <c r="B80" s="126" t="s">
        <v>683</v>
      </c>
      <c r="C80" s="104" t="s">
        <v>684</v>
      </c>
      <c r="D80" s="104">
        <v>1</v>
      </c>
      <c r="E80" s="146">
        <v>21217</v>
      </c>
      <c r="F80" s="106">
        <f t="shared" si="0"/>
        <v>62</v>
      </c>
      <c r="G80" s="103">
        <v>1</v>
      </c>
      <c r="H80" s="126">
        <v>119</v>
      </c>
      <c r="I80" s="108">
        <v>110</v>
      </c>
      <c r="J80" s="103">
        <v>70</v>
      </c>
      <c r="K80" s="104">
        <v>38.5</v>
      </c>
      <c r="L80" s="107">
        <v>93</v>
      </c>
      <c r="M80" s="108">
        <v>0</v>
      </c>
      <c r="N80" s="108">
        <v>0</v>
      </c>
      <c r="O80" s="108">
        <v>0</v>
      </c>
      <c r="P80" s="108">
        <v>0</v>
      </c>
      <c r="Q80" s="108">
        <v>0</v>
      </c>
      <c r="R80" s="108">
        <v>0</v>
      </c>
      <c r="S80" s="108">
        <v>0</v>
      </c>
      <c r="T80" s="108">
        <v>0</v>
      </c>
      <c r="U80" s="108">
        <v>0</v>
      </c>
      <c r="V80" s="108">
        <v>0</v>
      </c>
      <c r="W80" s="108">
        <v>0</v>
      </c>
      <c r="X80" s="107"/>
      <c r="Y80" s="103"/>
      <c r="Z80" s="192" t="e">
        <f t="shared" si="3"/>
        <v>#DIV/0!</v>
      </c>
      <c r="AA80" s="147">
        <v>44038</v>
      </c>
      <c r="AB80" s="110" t="s">
        <v>1928</v>
      </c>
      <c r="AC80" s="109">
        <v>44038</v>
      </c>
      <c r="AD80" s="104"/>
      <c r="AE80" s="104">
        <v>1</v>
      </c>
      <c r="AF80" s="104">
        <v>0</v>
      </c>
      <c r="AG80" s="104">
        <v>5</v>
      </c>
      <c r="AH80" s="108">
        <v>0</v>
      </c>
      <c r="AI80" s="108">
        <v>1</v>
      </c>
      <c r="AJ80" s="110">
        <v>44060</v>
      </c>
      <c r="AK80" s="104">
        <f t="shared" si="2"/>
        <v>22</v>
      </c>
      <c r="AL80" s="126">
        <v>0</v>
      </c>
      <c r="AM80" s="108" t="s">
        <v>459</v>
      </c>
      <c r="AN80" s="104">
        <v>1</v>
      </c>
      <c r="AO80" s="103">
        <v>1</v>
      </c>
      <c r="AP80" s="103">
        <v>1</v>
      </c>
      <c r="AQ80" s="103">
        <v>1</v>
      </c>
      <c r="AR80" s="103">
        <v>1</v>
      </c>
      <c r="AS80" s="103">
        <v>0</v>
      </c>
      <c r="AT80" s="104"/>
      <c r="AU80" s="110">
        <v>44036</v>
      </c>
      <c r="AV80" s="108">
        <v>2</v>
      </c>
      <c r="AW80" s="224"/>
      <c r="AX80" s="224"/>
      <c r="AY80" s="224"/>
      <c r="AZ80" s="224"/>
      <c r="BA80" s="224"/>
      <c r="BB80" s="108"/>
      <c r="BC80" s="108"/>
      <c r="BD80" s="108"/>
      <c r="BE80" s="108"/>
      <c r="BF80" s="108"/>
      <c r="BG80" s="113">
        <v>1.37</v>
      </c>
      <c r="BH80" s="113">
        <v>1916</v>
      </c>
      <c r="BI80" s="113">
        <v>266.5</v>
      </c>
      <c r="BJ80" s="113">
        <v>8.9999999999999993E-3</v>
      </c>
      <c r="BK80" s="108"/>
      <c r="BL80" s="108"/>
      <c r="BM80" s="108">
        <v>87</v>
      </c>
      <c r="BN80" s="108">
        <v>8.4</v>
      </c>
      <c r="BO80" s="108">
        <v>4.12</v>
      </c>
      <c r="BP80" s="108">
        <v>67.599999999999994</v>
      </c>
      <c r="BQ80" s="108">
        <v>11.7</v>
      </c>
      <c r="BR80" s="108">
        <v>233</v>
      </c>
      <c r="BS80" s="104">
        <v>35</v>
      </c>
      <c r="BT80" s="126">
        <v>0</v>
      </c>
      <c r="BU80" s="104">
        <v>0</v>
      </c>
      <c r="BV80" s="104">
        <v>0</v>
      </c>
      <c r="BW80" s="104">
        <v>0</v>
      </c>
      <c r="BX80" s="104">
        <v>0</v>
      </c>
      <c r="BY80" s="104">
        <v>1</v>
      </c>
      <c r="BZ80" s="104">
        <v>0</v>
      </c>
      <c r="CA80" s="104">
        <v>0</v>
      </c>
      <c r="CB80" s="104">
        <v>0</v>
      </c>
      <c r="CC80" s="104">
        <v>1</v>
      </c>
      <c r="CD80" s="104">
        <v>1</v>
      </c>
      <c r="CE80" s="104">
        <v>0</v>
      </c>
      <c r="CF80" s="104">
        <v>0</v>
      </c>
      <c r="CG80" s="104">
        <v>0</v>
      </c>
      <c r="CH80" s="104">
        <v>0</v>
      </c>
      <c r="CI80" s="103">
        <v>0</v>
      </c>
      <c r="CJ80" s="107"/>
      <c r="CK80" s="103"/>
      <c r="CL80" s="104">
        <v>0</v>
      </c>
      <c r="CM80" s="104">
        <v>0</v>
      </c>
      <c r="CN80" s="104">
        <v>0</v>
      </c>
      <c r="CO80" s="104">
        <v>0</v>
      </c>
      <c r="CP80" s="108">
        <v>0</v>
      </c>
      <c r="CQ80" s="108">
        <v>0</v>
      </c>
      <c r="CR80" s="107">
        <v>0</v>
      </c>
      <c r="CS80" s="104">
        <v>0</v>
      </c>
      <c r="CT80" s="112"/>
      <c r="CU80" s="116"/>
      <c r="CV80" s="108">
        <v>0</v>
      </c>
      <c r="CW80" s="108">
        <v>0</v>
      </c>
      <c r="CX80" s="104">
        <v>0</v>
      </c>
      <c r="CY80" s="104">
        <v>0</v>
      </c>
      <c r="CZ80" s="113">
        <v>4.6469666666666676</v>
      </c>
      <c r="DA80" s="114">
        <v>4.6890000000000001</v>
      </c>
      <c r="DB80" s="114">
        <v>4.2033333333332479E-2</v>
      </c>
      <c r="DC80" s="114">
        <v>0.90453270592284141</v>
      </c>
      <c r="DD80" s="114">
        <v>174</v>
      </c>
      <c r="DE80" s="114">
        <v>15714</v>
      </c>
      <c r="DF80" s="114">
        <v>15255</v>
      </c>
      <c r="DG80" s="114">
        <v>364.68639053254435</v>
      </c>
      <c r="DH80" s="114">
        <v>5.9294179345974525E-5</v>
      </c>
      <c r="DI80" s="114">
        <v>-4.4601666666666677</v>
      </c>
      <c r="DJ80" s="114">
        <v>16.750000000000007</v>
      </c>
      <c r="DK80" s="114">
        <v>-21.210166666666666</v>
      </c>
      <c r="DL80" s="114">
        <v>-45.360766362808008</v>
      </c>
      <c r="DM80" s="114">
        <v>170.457703264202</v>
      </c>
      <c r="DN80" s="114">
        <v>-215.81846962700996</v>
      </c>
      <c r="DO80" s="114">
        <v>-76.938191326733715</v>
      </c>
      <c r="DP80" s="114">
        <v>288.78636556501482</v>
      </c>
      <c r="DQ80" s="114">
        <v>-365.72455689174865</v>
      </c>
      <c r="DR80" s="114">
        <v>0.55877533031682625</v>
      </c>
      <c r="DS80" s="114"/>
      <c r="DT80" s="114">
        <v>8.7799999999999994</v>
      </c>
      <c r="DU80" s="114">
        <v>8.5500000000000007</v>
      </c>
      <c r="DV80" s="114">
        <v>8.99</v>
      </c>
      <c r="DW80" s="114">
        <v>64</v>
      </c>
      <c r="DX80" s="114">
        <v>103</v>
      </c>
      <c r="DY80" s="114">
        <v>0.44400000000000001</v>
      </c>
      <c r="DZ80" s="114">
        <v>1.1759999999999999</v>
      </c>
      <c r="EA80" s="114">
        <v>20.49</v>
      </c>
      <c r="EB80" s="114">
        <v>6.7850000000000001</v>
      </c>
      <c r="EC80" s="114">
        <v>0.59599999999999997</v>
      </c>
      <c r="ED80" s="114">
        <v>0.76300000000000001</v>
      </c>
      <c r="EE80" s="114">
        <v>0.95</v>
      </c>
      <c r="EF80" s="114">
        <v>0.48499999999999999</v>
      </c>
    </row>
    <row r="81" spans="1:136" ht="15.75" customHeight="1">
      <c r="A81" s="76">
        <v>81</v>
      </c>
      <c r="B81" s="159" t="s">
        <v>692</v>
      </c>
      <c r="C81" s="46">
        <v>91777726</v>
      </c>
      <c r="D81" s="46">
        <v>2</v>
      </c>
      <c r="E81" s="149">
        <v>10803</v>
      </c>
      <c r="F81" s="44">
        <f t="shared" si="0"/>
        <v>90</v>
      </c>
      <c r="G81" s="78">
        <v>1</v>
      </c>
      <c r="H81" s="159">
        <v>130</v>
      </c>
      <c r="I81" s="135">
        <v>129</v>
      </c>
      <c r="J81" s="78">
        <v>70</v>
      </c>
      <c r="K81" s="46">
        <v>35.4</v>
      </c>
      <c r="L81" s="79">
        <v>94</v>
      </c>
      <c r="M81" s="80">
        <v>0</v>
      </c>
      <c r="N81" s="80">
        <v>0</v>
      </c>
      <c r="O81" s="80">
        <v>0</v>
      </c>
      <c r="P81" s="80">
        <v>0</v>
      </c>
      <c r="Q81" s="80">
        <v>0</v>
      </c>
      <c r="R81" s="80">
        <v>0</v>
      </c>
      <c r="S81" s="80">
        <v>0</v>
      </c>
      <c r="T81" s="80">
        <v>0</v>
      </c>
      <c r="U81" s="80">
        <v>0</v>
      </c>
      <c r="V81" s="80">
        <v>0</v>
      </c>
      <c r="W81" s="80">
        <v>0</v>
      </c>
      <c r="X81" s="70"/>
      <c r="Y81" s="63"/>
      <c r="Z81" s="191" t="e">
        <f t="shared" si="3"/>
        <v>#DIV/0!</v>
      </c>
      <c r="AA81" s="150">
        <v>44039</v>
      </c>
      <c r="AB81" s="60" t="s">
        <v>1883</v>
      </c>
      <c r="AC81" s="177">
        <v>44041</v>
      </c>
      <c r="AD81" s="58" t="s">
        <v>1904</v>
      </c>
      <c r="AE81" s="58">
        <v>0</v>
      </c>
      <c r="AF81" s="58">
        <v>0</v>
      </c>
      <c r="AG81" s="58">
        <v>0</v>
      </c>
      <c r="AH81" s="84">
        <v>1</v>
      </c>
      <c r="AI81" s="84">
        <v>1</v>
      </c>
      <c r="AJ81" s="60">
        <v>44043</v>
      </c>
      <c r="AK81" s="58">
        <f t="shared" si="2"/>
        <v>4</v>
      </c>
      <c r="AL81" s="123">
        <v>1</v>
      </c>
      <c r="AM81" s="61"/>
      <c r="AN81" s="64">
        <v>1</v>
      </c>
      <c r="AO81" s="63">
        <v>1</v>
      </c>
      <c r="AP81" s="63">
        <v>1</v>
      </c>
      <c r="AQ81" s="63">
        <v>1</v>
      </c>
      <c r="AR81" s="63">
        <v>1</v>
      </c>
      <c r="AS81" s="63">
        <v>0</v>
      </c>
      <c r="AT81" s="64"/>
      <c r="AU81" s="66">
        <v>44036</v>
      </c>
      <c r="AV81" s="135">
        <v>5</v>
      </c>
      <c r="AW81" s="135">
        <v>7.32</v>
      </c>
      <c r="AX81" s="135">
        <v>65.099999999999994</v>
      </c>
      <c r="AY81" s="135">
        <v>32</v>
      </c>
      <c r="AZ81" s="135">
        <v>16</v>
      </c>
      <c r="BA81" s="135">
        <v>-8.6999999999999993</v>
      </c>
      <c r="BB81" s="135"/>
      <c r="BC81" s="135"/>
      <c r="BD81" s="135"/>
      <c r="BE81" s="135"/>
      <c r="BF81" s="135"/>
      <c r="BG81" s="133">
        <v>1.27</v>
      </c>
      <c r="BH81" s="133">
        <v>6762</v>
      </c>
      <c r="BI81" s="133">
        <v>279.10000000000002</v>
      </c>
      <c r="BJ81" s="143"/>
      <c r="BK81" s="135"/>
      <c r="BL81" s="135"/>
      <c r="BM81" s="135">
        <v>176</v>
      </c>
      <c r="BN81" s="135">
        <v>12</v>
      </c>
      <c r="BO81" s="135">
        <v>7.85</v>
      </c>
      <c r="BP81" s="135">
        <v>90.8</v>
      </c>
      <c r="BQ81" s="135">
        <v>5.5</v>
      </c>
      <c r="BR81" s="135">
        <v>172</v>
      </c>
      <c r="BS81" s="46">
        <v>106</v>
      </c>
      <c r="BT81" s="123">
        <v>0</v>
      </c>
      <c r="BU81" s="64">
        <v>0</v>
      </c>
      <c r="BV81" s="64">
        <v>0</v>
      </c>
      <c r="BW81" s="64">
        <v>0</v>
      </c>
      <c r="BX81" s="64">
        <v>0</v>
      </c>
      <c r="BY81" s="64">
        <v>1</v>
      </c>
      <c r="BZ81" s="64">
        <v>0</v>
      </c>
      <c r="CA81" s="64">
        <v>0</v>
      </c>
      <c r="CB81" s="64">
        <v>0</v>
      </c>
      <c r="CC81" s="64">
        <v>0</v>
      </c>
      <c r="CD81" s="64">
        <v>0</v>
      </c>
      <c r="CE81" s="64">
        <v>0</v>
      </c>
      <c r="CF81" s="64">
        <v>0</v>
      </c>
      <c r="CG81" s="64">
        <v>1</v>
      </c>
      <c r="CH81" s="64">
        <v>0</v>
      </c>
      <c r="CI81" s="63">
        <v>0</v>
      </c>
      <c r="CJ81" s="86"/>
      <c r="CK81" s="63">
        <v>50</v>
      </c>
      <c r="CL81" s="90">
        <v>1</v>
      </c>
      <c r="CM81" s="90">
        <v>0</v>
      </c>
      <c r="CN81" s="90">
        <v>0</v>
      </c>
      <c r="CO81" s="90">
        <v>0</v>
      </c>
      <c r="CP81" s="161"/>
      <c r="CQ81" s="161"/>
      <c r="CR81" s="91">
        <v>1</v>
      </c>
      <c r="CS81" s="90">
        <v>1</v>
      </c>
      <c r="CT81" s="92" t="s">
        <v>131</v>
      </c>
      <c r="CU81" s="89" t="s">
        <v>493</v>
      </c>
      <c r="CV81" s="61">
        <v>0</v>
      </c>
      <c r="CW81" s="61">
        <v>0</v>
      </c>
      <c r="CX81" s="64">
        <v>1</v>
      </c>
      <c r="CY81" s="64">
        <v>1</v>
      </c>
      <c r="CZ81" s="87">
        <v>3.811116666666666</v>
      </c>
      <c r="DA81" s="74">
        <v>4.2850000000000001</v>
      </c>
      <c r="DB81" s="74">
        <v>0.4738833333333341</v>
      </c>
      <c r="DC81" s="74">
        <v>12.434238434054782</v>
      </c>
      <c r="DD81" s="74">
        <v>80</v>
      </c>
      <c r="DE81" s="74">
        <v>14470</v>
      </c>
      <c r="DF81" s="74">
        <v>7429</v>
      </c>
      <c r="DG81" s="74">
        <v>102.35202894804854</v>
      </c>
      <c r="DH81" s="74">
        <v>1.6737432270904271E-3</v>
      </c>
      <c r="DI81" s="74">
        <v>-9.8844999999999992</v>
      </c>
      <c r="DJ81" s="74">
        <v>13.678833333333337</v>
      </c>
      <c r="DK81" s="74">
        <v>-23.563333333333333</v>
      </c>
      <c r="DL81" s="74">
        <v>-67.722829118752529</v>
      </c>
      <c r="DM81" s="74">
        <v>93.416474977948013</v>
      </c>
      <c r="DN81" s="74">
        <v>-161.13930409670053</v>
      </c>
      <c r="DO81" s="74">
        <v>-207.70656135433458</v>
      </c>
      <c r="DP81" s="74">
        <v>287.90582599890621</v>
      </c>
      <c r="DQ81" s="74">
        <v>-495.61238735324071</v>
      </c>
      <c r="DR81" s="74">
        <v>0.63254737274434125</v>
      </c>
      <c r="DS81" s="75"/>
      <c r="DT81" s="75"/>
      <c r="DU81" s="75"/>
      <c r="DV81" s="75"/>
      <c r="DW81" s="75"/>
      <c r="DX81" s="75"/>
      <c r="DY81" s="75"/>
      <c r="DZ81" s="75"/>
      <c r="EA81" s="75"/>
      <c r="EB81" s="75"/>
      <c r="EC81" s="75"/>
      <c r="ED81" s="75"/>
      <c r="EE81" s="75"/>
      <c r="EF81" s="75"/>
    </row>
    <row r="82" spans="1:136" ht="15.75" customHeight="1">
      <c r="A82" s="103">
        <v>82</v>
      </c>
      <c r="B82" s="126" t="s">
        <v>693</v>
      </c>
      <c r="C82" s="104" t="s">
        <v>694</v>
      </c>
      <c r="D82" s="104">
        <v>1</v>
      </c>
      <c r="E82" s="146">
        <v>29474</v>
      </c>
      <c r="F82" s="106">
        <f t="shared" si="0"/>
        <v>39</v>
      </c>
      <c r="G82" s="103">
        <v>1</v>
      </c>
      <c r="H82" s="126">
        <v>96</v>
      </c>
      <c r="I82" s="108">
        <v>138</v>
      </c>
      <c r="J82" s="103">
        <v>76</v>
      </c>
      <c r="K82" s="104">
        <v>37.1</v>
      </c>
      <c r="L82" s="107">
        <v>97</v>
      </c>
      <c r="M82" s="108">
        <v>0</v>
      </c>
      <c r="N82" s="108">
        <v>0</v>
      </c>
      <c r="O82" s="108">
        <v>0</v>
      </c>
      <c r="P82" s="108">
        <v>0</v>
      </c>
      <c r="Q82" s="108">
        <v>0</v>
      </c>
      <c r="R82" s="108">
        <v>0</v>
      </c>
      <c r="S82" s="108">
        <v>0</v>
      </c>
      <c r="T82" s="108">
        <v>0</v>
      </c>
      <c r="U82" s="108">
        <v>0</v>
      </c>
      <c r="V82" s="108">
        <v>0</v>
      </c>
      <c r="W82" s="108">
        <v>0</v>
      </c>
      <c r="X82" s="107">
        <v>45.9</v>
      </c>
      <c r="Y82" s="103">
        <v>1.54</v>
      </c>
      <c r="Z82" s="192">
        <f t="shared" si="3"/>
        <v>19.354022600775849</v>
      </c>
      <c r="AA82" s="147">
        <v>44039</v>
      </c>
      <c r="AB82" s="110" t="s">
        <v>1883</v>
      </c>
      <c r="AC82" s="230">
        <v>44040</v>
      </c>
      <c r="AD82" s="104" t="s">
        <v>1930</v>
      </c>
      <c r="AE82" s="104">
        <v>0</v>
      </c>
      <c r="AF82" s="104">
        <v>0</v>
      </c>
      <c r="AG82" s="104">
        <v>0</v>
      </c>
      <c r="AH82" s="108">
        <v>0</v>
      </c>
      <c r="AI82" s="108">
        <v>0</v>
      </c>
      <c r="AJ82" s="110">
        <v>44041</v>
      </c>
      <c r="AK82" s="104">
        <f t="shared" si="2"/>
        <v>2</v>
      </c>
      <c r="AL82" s="126">
        <v>0</v>
      </c>
      <c r="AM82" s="108" t="s">
        <v>313</v>
      </c>
      <c r="AN82" s="104">
        <v>0</v>
      </c>
      <c r="AO82" s="103">
        <v>1</v>
      </c>
      <c r="AP82" s="103">
        <v>0</v>
      </c>
      <c r="AQ82" s="103">
        <v>0</v>
      </c>
      <c r="AR82" s="103">
        <v>0</v>
      </c>
      <c r="AS82" s="103">
        <v>0</v>
      </c>
      <c r="AT82" s="104"/>
      <c r="AU82" s="110">
        <v>44040</v>
      </c>
      <c r="AV82" s="108">
        <v>0</v>
      </c>
      <c r="AW82" s="108"/>
      <c r="AX82" s="108"/>
      <c r="AY82" s="108"/>
      <c r="AZ82" s="108"/>
      <c r="BA82" s="108"/>
      <c r="BB82" s="108"/>
      <c r="BC82" s="108"/>
      <c r="BD82" s="108"/>
      <c r="BE82" s="108"/>
      <c r="BF82" s="108"/>
      <c r="BG82" s="113">
        <v>0.88</v>
      </c>
      <c r="BH82" s="113"/>
      <c r="BI82" s="113"/>
      <c r="BJ82" s="113"/>
      <c r="BK82" s="108"/>
      <c r="BL82" s="108"/>
      <c r="BM82" s="108">
        <v>77</v>
      </c>
      <c r="BN82" s="108">
        <v>13.7</v>
      </c>
      <c r="BO82" s="108">
        <v>8.07</v>
      </c>
      <c r="BP82" s="108">
        <v>72.400000000000006</v>
      </c>
      <c r="BQ82" s="108">
        <v>17.2</v>
      </c>
      <c r="BR82" s="108">
        <v>142</v>
      </c>
      <c r="BS82" s="104">
        <v>37</v>
      </c>
      <c r="BT82" s="126">
        <v>0</v>
      </c>
      <c r="BU82" s="104">
        <v>0</v>
      </c>
      <c r="BV82" s="104">
        <v>0</v>
      </c>
      <c r="BW82" s="104">
        <v>0</v>
      </c>
      <c r="BX82" s="104">
        <v>0</v>
      </c>
      <c r="BY82" s="104">
        <v>0</v>
      </c>
      <c r="BZ82" s="104">
        <v>0</v>
      </c>
      <c r="CA82" s="104">
        <v>0</v>
      </c>
      <c r="CB82" s="104">
        <v>0</v>
      </c>
      <c r="CC82" s="104">
        <v>0</v>
      </c>
      <c r="CD82" s="104">
        <v>0</v>
      </c>
      <c r="CE82" s="104">
        <v>0</v>
      </c>
      <c r="CF82" s="104">
        <v>0</v>
      </c>
      <c r="CG82" s="104">
        <v>0</v>
      </c>
      <c r="CH82" s="104">
        <v>0</v>
      </c>
      <c r="CI82" s="103">
        <v>0</v>
      </c>
      <c r="CJ82" s="107"/>
      <c r="CK82" s="103"/>
      <c r="CL82" s="104">
        <v>0</v>
      </c>
      <c r="CM82" s="104">
        <v>0</v>
      </c>
      <c r="CN82" s="104">
        <v>0</v>
      </c>
      <c r="CO82" s="104">
        <v>0</v>
      </c>
      <c r="CP82" s="108">
        <v>0</v>
      </c>
      <c r="CQ82" s="108">
        <v>0</v>
      </c>
      <c r="CR82" s="107">
        <v>0</v>
      </c>
      <c r="CS82" s="104">
        <v>1</v>
      </c>
      <c r="CT82" s="112" t="s">
        <v>131</v>
      </c>
      <c r="CU82" s="116" t="s">
        <v>1931</v>
      </c>
      <c r="CV82" s="108">
        <v>0</v>
      </c>
      <c r="CW82" s="108">
        <v>0</v>
      </c>
      <c r="CX82" s="104">
        <v>0</v>
      </c>
      <c r="CY82" s="104">
        <v>0</v>
      </c>
      <c r="CZ82" s="113">
        <v>4.156381818181818</v>
      </c>
      <c r="DA82" s="114">
        <v>4.3920000000000003</v>
      </c>
      <c r="DB82" s="114">
        <v>0.23561818181818239</v>
      </c>
      <c r="DC82" s="114">
        <v>5.668829095235818</v>
      </c>
      <c r="DD82" s="114">
        <v>103</v>
      </c>
      <c r="DE82" s="114">
        <v>79143</v>
      </c>
      <c r="DF82" s="114">
        <v>61256</v>
      </c>
      <c r="DG82" s="114">
        <v>1242.2747338353672</v>
      </c>
      <c r="DH82" s="114">
        <v>9.2543246298090279E-5</v>
      </c>
      <c r="DI82" s="114">
        <v>10.643166666666668</v>
      </c>
      <c r="DJ82" s="114">
        <v>31.043999999999993</v>
      </c>
      <c r="DK82" s="114">
        <v>-20.400833333333342</v>
      </c>
      <c r="DL82" s="114">
        <v>86.789522214834335</v>
      </c>
      <c r="DM82" s="114">
        <v>252.82054996797939</v>
      </c>
      <c r="DN82" s="114">
        <v>-166.031027753145</v>
      </c>
      <c r="DO82" s="114">
        <v>204.79675451519003</v>
      </c>
      <c r="DP82" s="114">
        <v>597.72763836981596</v>
      </c>
      <c r="DQ82" s="114">
        <v>-392.93088385462596</v>
      </c>
      <c r="DR82" s="114">
        <v>0.3966360507072933</v>
      </c>
      <c r="DS82" s="114"/>
      <c r="DT82" s="114">
        <v>5.83</v>
      </c>
      <c r="DU82" s="114">
        <v>5.59</v>
      </c>
      <c r="DV82" s="114">
        <v>6.02</v>
      </c>
      <c r="DW82" s="114">
        <v>59</v>
      </c>
      <c r="DX82" s="114">
        <v>120</v>
      </c>
      <c r="DY82" s="114">
        <v>0.42899999999999999</v>
      </c>
      <c r="DZ82" s="114">
        <v>0.48099999999999998</v>
      </c>
      <c r="EA82" s="114">
        <v>19.600000000000001</v>
      </c>
      <c r="EB82" s="114">
        <v>6.9379999999999997</v>
      </c>
      <c r="EC82" s="114">
        <v>0.625</v>
      </c>
      <c r="ED82" s="114">
        <v>0.498</v>
      </c>
      <c r="EE82" s="114">
        <v>0.57499999999999996</v>
      </c>
      <c r="EF82" s="114">
        <v>0.42199999999999999</v>
      </c>
    </row>
    <row r="83" spans="1:136" ht="15.75" customHeight="1">
      <c r="A83" s="103">
        <v>83</v>
      </c>
      <c r="B83" s="126" t="s">
        <v>702</v>
      </c>
      <c r="C83" s="104" t="s">
        <v>703</v>
      </c>
      <c r="D83" s="104">
        <v>2</v>
      </c>
      <c r="E83" s="146">
        <v>34476</v>
      </c>
      <c r="F83" s="106">
        <f t="shared" si="0"/>
        <v>26</v>
      </c>
      <c r="G83" s="103">
        <v>1</v>
      </c>
      <c r="H83" s="126">
        <v>117</v>
      </c>
      <c r="I83" s="108">
        <v>118</v>
      </c>
      <c r="J83" s="103">
        <v>67</v>
      </c>
      <c r="K83" s="104">
        <v>37.4</v>
      </c>
      <c r="L83" s="107">
        <v>95</v>
      </c>
      <c r="M83" s="108">
        <v>0</v>
      </c>
      <c r="N83" s="108">
        <v>0</v>
      </c>
      <c r="O83" s="108">
        <v>0</v>
      </c>
      <c r="P83" s="108">
        <v>0</v>
      </c>
      <c r="Q83" s="108">
        <v>0</v>
      </c>
      <c r="R83" s="108">
        <v>0</v>
      </c>
      <c r="S83" s="108">
        <v>0</v>
      </c>
      <c r="T83" s="108">
        <v>0</v>
      </c>
      <c r="U83" s="108">
        <v>0</v>
      </c>
      <c r="V83" s="108">
        <v>0</v>
      </c>
      <c r="W83" s="108">
        <v>0</v>
      </c>
      <c r="X83" s="107"/>
      <c r="Y83" s="103"/>
      <c r="Z83" s="192" t="e">
        <f t="shared" si="3"/>
        <v>#DIV/0!</v>
      </c>
      <c r="AA83" s="147">
        <v>44039</v>
      </c>
      <c r="AB83" s="110" t="s">
        <v>1883</v>
      </c>
      <c r="AC83" s="109"/>
      <c r="AD83" s="104"/>
      <c r="AE83" s="104">
        <v>0</v>
      </c>
      <c r="AF83" s="104">
        <v>0</v>
      </c>
      <c r="AG83" s="104">
        <v>0</v>
      </c>
      <c r="AH83" s="108">
        <v>0</v>
      </c>
      <c r="AI83" s="108">
        <v>0</v>
      </c>
      <c r="AJ83" s="110">
        <v>44042</v>
      </c>
      <c r="AK83" s="104">
        <f t="shared" si="2"/>
        <v>3</v>
      </c>
      <c r="AL83" s="126">
        <v>0</v>
      </c>
      <c r="AM83" s="108" t="s">
        <v>647</v>
      </c>
      <c r="AN83" s="104">
        <v>0</v>
      </c>
      <c r="AO83" s="103">
        <v>0</v>
      </c>
      <c r="AP83" s="103">
        <v>0</v>
      </c>
      <c r="AQ83" s="103">
        <v>0</v>
      </c>
      <c r="AR83" s="103">
        <v>0</v>
      </c>
      <c r="AS83" s="103">
        <v>0</v>
      </c>
      <c r="AT83" s="104"/>
      <c r="AU83" s="110">
        <v>44039</v>
      </c>
      <c r="AV83" s="108">
        <v>0</v>
      </c>
      <c r="AW83" s="108"/>
      <c r="AX83" s="108"/>
      <c r="AY83" s="108"/>
      <c r="AZ83" s="108"/>
      <c r="BA83" s="108"/>
      <c r="BB83" s="108"/>
      <c r="BC83" s="108"/>
      <c r="BD83" s="108"/>
      <c r="BE83" s="108"/>
      <c r="BF83" s="108"/>
      <c r="BG83" s="113">
        <v>0.78</v>
      </c>
      <c r="BH83" s="113"/>
      <c r="BI83" s="113">
        <v>203</v>
      </c>
      <c r="BJ83" s="113"/>
      <c r="BK83" s="108"/>
      <c r="BL83" s="108"/>
      <c r="BM83" s="108">
        <v>89</v>
      </c>
      <c r="BN83" s="108">
        <v>11.7</v>
      </c>
      <c r="BO83" s="108">
        <v>8.49</v>
      </c>
      <c r="BP83" s="108">
        <v>60.7</v>
      </c>
      <c r="BQ83" s="108">
        <v>29.7</v>
      </c>
      <c r="BR83" s="108">
        <v>309</v>
      </c>
      <c r="BS83" s="104">
        <v>23</v>
      </c>
      <c r="BT83" s="126">
        <v>0</v>
      </c>
      <c r="BU83" s="104">
        <v>0</v>
      </c>
      <c r="BV83" s="104">
        <v>0</v>
      </c>
      <c r="BW83" s="104">
        <v>0</v>
      </c>
      <c r="BX83" s="104">
        <v>0</v>
      </c>
      <c r="BY83" s="104">
        <v>0</v>
      </c>
      <c r="BZ83" s="104">
        <v>0</v>
      </c>
      <c r="CA83" s="104">
        <v>0</v>
      </c>
      <c r="CB83" s="104">
        <v>0</v>
      </c>
      <c r="CC83" s="104">
        <v>0</v>
      </c>
      <c r="CD83" s="104">
        <v>0</v>
      </c>
      <c r="CE83" s="104">
        <v>0</v>
      </c>
      <c r="CF83" s="104">
        <v>0</v>
      </c>
      <c r="CG83" s="104">
        <v>0</v>
      </c>
      <c r="CH83" s="104">
        <v>0</v>
      </c>
      <c r="CI83" s="103">
        <v>0</v>
      </c>
      <c r="CJ83" s="107"/>
      <c r="CK83" s="103"/>
      <c r="CL83" s="104">
        <v>0</v>
      </c>
      <c r="CM83" s="104">
        <v>0</v>
      </c>
      <c r="CN83" s="104">
        <v>0</v>
      </c>
      <c r="CO83" s="104">
        <v>0</v>
      </c>
      <c r="CP83" s="108">
        <v>0</v>
      </c>
      <c r="CQ83" s="108">
        <v>0</v>
      </c>
      <c r="CR83" s="107">
        <v>0</v>
      </c>
      <c r="CS83" s="104">
        <v>0</v>
      </c>
      <c r="CT83" s="112"/>
      <c r="CU83" s="116"/>
      <c r="CV83" s="108">
        <v>0</v>
      </c>
      <c r="CW83" s="108">
        <v>0</v>
      </c>
      <c r="CX83" s="104">
        <v>0</v>
      </c>
      <c r="CY83" s="104">
        <v>0</v>
      </c>
      <c r="CZ83" s="113">
        <v>3.3048545454545448</v>
      </c>
      <c r="DA83" s="114">
        <v>3.7010000000000001</v>
      </c>
      <c r="DB83" s="114">
        <v>0.39614545454545524</v>
      </c>
      <c r="DC83" s="114">
        <v>11.986774276958988</v>
      </c>
      <c r="DD83" s="114">
        <v>64</v>
      </c>
      <c r="DE83" s="114">
        <v>41905</v>
      </c>
      <c r="DF83" s="114">
        <v>25413</v>
      </c>
      <c r="DG83" s="114">
        <v>1232.1810951361274</v>
      </c>
      <c r="DH83" s="114">
        <v>4.716788366961393E-4</v>
      </c>
      <c r="DI83" s="114">
        <v>-5.819</v>
      </c>
      <c r="DJ83" s="114">
        <v>13.304833333333333</v>
      </c>
      <c r="DK83" s="114">
        <v>-19.123833333333334</v>
      </c>
      <c r="DL83" s="114">
        <v>-30.19691885526758</v>
      </c>
      <c r="DM83" s="114">
        <v>68.181187270031216</v>
      </c>
      <c r="DN83" s="114">
        <v>-98.378106125298771</v>
      </c>
      <c r="DO83" s="114">
        <v>-140.53017866185942</v>
      </c>
      <c r="DP83" s="114">
        <v>322.84024495789447</v>
      </c>
      <c r="DQ83" s="114">
        <v>-463.37042361975392</v>
      </c>
      <c r="DR83" s="114">
        <v>0.58937183396156134</v>
      </c>
      <c r="DS83" s="114"/>
      <c r="DT83" s="114">
        <v>5.79</v>
      </c>
      <c r="DU83" s="114">
        <v>5.46</v>
      </c>
      <c r="DV83" s="114">
        <v>6.06</v>
      </c>
      <c r="DW83" s="114">
        <v>63</v>
      </c>
      <c r="DX83" s="114">
        <v>98</v>
      </c>
      <c r="DY83" s="114">
        <v>0.59799999999999998</v>
      </c>
      <c r="DZ83" s="114">
        <v>1.1599999999999999</v>
      </c>
      <c r="EA83" s="114">
        <v>49.52</v>
      </c>
      <c r="EB83" s="114">
        <v>4.3650000000000002</v>
      </c>
      <c r="EC83" s="114">
        <v>0.255</v>
      </c>
      <c r="ED83" s="114">
        <v>0.46500000000000002</v>
      </c>
      <c r="EE83" s="114">
        <v>0.53200000000000003</v>
      </c>
      <c r="EF83" s="114">
        <v>0.40200000000000002</v>
      </c>
    </row>
    <row r="84" spans="1:136" ht="15.75" customHeight="1">
      <c r="A84" s="76">
        <v>84</v>
      </c>
      <c r="B84" s="123" t="s">
        <v>711</v>
      </c>
      <c r="C84" s="46" t="s">
        <v>712</v>
      </c>
      <c r="D84" s="46">
        <v>2</v>
      </c>
      <c r="E84" s="149">
        <v>23048</v>
      </c>
      <c r="F84" s="44">
        <f t="shared" si="0"/>
        <v>57</v>
      </c>
      <c r="G84" s="78">
        <v>1</v>
      </c>
      <c r="H84" s="159">
        <v>91</v>
      </c>
      <c r="I84" s="135">
        <v>136</v>
      </c>
      <c r="J84" s="78">
        <v>71</v>
      </c>
      <c r="K84" s="46">
        <v>37.1</v>
      </c>
      <c r="L84" s="79">
        <v>94</v>
      </c>
      <c r="M84" s="80">
        <v>0</v>
      </c>
      <c r="N84" s="80">
        <v>1</v>
      </c>
      <c r="O84" s="80">
        <v>0</v>
      </c>
      <c r="P84" s="80">
        <v>0</v>
      </c>
      <c r="Q84" s="80">
        <v>0</v>
      </c>
      <c r="R84" s="80">
        <v>0</v>
      </c>
      <c r="S84" s="80">
        <v>1</v>
      </c>
      <c r="T84" s="80">
        <v>1</v>
      </c>
      <c r="U84" s="80">
        <v>1</v>
      </c>
      <c r="V84" s="80">
        <v>0</v>
      </c>
      <c r="W84" s="80">
        <v>0</v>
      </c>
      <c r="X84" s="70"/>
      <c r="Y84" s="63"/>
      <c r="Z84" s="191" t="e">
        <f t="shared" si="3"/>
        <v>#DIV/0!</v>
      </c>
      <c r="AA84" s="150">
        <v>44041</v>
      </c>
      <c r="AB84" s="60" t="s">
        <v>1883</v>
      </c>
      <c r="AC84" s="177"/>
      <c r="AD84" s="58"/>
      <c r="AE84" s="58">
        <v>0</v>
      </c>
      <c r="AF84" s="58">
        <v>0</v>
      </c>
      <c r="AG84" s="58">
        <v>0</v>
      </c>
      <c r="AH84" s="84">
        <v>0</v>
      </c>
      <c r="AI84" s="84">
        <v>0</v>
      </c>
      <c r="AJ84" s="60">
        <v>44043</v>
      </c>
      <c r="AK84" s="58">
        <f t="shared" si="2"/>
        <v>2</v>
      </c>
      <c r="AL84" s="123">
        <v>1</v>
      </c>
      <c r="AM84" s="61"/>
      <c r="AN84" s="64">
        <v>1</v>
      </c>
      <c r="AO84" s="63">
        <v>1</v>
      </c>
      <c r="AP84" s="63">
        <v>1</v>
      </c>
      <c r="AQ84" s="63">
        <v>1</v>
      </c>
      <c r="AR84" s="63">
        <v>1</v>
      </c>
      <c r="AS84" s="63">
        <v>0</v>
      </c>
      <c r="AT84" s="64"/>
      <c r="AU84" s="66">
        <v>44041</v>
      </c>
      <c r="AV84" s="135">
        <v>1</v>
      </c>
      <c r="AW84" s="135"/>
      <c r="AX84" s="135"/>
      <c r="AY84" s="135"/>
      <c r="AZ84" s="135"/>
      <c r="BA84" s="135"/>
      <c r="BB84" s="135"/>
      <c r="BC84" s="135"/>
      <c r="BD84" s="135"/>
      <c r="BE84" s="135"/>
      <c r="BF84" s="135"/>
      <c r="BG84" s="133">
        <v>0.82</v>
      </c>
      <c r="BH84" s="133">
        <v>549</v>
      </c>
      <c r="BI84" s="133">
        <v>40</v>
      </c>
      <c r="BJ84" s="133">
        <v>8.0000000000000002E-3</v>
      </c>
      <c r="BK84" s="135"/>
      <c r="BL84" s="135"/>
      <c r="BM84" s="135">
        <v>95</v>
      </c>
      <c r="BN84" s="135">
        <v>12</v>
      </c>
      <c r="BO84" s="135">
        <v>6.6</v>
      </c>
      <c r="BP84" s="135">
        <v>54.3</v>
      </c>
      <c r="BQ84" s="135">
        <v>35.799999999999997</v>
      </c>
      <c r="BR84" s="135">
        <v>228</v>
      </c>
      <c r="BS84" s="46">
        <v>21</v>
      </c>
      <c r="BT84" s="123">
        <v>1</v>
      </c>
      <c r="BU84" s="64">
        <v>1</v>
      </c>
      <c r="BV84" s="64">
        <v>1</v>
      </c>
      <c r="BW84" s="64">
        <v>1</v>
      </c>
      <c r="BX84" s="64">
        <v>0</v>
      </c>
      <c r="BY84" s="64">
        <v>0</v>
      </c>
      <c r="BZ84" s="64">
        <v>0</v>
      </c>
      <c r="CA84" s="64">
        <v>0</v>
      </c>
      <c r="CB84" s="64">
        <v>1</v>
      </c>
      <c r="CC84" s="64">
        <v>0</v>
      </c>
      <c r="CD84" s="64">
        <v>0</v>
      </c>
      <c r="CE84" s="64">
        <v>0</v>
      </c>
      <c r="CF84" s="64">
        <v>0</v>
      </c>
      <c r="CG84" s="64">
        <v>0</v>
      </c>
      <c r="CH84" s="64">
        <v>0</v>
      </c>
      <c r="CI84" s="63">
        <v>0</v>
      </c>
      <c r="CJ84" s="86"/>
      <c r="CK84" s="63" t="s">
        <v>1886</v>
      </c>
      <c r="CL84" s="64">
        <v>0</v>
      </c>
      <c r="CM84" s="64">
        <v>0</v>
      </c>
      <c r="CN84" s="64">
        <v>0</v>
      </c>
      <c r="CO84" s="64">
        <v>0</v>
      </c>
      <c r="CP84" s="61">
        <v>0</v>
      </c>
      <c r="CQ84" s="61">
        <v>0</v>
      </c>
      <c r="CR84" s="70">
        <v>0</v>
      </c>
      <c r="CS84" s="64">
        <v>0</v>
      </c>
      <c r="CT84" s="71"/>
      <c r="CU84" s="62"/>
      <c r="CV84" s="61">
        <v>0</v>
      </c>
      <c r="CW84" s="61">
        <v>0</v>
      </c>
      <c r="CX84" s="64">
        <v>0</v>
      </c>
      <c r="CY84" s="64">
        <v>0</v>
      </c>
      <c r="CZ84" s="160">
        <v>4.1296734693877557</v>
      </c>
      <c r="DA84" s="75">
        <v>4.2320000000000002</v>
      </c>
      <c r="DB84" s="75">
        <v>0.1023265306122445</v>
      </c>
      <c r="DC84" s="75">
        <v>2.4778358717890332</v>
      </c>
      <c r="DD84" s="75">
        <v>85</v>
      </c>
      <c r="DE84" s="75">
        <v>25916</v>
      </c>
      <c r="DF84" s="75">
        <v>8393</v>
      </c>
      <c r="DG84" s="75">
        <v>48.987463837994198</v>
      </c>
      <c r="DH84" s="75">
        <v>2.9522648299642952E-4</v>
      </c>
      <c r="DI84" s="75">
        <v>-12.430333333333333</v>
      </c>
      <c r="DJ84" s="75">
        <v>6.8986666666666681</v>
      </c>
      <c r="DK84" s="75">
        <v>-19.329000000000001</v>
      </c>
      <c r="DL84" s="75">
        <v>-99.938327175319671</v>
      </c>
      <c r="DM84" s="75">
        <v>55.284656592281507</v>
      </c>
      <c r="DN84" s="75">
        <v>-155.22298376760119</v>
      </c>
      <c r="DO84" s="75">
        <v>-241.19230717601917</v>
      </c>
      <c r="DP84" s="75">
        <v>133.45186067358893</v>
      </c>
      <c r="DQ84" s="75">
        <v>-374.64416784960798</v>
      </c>
      <c r="DR84" s="75">
        <v>0.73734913641920696</v>
      </c>
      <c r="DS84" s="75"/>
      <c r="DT84" s="75"/>
      <c r="DU84" s="75"/>
      <c r="DV84" s="75"/>
      <c r="DW84" s="75"/>
      <c r="DX84" s="75"/>
      <c r="DY84" s="75"/>
      <c r="DZ84" s="75"/>
      <c r="EA84" s="75"/>
      <c r="EB84" s="75"/>
      <c r="EC84" s="75"/>
      <c r="ED84" s="75"/>
      <c r="EE84" s="75"/>
      <c r="EF84" s="75"/>
    </row>
    <row r="85" spans="1:136" ht="15.75" customHeight="1">
      <c r="A85" s="103">
        <v>85</v>
      </c>
      <c r="B85" s="126" t="s">
        <v>713</v>
      </c>
      <c r="C85" s="104" t="s">
        <v>714</v>
      </c>
      <c r="D85" s="104">
        <v>1</v>
      </c>
      <c r="E85" s="146">
        <v>15668</v>
      </c>
      <c r="F85" s="106">
        <f t="shared" si="0"/>
        <v>77</v>
      </c>
      <c r="G85" s="103">
        <v>2</v>
      </c>
      <c r="H85" s="126">
        <v>90</v>
      </c>
      <c r="I85" s="108">
        <v>130</v>
      </c>
      <c r="J85" s="103">
        <v>80</v>
      </c>
      <c r="K85" s="104">
        <v>35.4</v>
      </c>
      <c r="L85" s="107">
        <v>95</v>
      </c>
      <c r="M85" s="108">
        <v>1</v>
      </c>
      <c r="N85" s="108">
        <v>1</v>
      </c>
      <c r="O85" s="108">
        <v>0</v>
      </c>
      <c r="P85" s="108">
        <v>0</v>
      </c>
      <c r="Q85" s="108">
        <v>0</v>
      </c>
      <c r="R85" s="108">
        <v>0</v>
      </c>
      <c r="S85" s="108">
        <v>1</v>
      </c>
      <c r="T85" s="108">
        <v>0</v>
      </c>
      <c r="U85" s="108">
        <v>1</v>
      </c>
      <c r="V85" s="108">
        <v>0</v>
      </c>
      <c r="W85" s="108">
        <v>0</v>
      </c>
      <c r="X85" s="107"/>
      <c r="Y85" s="103"/>
      <c r="Z85" s="192" t="e">
        <f t="shared" si="3"/>
        <v>#DIV/0!</v>
      </c>
      <c r="AA85" s="147">
        <v>44040</v>
      </c>
      <c r="AB85" s="110" t="s">
        <v>1883</v>
      </c>
      <c r="AC85" s="230"/>
      <c r="AD85" s="104"/>
      <c r="AE85" s="104">
        <v>0</v>
      </c>
      <c r="AF85" s="104">
        <v>0</v>
      </c>
      <c r="AG85" s="104">
        <v>0</v>
      </c>
      <c r="AH85" s="108">
        <v>0</v>
      </c>
      <c r="AI85" s="108">
        <v>0</v>
      </c>
      <c r="AJ85" s="110">
        <v>44043</v>
      </c>
      <c r="AK85" s="104">
        <f t="shared" si="2"/>
        <v>3</v>
      </c>
      <c r="AL85" s="126">
        <v>0</v>
      </c>
      <c r="AM85" s="108" t="s">
        <v>647</v>
      </c>
      <c r="AN85" s="104">
        <v>1</v>
      </c>
      <c r="AO85" s="103">
        <v>1</v>
      </c>
      <c r="AP85" s="103">
        <v>1</v>
      </c>
      <c r="AQ85" s="103">
        <v>1</v>
      </c>
      <c r="AR85" s="103">
        <v>1</v>
      </c>
      <c r="AS85" s="103">
        <v>0</v>
      </c>
      <c r="AT85" s="104"/>
      <c r="AU85" s="110">
        <v>44041</v>
      </c>
      <c r="AV85" s="108">
        <v>2</v>
      </c>
      <c r="AW85" s="108"/>
      <c r="AX85" s="108"/>
      <c r="AY85" s="108"/>
      <c r="AZ85" s="108"/>
      <c r="BA85" s="108"/>
      <c r="BB85" s="108"/>
      <c r="BC85" s="108"/>
      <c r="BD85" s="108"/>
      <c r="BE85" s="108"/>
      <c r="BF85" s="108"/>
      <c r="BG85" s="113">
        <v>1.21</v>
      </c>
      <c r="BH85" s="113"/>
      <c r="BI85" s="113">
        <v>20.6</v>
      </c>
      <c r="BJ85" s="113"/>
      <c r="BK85" s="108"/>
      <c r="BL85" s="108"/>
      <c r="BM85" s="108">
        <v>277</v>
      </c>
      <c r="BN85" s="108">
        <v>13.3</v>
      </c>
      <c r="BO85" s="108">
        <v>6.54</v>
      </c>
      <c r="BP85" s="108">
        <v>58</v>
      </c>
      <c r="BQ85" s="108">
        <v>28.4</v>
      </c>
      <c r="BR85" s="108"/>
      <c r="BS85" s="104">
        <v>55</v>
      </c>
      <c r="BT85" s="126">
        <v>0</v>
      </c>
      <c r="BU85" s="104">
        <v>0</v>
      </c>
      <c r="BV85" s="104">
        <v>0</v>
      </c>
      <c r="BW85" s="104">
        <v>0</v>
      </c>
      <c r="BX85" s="104">
        <v>0</v>
      </c>
      <c r="BY85" s="104">
        <v>1</v>
      </c>
      <c r="BZ85" s="104">
        <v>0</v>
      </c>
      <c r="CA85" s="104">
        <v>0</v>
      </c>
      <c r="CB85" s="104">
        <v>0</v>
      </c>
      <c r="CC85" s="104">
        <v>0</v>
      </c>
      <c r="CD85" s="104">
        <v>0</v>
      </c>
      <c r="CE85" s="104">
        <v>0</v>
      </c>
      <c r="CF85" s="104">
        <v>0</v>
      </c>
      <c r="CG85" s="104">
        <v>1</v>
      </c>
      <c r="CH85" s="104">
        <v>0</v>
      </c>
      <c r="CI85" s="103">
        <v>0</v>
      </c>
      <c r="CJ85" s="107"/>
      <c r="CK85" s="103"/>
      <c r="CL85" s="104">
        <v>1</v>
      </c>
      <c r="CM85" s="104">
        <v>0</v>
      </c>
      <c r="CN85" s="104">
        <v>0</v>
      </c>
      <c r="CO85" s="104">
        <v>0</v>
      </c>
      <c r="CP85" s="108">
        <v>0</v>
      </c>
      <c r="CQ85" s="108">
        <v>4925</v>
      </c>
      <c r="CR85" s="107">
        <v>1</v>
      </c>
      <c r="CS85" s="104">
        <v>0</v>
      </c>
      <c r="CT85" s="112" t="s">
        <v>716</v>
      </c>
      <c r="CU85" s="116" t="s">
        <v>1932</v>
      </c>
      <c r="CV85" s="108">
        <v>0</v>
      </c>
      <c r="CW85" s="108">
        <v>0</v>
      </c>
      <c r="CX85" s="104">
        <v>0</v>
      </c>
      <c r="CY85" s="104">
        <v>0</v>
      </c>
      <c r="CZ85" s="113">
        <v>6.1509333333333354</v>
      </c>
      <c r="DA85" s="114">
        <v>6.4610000000000003</v>
      </c>
      <c r="DB85" s="114">
        <v>0.31006666666666494</v>
      </c>
      <c r="DC85" s="114">
        <v>5.0409693921789351</v>
      </c>
      <c r="DD85" s="114">
        <v>149</v>
      </c>
      <c r="DE85" s="114">
        <v>17906</v>
      </c>
      <c r="DF85" s="114">
        <v>14793</v>
      </c>
      <c r="DG85" s="114">
        <v>119.4131695667008</v>
      </c>
      <c r="DH85" s="114">
        <v>3.4076721369424287E-4</v>
      </c>
      <c r="DI85" s="114">
        <v>-11.155333333333335</v>
      </c>
      <c r="DJ85" s="114">
        <v>4.2131666666666678</v>
      </c>
      <c r="DK85" s="114">
        <v>-15.368500000000001</v>
      </c>
      <c r="DL85" s="114">
        <v>-199.18964207090053</v>
      </c>
      <c r="DM85" s="114">
        <v>75.181747460127994</v>
      </c>
      <c r="DN85" s="114">
        <v>-274.37138953102851</v>
      </c>
      <c r="DO85" s="114">
        <v>-145.06794442513228</v>
      </c>
      <c r="DP85" s="114">
        <v>54.812474200384642</v>
      </c>
      <c r="DQ85" s="114">
        <v>-199.88041862551697</v>
      </c>
      <c r="DR85" s="114">
        <v>0.78478993429215016</v>
      </c>
      <c r="DS85" s="114"/>
      <c r="DT85" s="114"/>
      <c r="DU85" s="114"/>
      <c r="DV85" s="114"/>
      <c r="DW85" s="114"/>
      <c r="DX85" s="114"/>
      <c r="DY85" s="114"/>
      <c r="DZ85" s="114"/>
      <c r="EA85" s="114"/>
      <c r="EB85" s="114"/>
      <c r="EC85" s="114"/>
      <c r="ED85" s="114"/>
      <c r="EE85" s="114"/>
      <c r="EF85" s="114"/>
    </row>
    <row r="86" spans="1:136" ht="15.75" customHeight="1">
      <c r="A86" s="76">
        <v>86</v>
      </c>
      <c r="B86" s="159" t="s">
        <v>717</v>
      </c>
      <c r="C86" s="46" t="s">
        <v>718</v>
      </c>
      <c r="D86" s="46">
        <v>1</v>
      </c>
      <c r="E86" s="149">
        <v>13151</v>
      </c>
      <c r="F86" s="44">
        <f t="shared" si="0"/>
        <v>84</v>
      </c>
      <c r="G86" s="78">
        <v>1</v>
      </c>
      <c r="H86" s="159">
        <v>84</v>
      </c>
      <c r="I86" s="135">
        <v>155</v>
      </c>
      <c r="J86" s="78">
        <v>75</v>
      </c>
      <c r="K86" s="46">
        <v>36.299999999999997</v>
      </c>
      <c r="L86" s="79">
        <v>89</v>
      </c>
      <c r="M86" s="80">
        <v>0</v>
      </c>
      <c r="N86" s="80">
        <v>1</v>
      </c>
      <c r="O86" s="80">
        <v>0</v>
      </c>
      <c r="P86" s="80">
        <v>0</v>
      </c>
      <c r="Q86" s="80">
        <v>0</v>
      </c>
      <c r="R86" s="80">
        <v>0</v>
      </c>
      <c r="S86" s="80">
        <v>1</v>
      </c>
      <c r="T86" s="80">
        <v>0</v>
      </c>
      <c r="U86" s="80">
        <v>1</v>
      </c>
      <c r="V86" s="80">
        <v>0</v>
      </c>
      <c r="W86" s="80">
        <v>0</v>
      </c>
      <c r="X86" s="70">
        <v>79</v>
      </c>
      <c r="Y86" s="63">
        <v>1.76</v>
      </c>
      <c r="Z86" s="191">
        <f t="shared" si="3"/>
        <v>25.50361570247934</v>
      </c>
      <c r="AA86" s="150">
        <v>44042</v>
      </c>
      <c r="AB86" s="60" t="s">
        <v>1883</v>
      </c>
      <c r="AC86" s="177">
        <v>44042</v>
      </c>
      <c r="AD86" s="58" t="s">
        <v>1902</v>
      </c>
      <c r="AE86" s="58">
        <v>0</v>
      </c>
      <c r="AF86" s="58">
        <v>0</v>
      </c>
      <c r="AG86" s="58">
        <v>0</v>
      </c>
      <c r="AH86" s="84">
        <v>1</v>
      </c>
      <c r="AI86" s="84">
        <v>1</v>
      </c>
      <c r="AJ86" s="60">
        <v>44056</v>
      </c>
      <c r="AK86" s="58">
        <f t="shared" si="2"/>
        <v>14</v>
      </c>
      <c r="AL86" s="123">
        <v>1</v>
      </c>
      <c r="AM86" s="61"/>
      <c r="AN86" s="64">
        <v>1</v>
      </c>
      <c r="AO86" s="63">
        <v>1</v>
      </c>
      <c r="AP86" s="63">
        <v>1</v>
      </c>
      <c r="AQ86" s="63">
        <v>1</v>
      </c>
      <c r="AR86" s="63">
        <v>1</v>
      </c>
      <c r="AS86" s="63">
        <v>0</v>
      </c>
      <c r="AT86" s="64"/>
      <c r="AU86" s="66">
        <v>44042</v>
      </c>
      <c r="AV86" s="135">
        <v>2</v>
      </c>
      <c r="AW86" s="135">
        <v>7.4909999999999997</v>
      </c>
      <c r="AX86" s="135">
        <v>111</v>
      </c>
      <c r="AY86" s="135">
        <v>27.7</v>
      </c>
      <c r="AZ86" s="135">
        <v>20.9</v>
      </c>
      <c r="BA86" s="135">
        <v>-0.7</v>
      </c>
      <c r="BB86" s="135"/>
      <c r="BC86" s="135"/>
      <c r="BD86" s="135"/>
      <c r="BE86" s="135"/>
      <c r="BF86" s="135"/>
      <c r="BG86" s="133">
        <v>0.67</v>
      </c>
      <c r="BH86" s="133">
        <v>1052</v>
      </c>
      <c r="BI86" s="133">
        <v>70.2</v>
      </c>
      <c r="BJ86" s="143"/>
      <c r="BK86" s="135"/>
      <c r="BL86" s="135"/>
      <c r="BM86" s="135">
        <v>151</v>
      </c>
      <c r="BN86" s="135">
        <v>13.7</v>
      </c>
      <c r="BO86" s="135">
        <v>10.55</v>
      </c>
      <c r="BP86" s="135">
        <v>65.599999999999994</v>
      </c>
      <c r="BQ86" s="135">
        <v>19.100000000000001</v>
      </c>
      <c r="BR86" s="135">
        <v>344</v>
      </c>
      <c r="BS86" s="46">
        <v>62</v>
      </c>
      <c r="BT86" s="123">
        <v>0</v>
      </c>
      <c r="BU86" s="64">
        <v>0</v>
      </c>
      <c r="BV86" s="64">
        <v>0</v>
      </c>
      <c r="BW86" s="64">
        <v>0</v>
      </c>
      <c r="BX86" s="64">
        <v>0</v>
      </c>
      <c r="BY86" s="64">
        <v>1</v>
      </c>
      <c r="BZ86" s="64">
        <v>0</v>
      </c>
      <c r="CA86" s="64">
        <v>0</v>
      </c>
      <c r="CB86" s="64">
        <v>0</v>
      </c>
      <c r="CC86" s="64">
        <v>0</v>
      </c>
      <c r="CD86" s="64">
        <v>0</v>
      </c>
      <c r="CE86" s="64">
        <v>0</v>
      </c>
      <c r="CF86" s="64">
        <v>0</v>
      </c>
      <c r="CG86" s="64">
        <v>0</v>
      </c>
      <c r="CH86" s="64">
        <v>0</v>
      </c>
      <c r="CI86" s="63">
        <v>0</v>
      </c>
      <c r="CJ86" s="86"/>
      <c r="CK86" s="63"/>
      <c r="CL86" s="90">
        <v>1</v>
      </c>
      <c r="CM86" s="90">
        <v>0</v>
      </c>
      <c r="CN86" s="90">
        <v>0</v>
      </c>
      <c r="CO86" s="90">
        <v>0</v>
      </c>
      <c r="CP86" s="161">
        <v>0</v>
      </c>
      <c r="CQ86" s="161">
        <v>0</v>
      </c>
      <c r="CR86" s="91">
        <v>1</v>
      </c>
      <c r="CS86" s="90">
        <v>0</v>
      </c>
      <c r="CT86" s="92" t="s">
        <v>131</v>
      </c>
      <c r="CU86" s="89" t="s">
        <v>719</v>
      </c>
      <c r="CV86" s="61">
        <v>0</v>
      </c>
      <c r="CW86" s="61">
        <v>0</v>
      </c>
      <c r="CX86" s="64">
        <v>0</v>
      </c>
      <c r="CY86" s="64">
        <v>1</v>
      </c>
      <c r="CZ86" s="161"/>
      <c r="DA86" s="90"/>
      <c r="DB86" s="90"/>
      <c r="DC86" s="90"/>
      <c r="DD86" s="90"/>
      <c r="DE86" s="90"/>
      <c r="DF86" s="90"/>
      <c r="DG86" s="90"/>
      <c r="DH86" s="90"/>
      <c r="DI86" s="90"/>
      <c r="DJ86" s="90"/>
      <c r="DK86" s="90"/>
      <c r="DL86" s="90"/>
      <c r="DM86" s="90"/>
      <c r="DN86" s="90"/>
      <c r="DO86" s="90"/>
      <c r="DP86" s="90"/>
      <c r="DQ86" s="90"/>
      <c r="DR86" s="90"/>
      <c r="DS86" s="90"/>
      <c r="DT86" s="75">
        <v>6.44</v>
      </c>
      <c r="DU86" s="75">
        <v>6.15</v>
      </c>
      <c r="DV86" s="75">
        <v>6.76</v>
      </c>
      <c r="DW86" s="75">
        <v>84</v>
      </c>
      <c r="DX86" s="75">
        <v>145</v>
      </c>
      <c r="DY86" s="75">
        <v>0.61</v>
      </c>
      <c r="DZ86" s="75">
        <v>0.76</v>
      </c>
      <c r="EA86" s="75">
        <v>25.59</v>
      </c>
      <c r="EB86" s="75">
        <v>6.0720000000000001</v>
      </c>
      <c r="EC86" s="75">
        <v>0.314</v>
      </c>
      <c r="ED86" s="75">
        <v>1.119</v>
      </c>
      <c r="EE86" s="75">
        <v>1.35</v>
      </c>
      <c r="EF86" s="75">
        <v>0.32400000000000001</v>
      </c>
    </row>
    <row r="87" spans="1:136" ht="15.75" customHeight="1">
      <c r="A87" s="76">
        <v>87</v>
      </c>
      <c r="B87" s="159" t="s">
        <v>726</v>
      </c>
      <c r="C87" s="46" t="s">
        <v>727</v>
      </c>
      <c r="D87" s="46">
        <v>2</v>
      </c>
      <c r="E87" s="149">
        <v>26343</v>
      </c>
      <c r="F87" s="44">
        <f t="shared" si="0"/>
        <v>48</v>
      </c>
      <c r="G87" s="78">
        <v>1</v>
      </c>
      <c r="H87" s="159">
        <v>106</v>
      </c>
      <c r="I87" s="135">
        <v>118</v>
      </c>
      <c r="J87" s="78">
        <v>80</v>
      </c>
      <c r="K87" s="46">
        <v>36.5</v>
      </c>
      <c r="L87" s="79">
        <v>97</v>
      </c>
      <c r="M87" s="80">
        <v>0</v>
      </c>
      <c r="N87" s="80">
        <v>0</v>
      </c>
      <c r="O87" s="80">
        <v>0</v>
      </c>
      <c r="P87" s="80">
        <v>0</v>
      </c>
      <c r="Q87" s="80">
        <v>0</v>
      </c>
      <c r="R87" s="80">
        <v>0</v>
      </c>
      <c r="S87" s="80">
        <v>0</v>
      </c>
      <c r="T87" s="80">
        <v>0</v>
      </c>
      <c r="U87" s="80">
        <v>0</v>
      </c>
      <c r="V87" s="80">
        <v>0</v>
      </c>
      <c r="W87" s="80">
        <v>0</v>
      </c>
      <c r="X87" s="70"/>
      <c r="Y87" s="63"/>
      <c r="Z87" s="191" t="e">
        <f t="shared" si="3"/>
        <v>#DIV/0!</v>
      </c>
      <c r="AA87" s="150">
        <v>44042</v>
      </c>
      <c r="AB87" s="60" t="s">
        <v>1883</v>
      </c>
      <c r="AC87" s="177"/>
      <c r="AD87" s="58"/>
      <c r="AE87" s="58">
        <v>0</v>
      </c>
      <c r="AF87" s="58">
        <v>0</v>
      </c>
      <c r="AG87" s="58">
        <v>0</v>
      </c>
      <c r="AH87" s="84">
        <v>0</v>
      </c>
      <c r="AI87" s="84">
        <v>0</v>
      </c>
      <c r="AJ87" s="60">
        <v>44043</v>
      </c>
      <c r="AK87" s="58">
        <f t="shared" si="2"/>
        <v>1</v>
      </c>
      <c r="AL87" s="123">
        <v>1</v>
      </c>
      <c r="AM87" s="61"/>
      <c r="AN87" s="64">
        <v>1</v>
      </c>
      <c r="AO87" s="63">
        <v>1</v>
      </c>
      <c r="AP87" s="63">
        <v>1</v>
      </c>
      <c r="AQ87" s="63">
        <v>0</v>
      </c>
      <c r="AR87" s="63">
        <v>0</v>
      </c>
      <c r="AS87" s="63">
        <v>0</v>
      </c>
      <c r="AT87" s="64"/>
      <c r="AU87" s="66">
        <v>44042</v>
      </c>
      <c r="AV87" s="135">
        <v>0</v>
      </c>
      <c r="AW87" s="135"/>
      <c r="AX87" s="135"/>
      <c r="AY87" s="135"/>
      <c r="AZ87" s="135"/>
      <c r="BA87" s="135"/>
      <c r="BB87" s="135"/>
      <c r="BC87" s="135"/>
      <c r="BD87" s="135"/>
      <c r="BE87" s="135"/>
      <c r="BF87" s="135"/>
      <c r="BG87" s="133">
        <v>0.53</v>
      </c>
      <c r="BH87" s="133">
        <v>567</v>
      </c>
      <c r="BI87" s="133">
        <v>4.9000000000000004</v>
      </c>
      <c r="BJ87" s="133">
        <v>6.0000000000000001E-3</v>
      </c>
      <c r="BK87" s="135"/>
      <c r="BL87" s="135"/>
      <c r="BM87" s="135">
        <v>81</v>
      </c>
      <c r="BN87" s="135">
        <v>14.4</v>
      </c>
      <c r="BO87" s="135">
        <v>14.69</v>
      </c>
      <c r="BP87" s="135">
        <v>64.8</v>
      </c>
      <c r="BQ87" s="135">
        <v>23.8</v>
      </c>
      <c r="BR87" s="135">
        <v>191</v>
      </c>
      <c r="BS87" s="46">
        <v>42</v>
      </c>
      <c r="BT87" s="123">
        <v>1</v>
      </c>
      <c r="BU87" s="64">
        <v>0</v>
      </c>
      <c r="BV87" s="64">
        <v>0</v>
      </c>
      <c r="BW87" s="64">
        <v>0</v>
      </c>
      <c r="BX87" s="64">
        <v>0</v>
      </c>
      <c r="BY87" s="64">
        <v>1</v>
      </c>
      <c r="BZ87" s="64">
        <v>0</v>
      </c>
      <c r="CA87" s="64">
        <v>0</v>
      </c>
      <c r="CB87" s="64">
        <v>1</v>
      </c>
      <c r="CC87" s="64">
        <v>0</v>
      </c>
      <c r="CD87" s="64">
        <v>1</v>
      </c>
      <c r="CE87" s="64">
        <v>0</v>
      </c>
      <c r="CF87" s="64">
        <v>1</v>
      </c>
      <c r="CG87" s="64">
        <v>0</v>
      </c>
      <c r="CH87" s="64">
        <v>0</v>
      </c>
      <c r="CI87" s="63">
        <v>0</v>
      </c>
      <c r="CJ87" s="86"/>
      <c r="CK87" s="63"/>
      <c r="CL87" s="64">
        <v>0</v>
      </c>
      <c r="CM87" s="64">
        <v>0</v>
      </c>
      <c r="CN87" s="64">
        <v>0</v>
      </c>
      <c r="CO87" s="64">
        <v>0</v>
      </c>
      <c r="CP87" s="61">
        <v>0</v>
      </c>
      <c r="CQ87" s="61">
        <v>0</v>
      </c>
      <c r="CR87" s="70">
        <v>0</v>
      </c>
      <c r="CS87" s="64">
        <v>0</v>
      </c>
      <c r="CT87" s="71"/>
      <c r="CU87" s="62"/>
      <c r="CV87" s="61">
        <v>0</v>
      </c>
      <c r="CW87" s="61">
        <v>0</v>
      </c>
      <c r="CX87" s="64">
        <v>0</v>
      </c>
      <c r="CY87" s="64">
        <v>0</v>
      </c>
      <c r="CZ87" s="160">
        <v>3.1177636363636365</v>
      </c>
      <c r="DA87" s="75">
        <v>3.3650000000000002</v>
      </c>
      <c r="DB87" s="75">
        <v>0.2472363636363637</v>
      </c>
      <c r="DC87" s="75">
        <v>7.9299264624410277</v>
      </c>
      <c r="DD87" s="75">
        <v>142</v>
      </c>
      <c r="DE87" s="75">
        <v>43460</v>
      </c>
      <c r="DF87" s="75">
        <v>39684</v>
      </c>
      <c r="DG87" s="75">
        <v>1383.8191942351784</v>
      </c>
      <c r="DH87" s="75">
        <v>1.9982679322752312E-4</v>
      </c>
      <c r="DI87" s="75">
        <v>-1.7765000000000002</v>
      </c>
      <c r="DJ87" s="75">
        <v>16.729500000000005</v>
      </c>
      <c r="DK87" s="75">
        <v>-18.506000000000004</v>
      </c>
      <c r="DL87" s="75">
        <v>-7.8577774495760542</v>
      </c>
      <c r="DM87" s="75">
        <v>76.280353150572154</v>
      </c>
      <c r="DN87" s="75">
        <v>-84.138130600148187</v>
      </c>
      <c r="DO87" s="75">
        <v>-46.429990391629175</v>
      </c>
      <c r="DP87" s="75">
        <v>430.55327486433868</v>
      </c>
      <c r="DQ87" s="75">
        <v>-476.98326525596775</v>
      </c>
      <c r="DR87" s="75">
        <v>0.52558023194607362</v>
      </c>
      <c r="DS87" s="75"/>
      <c r="DT87" s="75">
        <v>4.4400000000000004</v>
      </c>
      <c r="DU87" s="75">
        <v>4.3</v>
      </c>
      <c r="DV87" s="75">
        <v>4.57</v>
      </c>
      <c r="DW87" s="75">
        <v>58</v>
      </c>
      <c r="DX87" s="75">
        <v>78</v>
      </c>
      <c r="DY87" s="75">
        <v>0.27100000000000002</v>
      </c>
      <c r="DZ87" s="75">
        <v>0.70799999999999996</v>
      </c>
      <c r="EA87" s="75">
        <v>48.86</v>
      </c>
      <c r="EB87" s="75">
        <v>4.3940000000000001</v>
      </c>
      <c r="EC87" s="75">
        <v>0.189</v>
      </c>
      <c r="ED87" s="75">
        <v>0.60199999999999998</v>
      </c>
      <c r="EE87" s="75">
        <v>0.71699999999999997</v>
      </c>
      <c r="EF87" s="75">
        <v>0.50900000000000001</v>
      </c>
    </row>
    <row r="88" spans="1:136" ht="15.75" customHeight="1">
      <c r="A88" s="76">
        <v>88</v>
      </c>
      <c r="B88" s="159" t="s">
        <v>734</v>
      </c>
      <c r="C88" s="46" t="s">
        <v>735</v>
      </c>
      <c r="D88" s="46">
        <v>1</v>
      </c>
      <c r="E88" s="149">
        <v>12725</v>
      </c>
      <c r="F88" s="44">
        <f t="shared" si="0"/>
        <v>85</v>
      </c>
      <c r="G88" s="78">
        <v>2</v>
      </c>
      <c r="H88" s="159">
        <v>56</v>
      </c>
      <c r="I88" s="135">
        <v>176</v>
      </c>
      <c r="J88" s="78">
        <v>63</v>
      </c>
      <c r="K88" s="46">
        <v>35.9</v>
      </c>
      <c r="L88" s="79">
        <v>98</v>
      </c>
      <c r="M88" s="80">
        <v>1</v>
      </c>
      <c r="N88" s="80">
        <v>0</v>
      </c>
      <c r="O88" s="80">
        <v>1</v>
      </c>
      <c r="P88" s="80">
        <v>0</v>
      </c>
      <c r="Q88" s="80">
        <v>0</v>
      </c>
      <c r="R88" s="80">
        <v>0</v>
      </c>
      <c r="S88" s="80">
        <v>1</v>
      </c>
      <c r="T88" s="80">
        <v>0</v>
      </c>
      <c r="U88" s="80">
        <v>0</v>
      </c>
      <c r="V88" s="80">
        <v>0</v>
      </c>
      <c r="W88" s="80">
        <v>0</v>
      </c>
      <c r="X88" s="70">
        <v>69.58</v>
      </c>
      <c r="Y88" s="63">
        <v>1.62</v>
      </c>
      <c r="Z88" s="191">
        <f t="shared" si="3"/>
        <v>26.512726718488029</v>
      </c>
      <c r="AA88" s="150">
        <v>44036</v>
      </c>
      <c r="AB88" s="60" t="s">
        <v>1883</v>
      </c>
      <c r="AC88" s="177">
        <v>44044</v>
      </c>
      <c r="AD88" s="58" t="s">
        <v>1888</v>
      </c>
      <c r="AE88" s="58">
        <v>1</v>
      </c>
      <c r="AF88" s="58">
        <v>0</v>
      </c>
      <c r="AG88" s="58">
        <v>6</v>
      </c>
      <c r="AH88" s="84">
        <v>0</v>
      </c>
      <c r="AI88" s="84">
        <v>1</v>
      </c>
      <c r="AJ88" s="60">
        <v>44055</v>
      </c>
      <c r="AK88" s="58">
        <f t="shared" si="2"/>
        <v>19</v>
      </c>
      <c r="AL88" s="123">
        <v>1</v>
      </c>
      <c r="AM88" s="61"/>
      <c r="AN88" s="64">
        <v>1</v>
      </c>
      <c r="AO88" s="63">
        <v>1</v>
      </c>
      <c r="AP88" s="63">
        <v>1</v>
      </c>
      <c r="AQ88" s="63">
        <v>0</v>
      </c>
      <c r="AR88" s="63">
        <v>1</v>
      </c>
      <c r="AS88" s="63">
        <v>0</v>
      </c>
      <c r="AT88" s="64"/>
      <c r="AU88" s="66">
        <v>44036</v>
      </c>
      <c r="AV88" s="135">
        <v>2</v>
      </c>
      <c r="AW88" s="135"/>
      <c r="AX88" s="135"/>
      <c r="AY88" s="135"/>
      <c r="AZ88" s="135"/>
      <c r="BA88" s="135"/>
      <c r="BB88" s="135"/>
      <c r="BC88" s="135"/>
      <c r="BD88" s="135"/>
      <c r="BE88" s="135"/>
      <c r="BF88" s="135"/>
      <c r="BG88" s="133">
        <v>2.6</v>
      </c>
      <c r="BH88" s="133">
        <v>3249</v>
      </c>
      <c r="BI88" s="133">
        <v>14.7</v>
      </c>
      <c r="BJ88" s="133">
        <v>0.105</v>
      </c>
      <c r="BK88" s="135"/>
      <c r="BL88" s="135"/>
      <c r="BM88" s="135">
        <v>167</v>
      </c>
      <c r="BN88" s="135">
        <v>11.5</v>
      </c>
      <c r="BO88" s="135">
        <v>23.14</v>
      </c>
      <c r="BP88" s="135">
        <v>90</v>
      </c>
      <c r="BQ88" s="135">
        <v>4</v>
      </c>
      <c r="BR88" s="135">
        <v>283</v>
      </c>
      <c r="BS88" s="46">
        <v>122</v>
      </c>
      <c r="BT88" s="123">
        <v>0</v>
      </c>
      <c r="BU88" s="64">
        <v>0</v>
      </c>
      <c r="BV88" s="64">
        <v>0</v>
      </c>
      <c r="BW88" s="64">
        <v>0</v>
      </c>
      <c r="BX88" s="64">
        <v>0</v>
      </c>
      <c r="BY88" s="64">
        <v>1</v>
      </c>
      <c r="BZ88" s="64">
        <v>0</v>
      </c>
      <c r="CA88" s="64">
        <v>0</v>
      </c>
      <c r="CB88" s="64">
        <v>0</v>
      </c>
      <c r="CC88" s="64">
        <v>0</v>
      </c>
      <c r="CD88" s="64">
        <v>0</v>
      </c>
      <c r="CE88" s="64">
        <v>0</v>
      </c>
      <c r="CF88" s="64">
        <v>0</v>
      </c>
      <c r="CG88" s="64">
        <v>1</v>
      </c>
      <c r="CH88" s="64">
        <v>0</v>
      </c>
      <c r="CI88" s="63">
        <v>0</v>
      </c>
      <c r="CJ88" s="86"/>
      <c r="CK88" s="63"/>
      <c r="CL88" s="64">
        <v>0</v>
      </c>
      <c r="CM88" s="64">
        <v>0</v>
      </c>
      <c r="CN88" s="64">
        <v>0</v>
      </c>
      <c r="CO88" s="64">
        <v>0</v>
      </c>
      <c r="CP88" s="61"/>
      <c r="CQ88" s="61"/>
      <c r="CR88" s="70">
        <v>0</v>
      </c>
      <c r="CS88" s="64">
        <v>0</v>
      </c>
      <c r="CT88" s="71"/>
      <c r="CU88" s="62"/>
      <c r="CV88" s="61">
        <v>0</v>
      </c>
      <c r="CW88" s="61">
        <v>0</v>
      </c>
      <c r="CX88" s="64">
        <v>0</v>
      </c>
      <c r="CY88" s="64">
        <v>0</v>
      </c>
      <c r="CZ88" s="160">
        <v>5.3747833333333324</v>
      </c>
      <c r="DA88" s="75">
        <v>5.48</v>
      </c>
      <c r="DB88" s="75">
        <v>0.10521666666666807</v>
      </c>
      <c r="DC88" s="75">
        <v>1.9575982907838412</v>
      </c>
      <c r="DD88" s="75">
        <v>177</v>
      </c>
      <c r="DE88" s="75">
        <v>8120</v>
      </c>
      <c r="DF88" s="75">
        <v>7973</v>
      </c>
      <c r="DG88" s="75">
        <v>103.41277407054335</v>
      </c>
      <c r="DH88" s="75">
        <v>2.4552844484934672E-4</v>
      </c>
      <c r="DI88" s="75">
        <v>-3.5261666666666667</v>
      </c>
      <c r="DJ88" s="75">
        <v>8.8734999999999999</v>
      </c>
      <c r="DK88" s="75">
        <v>-12.399666666666667</v>
      </c>
      <c r="DL88" s="75">
        <v>-48.102039693588502</v>
      </c>
      <c r="DM88" s="75">
        <v>120.72205888155753</v>
      </c>
      <c r="DN88" s="75">
        <v>-168.82409857514602</v>
      </c>
      <c r="DO88" s="75">
        <v>-52.436066377628372</v>
      </c>
      <c r="DP88" s="75">
        <v>132.13729299041864</v>
      </c>
      <c r="DQ88" s="75">
        <v>-184.57335936804702</v>
      </c>
      <c r="DR88" s="75">
        <v>0.58278229037632612</v>
      </c>
      <c r="DS88" s="75"/>
      <c r="DT88" s="75">
        <v>7.5</v>
      </c>
      <c r="DU88" s="75">
        <v>7.44</v>
      </c>
      <c r="DV88" s="75">
        <v>7.58</v>
      </c>
      <c r="DW88" s="75">
        <v>0</v>
      </c>
      <c r="DX88" s="75">
        <v>0</v>
      </c>
      <c r="DY88" s="75">
        <v>0.14799999999999999</v>
      </c>
      <c r="DZ88" s="75"/>
      <c r="EA88" s="75"/>
      <c r="EB88" s="75"/>
      <c r="EC88" s="75"/>
      <c r="ED88" s="75">
        <v>0.871</v>
      </c>
      <c r="EE88" s="75">
        <v>1.1379999999999999</v>
      </c>
      <c r="EF88" s="75">
        <v>0.30399999999999999</v>
      </c>
    </row>
    <row r="89" spans="1:136" ht="15.75" customHeight="1">
      <c r="A89" s="76">
        <v>89</v>
      </c>
      <c r="B89" s="159" t="s">
        <v>742</v>
      </c>
      <c r="C89" s="46" t="s">
        <v>743</v>
      </c>
      <c r="D89" s="46">
        <v>1</v>
      </c>
      <c r="E89" s="149">
        <v>18295</v>
      </c>
      <c r="F89" s="44">
        <f t="shared" si="0"/>
        <v>70</v>
      </c>
      <c r="G89" s="78">
        <v>1</v>
      </c>
      <c r="H89" s="159">
        <v>89</v>
      </c>
      <c r="I89" s="135">
        <v>108</v>
      </c>
      <c r="J89" s="78">
        <v>69</v>
      </c>
      <c r="K89" s="46">
        <v>36.200000000000003</v>
      </c>
      <c r="L89" s="79">
        <v>98</v>
      </c>
      <c r="M89" s="80">
        <v>0</v>
      </c>
      <c r="N89" s="80">
        <v>1</v>
      </c>
      <c r="O89" s="80">
        <v>0</v>
      </c>
      <c r="P89" s="80">
        <v>0</v>
      </c>
      <c r="Q89" s="80">
        <v>0</v>
      </c>
      <c r="R89" s="80">
        <v>0</v>
      </c>
      <c r="S89" s="80">
        <v>1</v>
      </c>
      <c r="T89" s="80">
        <v>0</v>
      </c>
      <c r="U89" s="80">
        <v>1</v>
      </c>
      <c r="V89" s="80">
        <v>0</v>
      </c>
      <c r="W89" s="80">
        <v>0</v>
      </c>
      <c r="X89" s="70">
        <v>172</v>
      </c>
      <c r="Y89" s="63">
        <v>1.7</v>
      </c>
      <c r="Z89" s="191">
        <f t="shared" si="3"/>
        <v>59.515570934256061</v>
      </c>
      <c r="AA89" s="150">
        <v>44046</v>
      </c>
      <c r="AB89" s="60" t="s">
        <v>1883</v>
      </c>
      <c r="AC89" s="177">
        <v>44047</v>
      </c>
      <c r="AD89" s="58" t="s">
        <v>1888</v>
      </c>
      <c r="AE89" s="58">
        <v>1</v>
      </c>
      <c r="AF89" s="58">
        <v>1</v>
      </c>
      <c r="AG89" s="58">
        <v>7</v>
      </c>
      <c r="AH89" s="84">
        <v>0</v>
      </c>
      <c r="AI89" s="84">
        <v>1</v>
      </c>
      <c r="AJ89" s="60">
        <v>44063</v>
      </c>
      <c r="AK89" s="58">
        <f t="shared" si="2"/>
        <v>17</v>
      </c>
      <c r="AL89" s="123">
        <v>1</v>
      </c>
      <c r="AM89" s="61"/>
      <c r="AN89" s="64">
        <v>1</v>
      </c>
      <c r="AO89" s="63">
        <v>1</v>
      </c>
      <c r="AP89" s="63">
        <v>1</v>
      </c>
      <c r="AQ89" s="63">
        <v>0</v>
      </c>
      <c r="AR89" s="63">
        <v>1</v>
      </c>
      <c r="AS89" s="63">
        <v>0</v>
      </c>
      <c r="AT89" s="64"/>
      <c r="AU89" s="66">
        <v>44046</v>
      </c>
      <c r="AV89" s="135">
        <v>0</v>
      </c>
      <c r="AW89" s="135">
        <v>7.468</v>
      </c>
      <c r="AX89" s="135">
        <v>118</v>
      </c>
      <c r="AY89" s="135">
        <v>33.200000000000003</v>
      </c>
      <c r="AZ89" s="135">
        <v>23.8</v>
      </c>
      <c r="BA89" s="135">
        <v>1.1000000000000001</v>
      </c>
      <c r="BB89" s="135"/>
      <c r="BC89" s="135"/>
      <c r="BD89" s="135"/>
      <c r="BE89" s="135"/>
      <c r="BF89" s="135"/>
      <c r="BG89" s="133">
        <v>0.69</v>
      </c>
      <c r="BH89" s="133">
        <v>23819</v>
      </c>
      <c r="BI89" s="133">
        <v>31.1</v>
      </c>
      <c r="BJ89" s="133">
        <v>2.7E-2</v>
      </c>
      <c r="BK89" s="135"/>
      <c r="BL89" s="135"/>
      <c r="BM89" s="135">
        <v>69</v>
      </c>
      <c r="BN89" s="135">
        <v>15.8</v>
      </c>
      <c r="BO89" s="135">
        <v>16.45</v>
      </c>
      <c r="BP89" s="135">
        <v>82.3</v>
      </c>
      <c r="BQ89" s="135">
        <v>10.4</v>
      </c>
      <c r="BR89" s="135">
        <v>234</v>
      </c>
      <c r="BS89" s="46">
        <v>37</v>
      </c>
      <c r="BT89" s="123">
        <v>0</v>
      </c>
      <c r="BU89" s="64">
        <v>0</v>
      </c>
      <c r="BV89" s="64">
        <v>0</v>
      </c>
      <c r="BW89" s="64">
        <v>0</v>
      </c>
      <c r="BX89" s="64">
        <v>0</v>
      </c>
      <c r="BY89" s="64">
        <v>1</v>
      </c>
      <c r="BZ89" s="64">
        <v>0</v>
      </c>
      <c r="CA89" s="64">
        <v>0</v>
      </c>
      <c r="CB89" s="64">
        <v>0</v>
      </c>
      <c r="CC89" s="64">
        <v>0</v>
      </c>
      <c r="CD89" s="64">
        <v>0</v>
      </c>
      <c r="CE89" s="64">
        <v>0</v>
      </c>
      <c r="CF89" s="64">
        <v>0</v>
      </c>
      <c r="CG89" s="64">
        <v>0</v>
      </c>
      <c r="CH89" s="64">
        <v>0</v>
      </c>
      <c r="CI89" s="63">
        <v>0</v>
      </c>
      <c r="CJ89" s="86"/>
      <c r="CK89" s="63" t="s">
        <v>1886</v>
      </c>
      <c r="CL89" s="90">
        <v>1</v>
      </c>
      <c r="CM89" s="90">
        <v>0</v>
      </c>
      <c r="CN89" s="90">
        <v>0</v>
      </c>
      <c r="CO89" s="90">
        <v>0</v>
      </c>
      <c r="CP89" s="161">
        <v>0</v>
      </c>
      <c r="CQ89" s="161">
        <v>0</v>
      </c>
      <c r="CR89" s="91">
        <v>0</v>
      </c>
      <c r="CS89" s="90">
        <v>0</v>
      </c>
      <c r="CT89" s="92" t="s">
        <v>131</v>
      </c>
      <c r="CU89" s="89"/>
      <c r="CV89" s="61">
        <v>0</v>
      </c>
      <c r="CW89" s="61">
        <v>0</v>
      </c>
      <c r="CX89" s="64">
        <v>0</v>
      </c>
      <c r="CY89" s="64">
        <v>0</v>
      </c>
      <c r="CZ89" s="160">
        <v>4.4105166666666662</v>
      </c>
      <c r="DA89" s="75">
        <v>4.6230000000000002</v>
      </c>
      <c r="DB89" s="75">
        <v>0.21248333333333402</v>
      </c>
      <c r="DC89" s="75">
        <v>4.8176517490392445</v>
      </c>
      <c r="DD89" s="75">
        <v>122</v>
      </c>
      <c r="DE89" s="75">
        <v>59894</v>
      </c>
      <c r="DF89" s="75">
        <v>41247</v>
      </c>
      <c r="DG89" s="75">
        <v>917.73164791835791</v>
      </c>
      <c r="DH89" s="75">
        <v>1.168000521017103E-4</v>
      </c>
      <c r="DI89" s="75">
        <v>24.753499999999999</v>
      </c>
      <c r="DJ89" s="75">
        <v>40.239000000000011</v>
      </c>
      <c r="DK89" s="75">
        <v>-15.4855</v>
      </c>
      <c r="DL89" s="75">
        <v>226.6546086439545</v>
      </c>
      <c r="DM89" s="75">
        <v>368.63444455790352</v>
      </c>
      <c r="DN89" s="75">
        <v>-141.97983591394902</v>
      </c>
      <c r="DO89" s="75">
        <v>449.38520470231538</v>
      </c>
      <c r="DP89" s="75">
        <v>730.32649323998874</v>
      </c>
      <c r="DQ89" s="75">
        <v>-280.94128853767324</v>
      </c>
      <c r="DR89" s="75">
        <v>0.2778109750948648</v>
      </c>
      <c r="DS89" s="75"/>
      <c r="DT89" s="75">
        <v>6.72</v>
      </c>
      <c r="DU89" s="75">
        <v>6.6</v>
      </c>
      <c r="DV89" s="75">
        <v>6.85</v>
      </c>
      <c r="DW89" s="75">
        <v>70</v>
      </c>
      <c r="DX89" s="75">
        <v>123</v>
      </c>
      <c r="DY89" s="75">
        <v>0.253</v>
      </c>
      <c r="DZ89" s="75">
        <v>0.378</v>
      </c>
      <c r="EA89" s="75">
        <v>11.07</v>
      </c>
      <c r="EB89" s="75">
        <v>9.2330000000000005</v>
      </c>
      <c r="EC89" s="75">
        <v>0.86199999999999999</v>
      </c>
      <c r="ED89" s="75">
        <v>0.872</v>
      </c>
      <c r="EE89" s="75">
        <v>1.016</v>
      </c>
      <c r="EF89" s="75">
        <v>0.81200000000000006</v>
      </c>
    </row>
    <row r="90" spans="1:136" ht="15.75" customHeight="1">
      <c r="A90" s="103">
        <v>90</v>
      </c>
      <c r="B90" s="126" t="s">
        <v>750</v>
      </c>
      <c r="C90" s="104" t="s">
        <v>751</v>
      </c>
      <c r="D90" s="104">
        <v>2</v>
      </c>
      <c r="E90" s="146">
        <v>14580</v>
      </c>
      <c r="F90" s="106">
        <f t="shared" si="0"/>
        <v>80</v>
      </c>
      <c r="G90" s="103">
        <v>1</v>
      </c>
      <c r="H90" s="126">
        <v>94</v>
      </c>
      <c r="I90" s="108">
        <v>128</v>
      </c>
      <c r="J90" s="103">
        <v>78</v>
      </c>
      <c r="K90" s="104">
        <v>35.4</v>
      </c>
      <c r="L90" s="107">
        <v>96</v>
      </c>
      <c r="M90" s="108">
        <v>0</v>
      </c>
      <c r="N90" s="108">
        <v>0</v>
      </c>
      <c r="O90" s="108">
        <v>1</v>
      </c>
      <c r="P90" s="108">
        <v>0</v>
      </c>
      <c r="Q90" s="108">
        <v>0</v>
      </c>
      <c r="R90" s="108">
        <v>0</v>
      </c>
      <c r="S90" s="108">
        <v>1</v>
      </c>
      <c r="T90" s="108">
        <v>0</v>
      </c>
      <c r="U90" s="108">
        <v>1</v>
      </c>
      <c r="V90" s="108">
        <v>0</v>
      </c>
      <c r="W90" s="108">
        <v>0</v>
      </c>
      <c r="X90" s="107"/>
      <c r="Y90" s="103"/>
      <c r="Z90" s="192" t="e">
        <f t="shared" si="3"/>
        <v>#DIV/0!</v>
      </c>
      <c r="AA90" s="147">
        <v>44046</v>
      </c>
      <c r="AB90" s="110" t="s">
        <v>1883</v>
      </c>
      <c r="AC90" s="230"/>
      <c r="AD90" s="104">
        <v>0</v>
      </c>
      <c r="AE90" s="104">
        <v>0</v>
      </c>
      <c r="AF90" s="104">
        <v>0</v>
      </c>
      <c r="AG90" s="104">
        <v>0</v>
      </c>
      <c r="AH90" s="108">
        <v>0</v>
      </c>
      <c r="AI90" s="108">
        <v>0</v>
      </c>
      <c r="AJ90" s="110">
        <v>44046</v>
      </c>
      <c r="AK90" s="104">
        <f t="shared" si="2"/>
        <v>0</v>
      </c>
      <c r="AL90" s="126">
        <v>0</v>
      </c>
      <c r="AM90" s="126" t="s">
        <v>752</v>
      </c>
      <c r="AN90" s="104">
        <v>0</v>
      </c>
      <c r="AO90" s="103">
        <v>0</v>
      </c>
      <c r="AP90" s="103">
        <v>0</v>
      </c>
      <c r="AQ90" s="103">
        <v>0</v>
      </c>
      <c r="AR90" s="103">
        <v>0</v>
      </c>
      <c r="AS90" s="103">
        <v>0</v>
      </c>
      <c r="AT90" s="104"/>
      <c r="AU90" s="110">
        <v>44046</v>
      </c>
      <c r="AV90" s="108">
        <v>2</v>
      </c>
      <c r="AW90" s="108"/>
      <c r="AX90" s="108"/>
      <c r="AY90" s="108"/>
      <c r="AZ90" s="108"/>
      <c r="BA90" s="108"/>
      <c r="BB90" s="108"/>
      <c r="BC90" s="108"/>
      <c r="BD90" s="108"/>
      <c r="BE90" s="108"/>
      <c r="BF90" s="108"/>
      <c r="BG90" s="113">
        <v>0.7</v>
      </c>
      <c r="BH90" s="113"/>
      <c r="BI90" s="113">
        <v>16</v>
      </c>
      <c r="BJ90" s="113"/>
      <c r="BK90" s="108"/>
      <c r="BL90" s="108"/>
      <c r="BM90" s="108"/>
      <c r="BN90" s="108">
        <v>10.1</v>
      </c>
      <c r="BO90" s="108">
        <v>9.51</v>
      </c>
      <c r="BP90" s="108">
        <v>74.900000000000006</v>
      </c>
      <c r="BQ90" s="108">
        <v>18.3</v>
      </c>
      <c r="BR90" s="108">
        <v>261</v>
      </c>
      <c r="BS90" s="104">
        <v>25</v>
      </c>
      <c r="BT90" s="126">
        <v>0</v>
      </c>
      <c r="BU90" s="104">
        <v>0</v>
      </c>
      <c r="BV90" s="104">
        <v>0</v>
      </c>
      <c r="BW90" s="104">
        <v>0</v>
      </c>
      <c r="BX90" s="104">
        <v>0</v>
      </c>
      <c r="BY90" s="104">
        <v>0</v>
      </c>
      <c r="BZ90" s="104">
        <v>1</v>
      </c>
      <c r="CA90" s="104">
        <v>0</v>
      </c>
      <c r="CB90" s="104">
        <v>0</v>
      </c>
      <c r="CC90" s="104">
        <v>0</v>
      </c>
      <c r="CD90" s="104">
        <v>0</v>
      </c>
      <c r="CE90" s="104">
        <v>0</v>
      </c>
      <c r="CF90" s="104">
        <v>0</v>
      </c>
      <c r="CG90" s="104"/>
      <c r="CH90" s="104">
        <v>0</v>
      </c>
      <c r="CI90" s="103">
        <v>1</v>
      </c>
      <c r="CJ90" s="107"/>
      <c r="CK90" s="103"/>
      <c r="CL90" s="104">
        <v>0</v>
      </c>
      <c r="CM90" s="104">
        <v>0</v>
      </c>
      <c r="CN90" s="104">
        <v>0</v>
      </c>
      <c r="CO90" s="104">
        <v>0</v>
      </c>
      <c r="CP90" s="108">
        <v>0</v>
      </c>
      <c r="CQ90" s="108">
        <v>0</v>
      </c>
      <c r="CR90" s="107">
        <v>0</v>
      </c>
      <c r="CS90" s="104">
        <v>0</v>
      </c>
      <c r="CT90" s="112"/>
      <c r="CU90" s="116"/>
      <c r="CV90" s="108">
        <v>0</v>
      </c>
      <c r="CW90" s="108">
        <v>0</v>
      </c>
      <c r="CX90" s="104">
        <v>0</v>
      </c>
      <c r="CY90" s="104">
        <v>0</v>
      </c>
      <c r="CZ90" s="108"/>
      <c r="DA90" s="104"/>
      <c r="DB90" s="104"/>
      <c r="DC90" s="104"/>
      <c r="DD90" s="104"/>
      <c r="DE90" s="104"/>
      <c r="DF90" s="104"/>
      <c r="DG90" s="104"/>
      <c r="DH90" s="104"/>
      <c r="DI90" s="104"/>
      <c r="DJ90" s="104"/>
      <c r="DK90" s="104"/>
      <c r="DL90" s="104"/>
      <c r="DM90" s="104"/>
      <c r="DN90" s="104"/>
      <c r="DO90" s="104"/>
      <c r="DP90" s="104"/>
      <c r="DQ90" s="104"/>
      <c r="DR90" s="104"/>
      <c r="DS90" s="104"/>
      <c r="DT90" s="114">
        <v>6.13</v>
      </c>
      <c r="DU90" s="114">
        <v>6.06</v>
      </c>
      <c r="DV90" s="114">
        <v>6.16</v>
      </c>
      <c r="DW90" s="114">
        <v>72</v>
      </c>
      <c r="DX90" s="114">
        <v>118</v>
      </c>
      <c r="DY90" s="114">
        <v>0.10199999999999999</v>
      </c>
      <c r="DZ90" s="114">
        <v>0.16</v>
      </c>
      <c r="EA90" s="114">
        <v>5.56</v>
      </c>
      <c r="EB90" s="114">
        <v>13.023</v>
      </c>
      <c r="EC90" s="114">
        <v>1.7849999999999999</v>
      </c>
      <c r="ED90" s="114">
        <v>0.748</v>
      </c>
      <c r="EE90" s="114">
        <v>0.85199999999999998</v>
      </c>
      <c r="EF90" s="114">
        <v>0.63600000000000001</v>
      </c>
    </row>
    <row r="91" spans="1:136" ht="15.75" customHeight="1">
      <c r="A91" s="103">
        <v>91</v>
      </c>
      <c r="B91" s="126" t="s">
        <v>760</v>
      </c>
      <c r="C91" s="104" t="s">
        <v>761</v>
      </c>
      <c r="D91" s="104">
        <v>2</v>
      </c>
      <c r="E91" s="146">
        <v>34254</v>
      </c>
      <c r="F91" s="106">
        <f t="shared" si="0"/>
        <v>26</v>
      </c>
      <c r="G91" s="103">
        <v>1</v>
      </c>
      <c r="H91" s="126">
        <v>120</v>
      </c>
      <c r="I91" s="108">
        <v>131</v>
      </c>
      <c r="J91" s="103">
        <v>62</v>
      </c>
      <c r="K91" s="104">
        <v>36.299999999999997</v>
      </c>
      <c r="L91" s="107">
        <v>99</v>
      </c>
      <c r="M91" s="108">
        <v>0</v>
      </c>
      <c r="N91" s="108">
        <v>0</v>
      </c>
      <c r="O91" s="108">
        <v>0</v>
      </c>
      <c r="P91" s="108">
        <v>0</v>
      </c>
      <c r="Q91" s="108">
        <v>0</v>
      </c>
      <c r="R91" s="108">
        <v>0</v>
      </c>
      <c r="S91" s="108">
        <v>0</v>
      </c>
      <c r="T91" s="108">
        <v>0</v>
      </c>
      <c r="U91" s="108">
        <v>0</v>
      </c>
      <c r="V91" s="108">
        <v>0</v>
      </c>
      <c r="W91" s="108">
        <v>0</v>
      </c>
      <c r="X91" s="107"/>
      <c r="Y91" s="103"/>
      <c r="Z91" s="192" t="e">
        <f t="shared" si="3"/>
        <v>#DIV/0!</v>
      </c>
      <c r="AA91" s="147">
        <v>44046</v>
      </c>
      <c r="AB91" s="110" t="s">
        <v>1883</v>
      </c>
      <c r="AC91" s="230"/>
      <c r="AD91" s="104">
        <v>0</v>
      </c>
      <c r="AE91" s="104">
        <v>0</v>
      </c>
      <c r="AF91" s="104">
        <v>0</v>
      </c>
      <c r="AG91" s="104">
        <v>0</v>
      </c>
      <c r="AH91" s="108">
        <v>0</v>
      </c>
      <c r="AI91" s="108">
        <v>0</v>
      </c>
      <c r="AJ91" s="110">
        <v>44046</v>
      </c>
      <c r="AK91" s="104">
        <f t="shared" si="2"/>
        <v>0</v>
      </c>
      <c r="AL91" s="126">
        <v>0</v>
      </c>
      <c r="AM91" s="126" t="s">
        <v>752</v>
      </c>
      <c r="AN91" s="104">
        <v>0</v>
      </c>
      <c r="AO91" s="103">
        <v>0</v>
      </c>
      <c r="AP91" s="103">
        <v>0</v>
      </c>
      <c r="AQ91" s="103">
        <v>0</v>
      </c>
      <c r="AR91" s="103">
        <v>0</v>
      </c>
      <c r="AS91" s="103">
        <v>0</v>
      </c>
      <c r="AT91" s="104"/>
      <c r="AU91" s="110"/>
      <c r="AV91" s="108"/>
      <c r="AW91" s="108"/>
      <c r="AX91" s="108"/>
      <c r="AY91" s="108"/>
      <c r="AZ91" s="108"/>
      <c r="BA91" s="108"/>
      <c r="BB91" s="108"/>
      <c r="BC91" s="108"/>
      <c r="BD91" s="108"/>
      <c r="BE91" s="108"/>
      <c r="BF91" s="108"/>
      <c r="BG91" s="113"/>
      <c r="BH91" s="113"/>
      <c r="BI91" s="113"/>
      <c r="BJ91" s="113"/>
      <c r="BK91" s="108"/>
      <c r="BL91" s="108"/>
      <c r="BM91" s="108"/>
      <c r="BN91" s="108"/>
      <c r="BO91" s="108"/>
      <c r="BP91" s="108"/>
      <c r="BQ91" s="108"/>
      <c r="BR91" s="108"/>
      <c r="BS91" s="104"/>
      <c r="BT91" s="126">
        <v>0</v>
      </c>
      <c r="BU91" s="104">
        <v>0</v>
      </c>
      <c r="BV91" s="104">
        <v>0</v>
      </c>
      <c r="BW91" s="104">
        <v>0</v>
      </c>
      <c r="BX91" s="104">
        <v>0</v>
      </c>
      <c r="BY91" s="104">
        <v>0</v>
      </c>
      <c r="BZ91" s="104">
        <v>0</v>
      </c>
      <c r="CA91" s="104">
        <v>0</v>
      </c>
      <c r="CB91" s="104">
        <v>0</v>
      </c>
      <c r="CC91" s="104">
        <v>0</v>
      </c>
      <c r="CD91" s="104">
        <v>0</v>
      </c>
      <c r="CE91" s="104">
        <v>0</v>
      </c>
      <c r="CF91" s="104">
        <v>0</v>
      </c>
      <c r="CG91" s="104">
        <v>0</v>
      </c>
      <c r="CH91" s="104">
        <v>0</v>
      </c>
      <c r="CI91" s="103">
        <v>0</v>
      </c>
      <c r="CJ91" s="107"/>
      <c r="CK91" s="103"/>
      <c r="CL91" s="104">
        <v>0</v>
      </c>
      <c r="CM91" s="104">
        <v>0</v>
      </c>
      <c r="CN91" s="104">
        <v>0</v>
      </c>
      <c r="CO91" s="104">
        <v>0</v>
      </c>
      <c r="CP91" s="108">
        <v>0</v>
      </c>
      <c r="CQ91" s="108">
        <v>0</v>
      </c>
      <c r="CR91" s="107">
        <v>0</v>
      </c>
      <c r="CS91" s="104">
        <v>0</v>
      </c>
      <c r="CT91" s="112"/>
      <c r="CU91" s="116"/>
      <c r="CV91" s="108">
        <v>0</v>
      </c>
      <c r="CW91" s="108">
        <v>0</v>
      </c>
      <c r="CX91" s="104">
        <v>0</v>
      </c>
      <c r="CY91" s="104">
        <v>0</v>
      </c>
      <c r="CZ91" s="113">
        <v>4.1724814814814817</v>
      </c>
      <c r="DA91" s="114"/>
      <c r="DB91" s="114"/>
      <c r="DC91" s="114"/>
      <c r="DD91" s="114"/>
      <c r="DE91" s="114"/>
      <c r="DF91" s="114"/>
      <c r="DG91" s="114"/>
      <c r="DH91" s="114"/>
      <c r="DI91" s="114">
        <v>-3.5223333333333327</v>
      </c>
      <c r="DJ91" s="114">
        <v>22.433833333333332</v>
      </c>
      <c r="DK91" s="114">
        <v>-25.95616666666665</v>
      </c>
      <c r="DL91" s="114">
        <v>-28.947737370467486</v>
      </c>
      <c r="DM91" s="114">
        <v>184.09978964689807</v>
      </c>
      <c r="DN91" s="114">
        <v>-213.04752701736552</v>
      </c>
      <c r="DO91" s="114">
        <v>-68.321214254330656</v>
      </c>
      <c r="DP91" s="114">
        <v>429.24064170324715</v>
      </c>
      <c r="DQ91" s="114">
        <v>-497.56185595757802</v>
      </c>
      <c r="DR91" s="114">
        <v>0.53685856179000824</v>
      </c>
      <c r="DS91" s="114"/>
      <c r="DT91" s="114">
        <v>6.07</v>
      </c>
      <c r="DU91" s="114">
        <v>5.79</v>
      </c>
      <c r="DV91" s="114">
        <v>6.29</v>
      </c>
      <c r="DW91" s="114">
        <v>81</v>
      </c>
      <c r="DX91" s="114">
        <v>131</v>
      </c>
      <c r="DY91" s="114">
        <v>0.496</v>
      </c>
      <c r="DZ91" s="114">
        <v>0.70699999999999996</v>
      </c>
      <c r="EA91" s="114">
        <v>26.8</v>
      </c>
      <c r="EB91" s="114">
        <v>5.9329999999999998</v>
      </c>
      <c r="EC91" s="114">
        <v>0.46</v>
      </c>
      <c r="ED91" s="114">
        <v>0.51200000000000001</v>
      </c>
      <c r="EE91" s="114">
        <v>0.56299999999999994</v>
      </c>
      <c r="EF91" s="114">
        <v>0.44500000000000001</v>
      </c>
    </row>
    <row r="92" spans="1:136" ht="15.75" customHeight="1">
      <c r="A92" s="76">
        <v>92</v>
      </c>
      <c r="B92" s="159" t="s">
        <v>769</v>
      </c>
      <c r="C92" s="46" t="s">
        <v>770</v>
      </c>
      <c r="D92" s="46">
        <v>2</v>
      </c>
      <c r="E92" s="149">
        <v>24743</v>
      </c>
      <c r="F92" s="44">
        <f t="shared" si="0"/>
        <v>52</v>
      </c>
      <c r="G92" s="78">
        <v>1</v>
      </c>
      <c r="H92" s="159">
        <v>108</v>
      </c>
      <c r="I92" s="135">
        <v>127</v>
      </c>
      <c r="J92" s="78">
        <v>75</v>
      </c>
      <c r="K92" s="46">
        <v>38</v>
      </c>
      <c r="L92" s="79">
        <v>96</v>
      </c>
      <c r="M92" s="80">
        <v>0</v>
      </c>
      <c r="N92" s="80">
        <v>0</v>
      </c>
      <c r="O92" s="80">
        <v>0</v>
      </c>
      <c r="P92" s="80">
        <v>0</v>
      </c>
      <c r="Q92" s="80">
        <v>0</v>
      </c>
      <c r="R92" s="80">
        <v>0</v>
      </c>
      <c r="S92" s="80">
        <v>0</v>
      </c>
      <c r="T92" s="80">
        <v>0</v>
      </c>
      <c r="U92" s="80">
        <v>0</v>
      </c>
      <c r="V92" s="80">
        <v>0</v>
      </c>
      <c r="W92" s="80">
        <v>0</v>
      </c>
      <c r="X92" s="70"/>
      <c r="Y92" s="63"/>
      <c r="Z92" s="191" t="e">
        <f t="shared" si="3"/>
        <v>#DIV/0!</v>
      </c>
      <c r="AA92" s="150">
        <v>44045</v>
      </c>
      <c r="AB92" s="60" t="s">
        <v>1883</v>
      </c>
      <c r="AC92" s="177"/>
      <c r="AD92" s="58"/>
      <c r="AE92" s="58">
        <v>0</v>
      </c>
      <c r="AF92" s="58">
        <v>0</v>
      </c>
      <c r="AG92" s="58">
        <v>0</v>
      </c>
      <c r="AH92" s="84">
        <v>0</v>
      </c>
      <c r="AI92" s="84">
        <v>0</v>
      </c>
      <c r="AJ92" s="60">
        <v>44050</v>
      </c>
      <c r="AK92" s="58">
        <f t="shared" si="2"/>
        <v>5</v>
      </c>
      <c r="AL92" s="123">
        <v>1</v>
      </c>
      <c r="AM92" s="61"/>
      <c r="AN92" s="64">
        <v>1</v>
      </c>
      <c r="AO92" s="63">
        <v>1</v>
      </c>
      <c r="AP92" s="63">
        <v>0</v>
      </c>
      <c r="AQ92" s="63">
        <v>0</v>
      </c>
      <c r="AR92" s="63">
        <v>0</v>
      </c>
      <c r="AS92" s="63">
        <v>0</v>
      </c>
      <c r="AT92" s="64"/>
      <c r="AU92" s="66">
        <v>44045</v>
      </c>
      <c r="AV92" s="135"/>
      <c r="AW92" s="135"/>
      <c r="AX92" s="135"/>
      <c r="AY92" s="135"/>
      <c r="AZ92" s="135"/>
      <c r="BA92" s="135"/>
      <c r="BB92" s="135"/>
      <c r="BC92" s="135"/>
      <c r="BD92" s="135"/>
      <c r="BE92" s="135"/>
      <c r="BF92" s="135"/>
      <c r="BG92" s="133"/>
      <c r="BH92" s="133">
        <v>11823</v>
      </c>
      <c r="BI92" s="133">
        <v>6.5</v>
      </c>
      <c r="BJ92" s="133">
        <v>8.9999999999999993E-3</v>
      </c>
      <c r="BK92" s="135"/>
      <c r="BL92" s="135"/>
      <c r="BM92" s="135">
        <v>86</v>
      </c>
      <c r="BN92" s="135">
        <v>7.2</v>
      </c>
      <c r="BO92" s="135">
        <v>2.5499999999999998</v>
      </c>
      <c r="BP92" s="135">
        <v>4</v>
      </c>
      <c r="BQ92" s="135">
        <v>0.79</v>
      </c>
      <c r="BR92" s="135">
        <v>7</v>
      </c>
      <c r="BS92" s="46">
        <v>22</v>
      </c>
      <c r="BT92" s="123">
        <v>0</v>
      </c>
      <c r="BU92" s="64">
        <v>0</v>
      </c>
      <c r="BV92" s="64">
        <v>0</v>
      </c>
      <c r="BW92" s="64">
        <v>0</v>
      </c>
      <c r="BX92" s="64">
        <v>0</v>
      </c>
      <c r="BY92" s="64">
        <v>0</v>
      </c>
      <c r="BZ92" s="64">
        <v>0</v>
      </c>
      <c r="CA92" s="64">
        <v>0</v>
      </c>
      <c r="CB92" s="64">
        <v>0</v>
      </c>
      <c r="CC92" s="64">
        <v>0</v>
      </c>
      <c r="CD92" s="64">
        <v>0</v>
      </c>
      <c r="CE92" s="64">
        <v>0</v>
      </c>
      <c r="CF92" s="64">
        <v>0</v>
      </c>
      <c r="CG92" s="64">
        <v>0</v>
      </c>
      <c r="CH92" s="64">
        <v>0</v>
      </c>
      <c r="CI92" s="63">
        <v>0</v>
      </c>
      <c r="CJ92" s="86"/>
      <c r="CK92" s="63">
        <v>50</v>
      </c>
      <c r="CL92" s="64">
        <v>0</v>
      </c>
      <c r="CM92" s="64">
        <v>0</v>
      </c>
      <c r="CN92" s="64">
        <v>0</v>
      </c>
      <c r="CO92" s="64">
        <v>0</v>
      </c>
      <c r="CP92" s="61">
        <v>0</v>
      </c>
      <c r="CQ92" s="61">
        <v>0</v>
      </c>
      <c r="CR92" s="70">
        <v>0</v>
      </c>
      <c r="CS92" s="64">
        <v>0</v>
      </c>
      <c r="CT92" s="71"/>
      <c r="CU92" s="62"/>
      <c r="CV92" s="61">
        <v>0</v>
      </c>
      <c r="CW92" s="61">
        <v>0</v>
      </c>
      <c r="CX92" s="64">
        <v>0</v>
      </c>
      <c r="CY92" s="64">
        <v>0</v>
      </c>
      <c r="CZ92" s="160">
        <v>4.3402033898305081</v>
      </c>
      <c r="DA92" s="75">
        <v>4.9130000000000003</v>
      </c>
      <c r="DB92" s="75">
        <v>0.57279661016949213</v>
      </c>
      <c r="DC92" s="75">
        <v>13.197460089349885</v>
      </c>
      <c r="DD92" s="75">
        <v>141</v>
      </c>
      <c r="DE92" s="75">
        <v>128822</v>
      </c>
      <c r="DF92" s="75">
        <v>114500</v>
      </c>
      <c r="DG92" s="75">
        <v>1877.1378708551483</v>
      </c>
      <c r="DH92" s="75">
        <v>1.1526166016899463E-4</v>
      </c>
      <c r="DI92" s="75">
        <v>24.210166666666669</v>
      </c>
      <c r="DJ92" s="75">
        <v>36.49666666666667</v>
      </c>
      <c r="DK92" s="75">
        <v>-12.2865</v>
      </c>
      <c r="DL92" s="75">
        <v>214.8033558690978</v>
      </c>
      <c r="DM92" s="75">
        <v>323.90633570339298</v>
      </c>
      <c r="DN92" s="75">
        <v>-109.102979834295</v>
      </c>
      <c r="DO92" s="75">
        <v>446.78979883493025</v>
      </c>
      <c r="DP92" s="75">
        <v>673.45764160675287</v>
      </c>
      <c r="DQ92" s="75">
        <v>-226.66784277182239</v>
      </c>
      <c r="DR92" s="75">
        <v>0.25181804837834176</v>
      </c>
      <c r="DS92" s="75"/>
      <c r="DT92" s="75">
        <v>8.9600000000000009</v>
      </c>
      <c r="DU92" s="75">
        <v>8.66</v>
      </c>
      <c r="DV92" s="75">
        <v>9.24</v>
      </c>
      <c r="DW92" s="75">
        <v>62</v>
      </c>
      <c r="DX92" s="75">
        <v>104</v>
      </c>
      <c r="DY92" s="75">
        <v>0.57399999999999995</v>
      </c>
      <c r="DZ92" s="75">
        <v>1.4419999999999999</v>
      </c>
      <c r="EA92" s="75">
        <v>24.47</v>
      </c>
      <c r="EB92" s="75">
        <v>6.21</v>
      </c>
      <c r="EC92" s="75">
        <v>0.69899999999999995</v>
      </c>
      <c r="ED92" s="75">
        <v>0.48799999999999999</v>
      </c>
      <c r="EE92" s="75">
        <v>0.52600000000000002</v>
      </c>
      <c r="EF92" s="75">
        <v>0.46</v>
      </c>
    </row>
    <row r="93" spans="1:136" ht="15.75" customHeight="1">
      <c r="A93" s="76">
        <v>93</v>
      </c>
      <c r="B93" s="159" t="s">
        <v>777</v>
      </c>
      <c r="C93" s="46" t="s">
        <v>778</v>
      </c>
      <c r="D93" s="46">
        <v>2</v>
      </c>
      <c r="E93" s="149">
        <v>18462</v>
      </c>
      <c r="F93" s="44">
        <f t="shared" si="0"/>
        <v>70</v>
      </c>
      <c r="G93" s="78">
        <v>1</v>
      </c>
      <c r="H93" s="159">
        <v>74</v>
      </c>
      <c r="I93" s="135">
        <v>112</v>
      </c>
      <c r="J93" s="78">
        <v>66</v>
      </c>
      <c r="K93" s="46">
        <v>36</v>
      </c>
      <c r="L93" s="79">
        <v>91</v>
      </c>
      <c r="M93" s="80">
        <v>0</v>
      </c>
      <c r="N93" s="80">
        <v>1</v>
      </c>
      <c r="O93" s="80">
        <v>1</v>
      </c>
      <c r="P93" s="80">
        <v>0</v>
      </c>
      <c r="Q93" s="80">
        <v>0</v>
      </c>
      <c r="R93" s="80">
        <v>1</v>
      </c>
      <c r="S93" s="80">
        <v>1</v>
      </c>
      <c r="T93" s="80">
        <v>0</v>
      </c>
      <c r="U93" s="80">
        <v>1</v>
      </c>
      <c r="V93" s="80">
        <v>0</v>
      </c>
      <c r="W93" s="80">
        <v>0</v>
      </c>
      <c r="X93" s="70">
        <v>97.9</v>
      </c>
      <c r="Y93" s="63">
        <v>1.59</v>
      </c>
      <c r="Z93" s="191">
        <f t="shared" si="3"/>
        <v>38.724733989952931</v>
      </c>
      <c r="AA93" s="150">
        <v>44044</v>
      </c>
      <c r="AB93" s="60" t="s">
        <v>1883</v>
      </c>
      <c r="AC93" s="177">
        <v>44048</v>
      </c>
      <c r="AD93" s="58" t="s">
        <v>1904</v>
      </c>
      <c r="AE93" s="58">
        <v>0</v>
      </c>
      <c r="AF93" s="58">
        <v>0</v>
      </c>
      <c r="AG93" s="58">
        <v>0</v>
      </c>
      <c r="AH93" s="84">
        <v>0</v>
      </c>
      <c r="AI93" s="84">
        <v>0</v>
      </c>
      <c r="AJ93" s="60">
        <v>44055</v>
      </c>
      <c r="AK93" s="58">
        <f t="shared" si="2"/>
        <v>11</v>
      </c>
      <c r="AL93" s="123">
        <v>1</v>
      </c>
      <c r="AM93" s="61"/>
      <c r="AN93" s="64">
        <v>1</v>
      </c>
      <c r="AO93" s="63">
        <v>1</v>
      </c>
      <c r="AP93" s="63">
        <v>1</v>
      </c>
      <c r="AQ93" s="63">
        <v>1</v>
      </c>
      <c r="AR93" s="63">
        <v>1</v>
      </c>
      <c r="AS93" s="63">
        <v>0</v>
      </c>
      <c r="AT93" s="64"/>
      <c r="AU93" s="66">
        <v>44044</v>
      </c>
      <c r="AV93" s="135">
        <v>5</v>
      </c>
      <c r="AW93" s="135"/>
      <c r="AX93" s="135"/>
      <c r="AY93" s="135"/>
      <c r="AZ93" s="135"/>
      <c r="BA93" s="135"/>
      <c r="BB93" s="135"/>
      <c r="BC93" s="135"/>
      <c r="BD93" s="135"/>
      <c r="BE93" s="135"/>
      <c r="BF93" s="135"/>
      <c r="BG93" s="133">
        <v>0.74</v>
      </c>
      <c r="BH93" s="133">
        <v>533</v>
      </c>
      <c r="BI93" s="133">
        <v>199.1</v>
      </c>
      <c r="BJ93" s="133">
        <v>0.01</v>
      </c>
      <c r="BK93" s="135"/>
      <c r="BL93" s="135"/>
      <c r="BM93" s="135">
        <v>216</v>
      </c>
      <c r="BN93" s="135">
        <v>14.7</v>
      </c>
      <c r="BO93" s="135">
        <v>7.76</v>
      </c>
      <c r="BP93" s="135">
        <v>65.599999999999994</v>
      </c>
      <c r="BQ93" s="135">
        <v>30.2</v>
      </c>
      <c r="BR93" s="135">
        <v>100</v>
      </c>
      <c r="BS93" s="46">
        <v>25</v>
      </c>
      <c r="BT93" s="123">
        <v>1</v>
      </c>
      <c r="BU93" s="64">
        <v>0</v>
      </c>
      <c r="BV93" s="64">
        <v>0</v>
      </c>
      <c r="BW93" s="64">
        <v>0</v>
      </c>
      <c r="BX93" s="64">
        <v>0</v>
      </c>
      <c r="BY93" s="64">
        <v>0</v>
      </c>
      <c r="BZ93" s="64">
        <v>0</v>
      </c>
      <c r="CA93" s="64">
        <v>0</v>
      </c>
      <c r="CB93" s="64">
        <v>0</v>
      </c>
      <c r="CC93" s="64">
        <v>1</v>
      </c>
      <c r="CD93" s="64">
        <v>0</v>
      </c>
      <c r="CE93" s="64">
        <v>0</v>
      </c>
      <c r="CF93" s="64">
        <v>0</v>
      </c>
      <c r="CG93" s="64">
        <v>1</v>
      </c>
      <c r="CH93" s="64">
        <v>0</v>
      </c>
      <c r="CI93" s="63">
        <v>0</v>
      </c>
      <c r="CJ93" s="86"/>
      <c r="CK93" s="63"/>
      <c r="CL93" s="64">
        <v>0</v>
      </c>
      <c r="CM93" s="64">
        <v>0</v>
      </c>
      <c r="CN93" s="64">
        <v>0</v>
      </c>
      <c r="CO93" s="64">
        <v>0</v>
      </c>
      <c r="CP93" s="61"/>
      <c r="CQ93" s="61"/>
      <c r="CR93" s="70">
        <v>0</v>
      </c>
      <c r="CS93" s="64">
        <v>0</v>
      </c>
      <c r="CT93" s="71" t="s">
        <v>131</v>
      </c>
      <c r="CU93" s="100" t="s">
        <v>1933</v>
      </c>
      <c r="CV93" s="61">
        <v>0</v>
      </c>
      <c r="CW93" s="61">
        <v>0</v>
      </c>
      <c r="CX93" s="64">
        <v>1</v>
      </c>
      <c r="CY93" s="64">
        <v>0</v>
      </c>
      <c r="CZ93" s="160">
        <v>4.2993799999999984</v>
      </c>
      <c r="DA93" s="75">
        <v>4.5640000000000001</v>
      </c>
      <c r="DB93" s="75">
        <v>0.26462000000000163</v>
      </c>
      <c r="DC93" s="75">
        <v>6.154840930552818</v>
      </c>
      <c r="DD93" s="75">
        <v>112</v>
      </c>
      <c r="DE93" s="75">
        <v>52921</v>
      </c>
      <c r="DF93" s="75">
        <v>39092</v>
      </c>
      <c r="DG93" s="75">
        <v>669.11369740376017</v>
      </c>
      <c r="DH93" s="75">
        <v>1.574450253390161E-4</v>
      </c>
      <c r="DI93" s="75">
        <v>13.625500000000001</v>
      </c>
      <c r="DJ93" s="75">
        <v>31.711499999999997</v>
      </c>
      <c r="DK93" s="75">
        <v>-18.086000000000006</v>
      </c>
      <c r="DL93" s="75">
        <v>120.34687298604442</v>
      </c>
      <c r="DM93" s="75">
        <v>277.87389945536944</v>
      </c>
      <c r="DN93" s="75">
        <v>-157.52702646932497</v>
      </c>
      <c r="DO93" s="75">
        <v>257.48384089890777</v>
      </c>
      <c r="DP93" s="75">
        <v>594.03873620192508</v>
      </c>
      <c r="DQ93" s="75">
        <v>-336.55489530301759</v>
      </c>
      <c r="DR93" s="75">
        <v>0.36165613422342663</v>
      </c>
      <c r="DS93" s="75"/>
      <c r="DT93" s="75">
        <v>7.89</v>
      </c>
      <c r="DU93" s="75">
        <v>7.7</v>
      </c>
      <c r="DV93" s="75">
        <v>8.11</v>
      </c>
      <c r="DW93" s="75">
        <v>68</v>
      </c>
      <c r="DX93" s="75">
        <v>117</v>
      </c>
      <c r="DY93" s="75">
        <v>0.40799999999999997</v>
      </c>
      <c r="DZ93" s="75">
        <v>0.77600000000000002</v>
      </c>
      <c r="EA93" s="75">
        <v>16.64</v>
      </c>
      <c r="EB93" s="75">
        <v>7.5289999999999999</v>
      </c>
      <c r="EC93" s="75">
        <v>0.65600000000000003</v>
      </c>
      <c r="ED93" s="75">
        <v>0.81699999999999995</v>
      </c>
      <c r="EE93" s="75">
        <v>0.95</v>
      </c>
      <c r="EF93" s="75">
        <v>0.68</v>
      </c>
    </row>
    <row r="94" spans="1:136" ht="14.25" customHeight="1">
      <c r="A94" s="103">
        <v>94</v>
      </c>
      <c r="B94" s="126" t="s">
        <v>787</v>
      </c>
      <c r="C94" s="104" t="s">
        <v>788</v>
      </c>
      <c r="D94" s="104">
        <v>1</v>
      </c>
      <c r="E94" s="146">
        <v>24256</v>
      </c>
      <c r="F94" s="106">
        <f t="shared" si="0"/>
        <v>54</v>
      </c>
      <c r="G94" s="103">
        <v>1</v>
      </c>
      <c r="H94" s="126">
        <v>95</v>
      </c>
      <c r="I94" s="108">
        <v>82</v>
      </c>
      <c r="J94" s="103">
        <v>58</v>
      </c>
      <c r="K94" s="104">
        <v>37</v>
      </c>
      <c r="L94" s="107">
        <v>97</v>
      </c>
      <c r="M94" s="108">
        <v>0</v>
      </c>
      <c r="N94" s="108">
        <v>0</v>
      </c>
      <c r="O94" s="108">
        <v>0</v>
      </c>
      <c r="P94" s="108">
        <v>0</v>
      </c>
      <c r="Q94" s="108">
        <v>0</v>
      </c>
      <c r="R94" s="108">
        <v>0</v>
      </c>
      <c r="S94" s="108">
        <v>0</v>
      </c>
      <c r="T94" s="108">
        <v>0</v>
      </c>
      <c r="U94" s="108">
        <v>0</v>
      </c>
      <c r="V94" s="108">
        <v>0</v>
      </c>
      <c r="W94" s="108">
        <v>0</v>
      </c>
      <c r="X94" s="107"/>
      <c r="Y94" s="103"/>
      <c r="Z94" s="192" t="e">
        <f t="shared" si="3"/>
        <v>#DIV/0!</v>
      </c>
      <c r="AA94" s="147">
        <v>44047</v>
      </c>
      <c r="AB94" s="110" t="s">
        <v>1883</v>
      </c>
      <c r="AC94" s="230">
        <v>44047</v>
      </c>
      <c r="AD94" s="104"/>
      <c r="AE94" s="104">
        <v>0</v>
      </c>
      <c r="AF94" s="104">
        <v>0</v>
      </c>
      <c r="AG94" s="104">
        <v>0</v>
      </c>
      <c r="AH94" s="108">
        <v>0</v>
      </c>
      <c r="AI94" s="108">
        <v>0</v>
      </c>
      <c r="AJ94" s="110">
        <v>44069</v>
      </c>
      <c r="AK94" s="104">
        <f t="shared" si="2"/>
        <v>22</v>
      </c>
      <c r="AL94" s="126">
        <v>0</v>
      </c>
      <c r="AM94" s="108" t="s">
        <v>789</v>
      </c>
      <c r="AN94" s="104">
        <v>1</v>
      </c>
      <c r="AO94" s="103">
        <v>1</v>
      </c>
      <c r="AP94" s="103">
        <v>1</v>
      </c>
      <c r="AQ94" s="103">
        <v>0</v>
      </c>
      <c r="AR94" s="103">
        <v>1</v>
      </c>
      <c r="AS94" s="103">
        <v>0</v>
      </c>
      <c r="AT94" s="104"/>
      <c r="AU94" s="110">
        <v>44054</v>
      </c>
      <c r="AV94" s="108"/>
      <c r="AW94" s="108"/>
      <c r="AX94" s="108"/>
      <c r="AY94" s="108"/>
      <c r="AZ94" s="108"/>
      <c r="BA94" s="108"/>
      <c r="BB94" s="108"/>
      <c r="BC94" s="108"/>
      <c r="BD94" s="108"/>
      <c r="BE94" s="108"/>
      <c r="BF94" s="108"/>
      <c r="BG94" s="113"/>
      <c r="BH94" s="113"/>
      <c r="BI94" s="113">
        <v>236</v>
      </c>
      <c r="BJ94" s="113"/>
      <c r="BK94" s="108"/>
      <c r="BL94" s="108"/>
      <c r="BM94" s="108"/>
      <c r="BN94" s="108"/>
      <c r="BO94" s="108"/>
      <c r="BP94" s="108"/>
      <c r="BQ94" s="108"/>
      <c r="BR94" s="108"/>
      <c r="BS94" s="104"/>
      <c r="BT94" s="126">
        <v>0</v>
      </c>
      <c r="BU94" s="104">
        <v>0</v>
      </c>
      <c r="BV94" s="104">
        <v>0</v>
      </c>
      <c r="BW94" s="104">
        <v>0</v>
      </c>
      <c r="BX94" s="104">
        <v>0</v>
      </c>
      <c r="BY94" s="104">
        <v>1</v>
      </c>
      <c r="BZ94" s="104">
        <v>0</v>
      </c>
      <c r="CA94" s="104">
        <v>0</v>
      </c>
      <c r="CB94" s="104">
        <v>0</v>
      </c>
      <c r="CC94" s="104">
        <v>0</v>
      </c>
      <c r="CD94" s="104">
        <v>0</v>
      </c>
      <c r="CE94" s="104">
        <v>0</v>
      </c>
      <c r="CF94" s="104">
        <v>0</v>
      </c>
      <c r="CG94" s="104">
        <v>0</v>
      </c>
      <c r="CH94" s="104">
        <v>0</v>
      </c>
      <c r="CI94" s="103">
        <v>0</v>
      </c>
      <c r="CJ94" s="107"/>
      <c r="CK94" s="103"/>
      <c r="CL94" s="104">
        <v>0</v>
      </c>
      <c r="CM94" s="104">
        <v>0</v>
      </c>
      <c r="CN94" s="104">
        <v>0</v>
      </c>
      <c r="CO94" s="104">
        <v>0</v>
      </c>
      <c r="CP94" s="108">
        <v>0</v>
      </c>
      <c r="CQ94" s="108">
        <v>0</v>
      </c>
      <c r="CR94" s="107">
        <v>0</v>
      </c>
      <c r="CS94" s="104">
        <v>0</v>
      </c>
      <c r="CT94" s="112"/>
      <c r="CU94" s="116"/>
      <c r="CV94" s="108">
        <v>0</v>
      </c>
      <c r="CW94" s="108">
        <v>0</v>
      </c>
      <c r="CX94" s="104">
        <v>0</v>
      </c>
      <c r="CY94" s="104">
        <v>0</v>
      </c>
      <c r="CZ94" s="113">
        <v>6.3007000000000017</v>
      </c>
      <c r="DA94" s="114">
        <v>6.4980000000000002</v>
      </c>
      <c r="DB94" s="114">
        <v>0.19729999999999848</v>
      </c>
      <c r="DC94" s="114">
        <v>3.1313980986239374</v>
      </c>
      <c r="DD94" s="114">
        <v>117</v>
      </c>
      <c r="DE94" s="114">
        <v>21270</v>
      </c>
      <c r="DF94" s="114">
        <v>13246</v>
      </c>
      <c r="DG94" s="114">
        <v>373.24163801187876</v>
      </c>
      <c r="DH94" s="114">
        <v>2.3640329900527989E-4</v>
      </c>
      <c r="DI94" s="114">
        <v>-10.06233333333333</v>
      </c>
      <c r="DJ94" s="114">
        <v>14.539666666666665</v>
      </c>
      <c r="DK94" s="114">
        <v>-24.601999999999993</v>
      </c>
      <c r="DL94" s="114">
        <v>-187.86607111242003</v>
      </c>
      <c r="DM94" s="114">
        <v>272.2168401881745</v>
      </c>
      <c r="DN94" s="114">
        <v>-460.08291130059467</v>
      </c>
      <c r="DO94" s="114">
        <v>-127.88439405155215</v>
      </c>
      <c r="DP94" s="114">
        <v>184.52748701329</v>
      </c>
      <c r="DQ94" s="114">
        <v>-312.41188106484219</v>
      </c>
      <c r="DR94" s="114">
        <v>0.62867202949339018</v>
      </c>
      <c r="DS94" s="114"/>
      <c r="DT94" s="114">
        <v>8.32</v>
      </c>
      <c r="DU94" s="114">
        <v>8.16</v>
      </c>
      <c r="DV94" s="114">
        <v>8.4600000000000009</v>
      </c>
      <c r="DW94" s="114">
        <v>69</v>
      </c>
      <c r="DX94" s="114">
        <v>88</v>
      </c>
      <c r="DY94" s="114">
        <v>0.30099999999999999</v>
      </c>
      <c r="DZ94" s="114">
        <v>1.552</v>
      </c>
      <c r="EA94" s="114">
        <v>29.64</v>
      </c>
      <c r="EB94" s="114">
        <v>5.641</v>
      </c>
      <c r="EC94" s="114">
        <v>0.373</v>
      </c>
      <c r="ED94" s="114">
        <v>0.84699999999999998</v>
      </c>
      <c r="EE94" s="114">
        <v>0.90700000000000003</v>
      </c>
      <c r="EF94" s="114">
        <v>0.76600000000000001</v>
      </c>
    </row>
    <row r="95" spans="1:136" ht="15.75" customHeight="1">
      <c r="A95" s="76">
        <v>95</v>
      </c>
      <c r="B95" s="159" t="s">
        <v>797</v>
      </c>
      <c r="C95" s="46" t="s">
        <v>798</v>
      </c>
      <c r="D95" s="46">
        <v>2</v>
      </c>
      <c r="E95" s="149">
        <v>15474</v>
      </c>
      <c r="F95" s="44">
        <f t="shared" si="0"/>
        <v>78</v>
      </c>
      <c r="G95" s="78">
        <v>1</v>
      </c>
      <c r="H95" s="159">
        <v>85</v>
      </c>
      <c r="I95" s="135">
        <v>101</v>
      </c>
      <c r="J95" s="78">
        <v>52</v>
      </c>
      <c r="K95" s="46">
        <v>36.6</v>
      </c>
      <c r="L95" s="79">
        <v>97</v>
      </c>
      <c r="M95" s="80">
        <v>0</v>
      </c>
      <c r="N95" s="80">
        <v>0</v>
      </c>
      <c r="O95" s="80">
        <v>0</v>
      </c>
      <c r="P95" s="80">
        <v>0</v>
      </c>
      <c r="Q95" s="80">
        <v>0</v>
      </c>
      <c r="R95" s="80">
        <v>0</v>
      </c>
      <c r="S95" s="80">
        <v>0</v>
      </c>
      <c r="T95" s="80">
        <v>1</v>
      </c>
      <c r="U95" s="80">
        <v>0</v>
      </c>
      <c r="V95" s="80">
        <v>0</v>
      </c>
      <c r="W95" s="80">
        <v>0</v>
      </c>
      <c r="X95" s="70">
        <v>76</v>
      </c>
      <c r="Y95" s="63">
        <v>1.59</v>
      </c>
      <c r="Z95" s="191">
        <f t="shared" si="3"/>
        <v>30.062101973814325</v>
      </c>
      <c r="AA95" s="150">
        <v>44046</v>
      </c>
      <c r="AB95" s="60" t="s">
        <v>1883</v>
      </c>
      <c r="AC95" s="177">
        <v>44048</v>
      </c>
      <c r="AD95" s="58" t="s">
        <v>1902</v>
      </c>
      <c r="AE95" s="58">
        <v>0</v>
      </c>
      <c r="AF95" s="58">
        <v>0</v>
      </c>
      <c r="AG95" s="58">
        <v>0</v>
      </c>
      <c r="AH95" s="84">
        <v>0</v>
      </c>
      <c r="AI95" s="84">
        <v>0</v>
      </c>
      <c r="AJ95" s="60">
        <v>44050</v>
      </c>
      <c r="AK95" s="58">
        <f t="shared" si="2"/>
        <v>4</v>
      </c>
      <c r="AL95" s="123">
        <v>1</v>
      </c>
      <c r="AM95" s="61"/>
      <c r="AN95" s="64">
        <v>1</v>
      </c>
      <c r="AO95" s="63">
        <v>1</v>
      </c>
      <c r="AP95" s="63">
        <v>1</v>
      </c>
      <c r="AQ95" s="63">
        <v>1</v>
      </c>
      <c r="AR95" s="63">
        <v>1</v>
      </c>
      <c r="AS95" s="63">
        <v>0</v>
      </c>
      <c r="AT95" s="64"/>
      <c r="AU95" s="66">
        <v>44046</v>
      </c>
      <c r="AV95" s="135">
        <v>0</v>
      </c>
      <c r="AW95" s="135"/>
      <c r="AX95" s="135"/>
      <c r="AY95" s="135"/>
      <c r="AZ95" s="135"/>
      <c r="BA95" s="135"/>
      <c r="BB95" s="135"/>
      <c r="BC95" s="135"/>
      <c r="BD95" s="135"/>
      <c r="BE95" s="135"/>
      <c r="BF95" s="135"/>
      <c r="BG95" s="133">
        <v>1.02</v>
      </c>
      <c r="BH95" s="133">
        <v>697</v>
      </c>
      <c r="BI95" s="133">
        <v>89.7</v>
      </c>
      <c r="BJ95" s="133">
        <v>1.2E-2</v>
      </c>
      <c r="BK95" s="135"/>
      <c r="BL95" s="135"/>
      <c r="BM95" s="135"/>
      <c r="BN95" s="135">
        <v>11.8</v>
      </c>
      <c r="BO95" s="135">
        <v>2.89</v>
      </c>
      <c r="BP95" s="135">
        <v>54.3</v>
      </c>
      <c r="BQ95" s="135">
        <v>34.299999999999997</v>
      </c>
      <c r="BR95" s="135">
        <v>116</v>
      </c>
      <c r="BS95" s="46">
        <v>30</v>
      </c>
      <c r="BT95" s="123">
        <v>0</v>
      </c>
      <c r="BU95" s="64">
        <v>1</v>
      </c>
      <c r="BV95" s="64">
        <v>0</v>
      </c>
      <c r="BW95" s="64">
        <v>0</v>
      </c>
      <c r="BX95" s="64">
        <v>0</v>
      </c>
      <c r="BY95" s="64">
        <v>1</v>
      </c>
      <c r="BZ95" s="64">
        <v>0</v>
      </c>
      <c r="CA95" s="64">
        <v>0</v>
      </c>
      <c r="CB95" s="64">
        <v>0</v>
      </c>
      <c r="CC95" s="64">
        <v>1</v>
      </c>
      <c r="CD95" s="64">
        <v>1</v>
      </c>
      <c r="CE95" s="64">
        <v>0</v>
      </c>
      <c r="CF95" s="64">
        <v>0</v>
      </c>
      <c r="CG95" s="64">
        <v>0</v>
      </c>
      <c r="CH95" s="64">
        <v>0</v>
      </c>
      <c r="CI95" s="63">
        <v>0</v>
      </c>
      <c r="CJ95" s="86"/>
      <c r="CK95" s="63">
        <v>50</v>
      </c>
      <c r="CL95" s="64">
        <v>0</v>
      </c>
      <c r="CM95" s="64">
        <v>0</v>
      </c>
      <c r="CN95" s="64">
        <v>0</v>
      </c>
      <c r="CO95" s="64">
        <v>0</v>
      </c>
      <c r="CP95" s="61">
        <v>0</v>
      </c>
      <c r="CQ95" s="61">
        <v>0</v>
      </c>
      <c r="CR95" s="70">
        <v>0</v>
      </c>
      <c r="CS95" s="64">
        <v>1</v>
      </c>
      <c r="CT95" s="71" t="s">
        <v>131</v>
      </c>
      <c r="CU95" s="62" t="s">
        <v>493</v>
      </c>
      <c r="CV95" s="61">
        <v>0</v>
      </c>
      <c r="CW95" s="61">
        <v>0</v>
      </c>
      <c r="CX95" s="64">
        <v>0</v>
      </c>
      <c r="CY95" s="64">
        <v>0</v>
      </c>
      <c r="CZ95" s="160">
        <v>3.696109090909093</v>
      </c>
      <c r="DA95" s="75">
        <v>3.7759999999999998</v>
      </c>
      <c r="DB95" s="75">
        <v>7.9890909090906792E-2</v>
      </c>
      <c r="DC95" s="75">
        <v>2.1614867723305444</v>
      </c>
      <c r="DD95" s="75">
        <v>58</v>
      </c>
      <c r="DE95" s="75">
        <v>27769</v>
      </c>
      <c r="DF95" s="75">
        <v>6612</v>
      </c>
      <c r="DG95" s="75">
        <v>304.08839779005518</v>
      </c>
      <c r="DH95" s="75">
        <v>3.2690362557933218E-4</v>
      </c>
      <c r="DI95" s="75">
        <v>-2.1891666666666669</v>
      </c>
      <c r="DJ95" s="75">
        <v>19.763833333333341</v>
      </c>
      <c r="DK95" s="75">
        <v>-21.952999999999999</v>
      </c>
      <c r="DL95" s="75">
        <v>-14.117873973100183</v>
      </c>
      <c r="DM95" s="75">
        <v>127.04809577622609</v>
      </c>
      <c r="DN95" s="75">
        <v>-141.16596974932631</v>
      </c>
      <c r="DO95" s="75">
        <v>-47.331518553654327</v>
      </c>
      <c r="DP95" s="75">
        <v>428.00100343807878</v>
      </c>
      <c r="DQ95" s="75">
        <v>-475.33252199173319</v>
      </c>
      <c r="DR95" s="75">
        <v>0.52619825193088776</v>
      </c>
      <c r="DS95" s="75"/>
      <c r="DT95" s="75"/>
      <c r="DU95" s="75"/>
      <c r="DV95" s="75"/>
      <c r="DW95" s="75"/>
      <c r="DX95" s="75"/>
      <c r="DY95" s="75"/>
      <c r="DZ95" s="75"/>
      <c r="EA95" s="75"/>
      <c r="EB95" s="75"/>
      <c r="EC95" s="75"/>
      <c r="ED95" s="75"/>
      <c r="EE95" s="75"/>
      <c r="EF95" s="75"/>
    </row>
    <row r="96" spans="1:136" ht="15.75" customHeight="1">
      <c r="A96" s="76">
        <v>96</v>
      </c>
      <c r="B96" s="159" t="s">
        <v>799</v>
      </c>
      <c r="C96" s="46" t="s">
        <v>800</v>
      </c>
      <c r="D96" s="46">
        <v>2</v>
      </c>
      <c r="E96" s="149">
        <v>20322</v>
      </c>
      <c r="F96" s="44">
        <f t="shared" si="0"/>
        <v>64</v>
      </c>
      <c r="G96" s="78">
        <v>1</v>
      </c>
      <c r="H96" s="159">
        <v>67</v>
      </c>
      <c r="I96" s="135">
        <v>90</v>
      </c>
      <c r="J96" s="78">
        <v>72</v>
      </c>
      <c r="K96" s="46">
        <v>36</v>
      </c>
      <c r="L96" s="79">
        <v>99</v>
      </c>
      <c r="M96" s="80">
        <v>0</v>
      </c>
      <c r="N96" s="80">
        <v>0</v>
      </c>
      <c r="O96" s="80">
        <v>0</v>
      </c>
      <c r="P96" s="80">
        <v>0</v>
      </c>
      <c r="Q96" s="80">
        <v>0</v>
      </c>
      <c r="R96" s="80">
        <v>0</v>
      </c>
      <c r="S96" s="80">
        <v>0</v>
      </c>
      <c r="T96" s="80">
        <v>0</v>
      </c>
      <c r="U96" s="80">
        <v>0</v>
      </c>
      <c r="V96" s="80">
        <v>0</v>
      </c>
      <c r="W96" s="80">
        <v>0</v>
      </c>
      <c r="X96" s="70">
        <v>145</v>
      </c>
      <c r="Y96" s="63">
        <v>1.55</v>
      </c>
      <c r="Z96" s="191">
        <f t="shared" si="3"/>
        <v>60.353798126951084</v>
      </c>
      <c r="AA96" s="150">
        <v>44043</v>
      </c>
      <c r="AB96" s="60" t="s">
        <v>1883</v>
      </c>
      <c r="AC96" s="177">
        <v>44043</v>
      </c>
      <c r="AD96" s="58" t="s">
        <v>1888</v>
      </c>
      <c r="AE96" s="58">
        <v>1</v>
      </c>
      <c r="AF96" s="58">
        <v>1</v>
      </c>
      <c r="AG96" s="58">
        <v>6</v>
      </c>
      <c r="AH96" s="84">
        <v>0</v>
      </c>
      <c r="AI96" s="84">
        <v>1</v>
      </c>
      <c r="AJ96" s="60">
        <v>44053</v>
      </c>
      <c r="AK96" s="58">
        <f t="shared" si="2"/>
        <v>10</v>
      </c>
      <c r="AL96" s="123">
        <v>1</v>
      </c>
      <c r="AM96" s="61"/>
      <c r="AN96" s="64">
        <v>1</v>
      </c>
      <c r="AO96" s="63">
        <v>1</v>
      </c>
      <c r="AP96" s="63">
        <v>0</v>
      </c>
      <c r="AQ96" s="63">
        <v>0</v>
      </c>
      <c r="AR96" s="63">
        <v>1</v>
      </c>
      <c r="AS96" s="63">
        <v>0</v>
      </c>
      <c r="AT96" s="64"/>
      <c r="AU96" s="66">
        <v>44039</v>
      </c>
      <c r="AV96" s="135">
        <v>5</v>
      </c>
      <c r="AW96" s="135">
        <v>7.3869999999999996</v>
      </c>
      <c r="AX96" s="135">
        <v>71.599999999999994</v>
      </c>
      <c r="AY96" s="135">
        <v>39.5</v>
      </c>
      <c r="AZ96" s="135">
        <v>23.2</v>
      </c>
      <c r="BA96" s="135">
        <v>-1.1000000000000001</v>
      </c>
      <c r="BB96" s="135"/>
      <c r="BC96" s="135"/>
      <c r="BD96" s="135"/>
      <c r="BE96" s="135"/>
      <c r="BF96" s="135"/>
      <c r="BG96" s="133">
        <v>0.55000000000000004</v>
      </c>
      <c r="BH96" s="133">
        <v>6228</v>
      </c>
      <c r="BI96" s="133">
        <v>81.099999999999994</v>
      </c>
      <c r="BJ96" s="143"/>
      <c r="BK96" s="135"/>
      <c r="BL96" s="135"/>
      <c r="BM96" s="135">
        <v>150</v>
      </c>
      <c r="BN96" s="135">
        <v>12.9</v>
      </c>
      <c r="BO96" s="135">
        <v>12.23</v>
      </c>
      <c r="BP96" s="135">
        <v>85.9</v>
      </c>
      <c r="BQ96" s="135">
        <v>10.199999999999999</v>
      </c>
      <c r="BR96" s="135">
        <v>218</v>
      </c>
      <c r="BS96" s="46">
        <v>37</v>
      </c>
      <c r="BT96" s="123">
        <v>0</v>
      </c>
      <c r="BU96" s="64">
        <v>1</v>
      </c>
      <c r="BV96" s="64">
        <v>0</v>
      </c>
      <c r="BW96" s="64">
        <v>0</v>
      </c>
      <c r="BX96" s="64">
        <v>0</v>
      </c>
      <c r="BY96" s="64">
        <v>0</v>
      </c>
      <c r="BZ96" s="64">
        <v>0</v>
      </c>
      <c r="CA96" s="64">
        <v>0</v>
      </c>
      <c r="CB96" s="64">
        <v>0</v>
      </c>
      <c r="CC96" s="64">
        <v>1</v>
      </c>
      <c r="CD96" s="64">
        <v>1</v>
      </c>
      <c r="CE96" s="64">
        <v>0</v>
      </c>
      <c r="CF96" s="64">
        <v>0</v>
      </c>
      <c r="CG96" s="64">
        <v>0</v>
      </c>
      <c r="CH96" s="64">
        <v>0</v>
      </c>
      <c r="CI96" s="63">
        <v>0</v>
      </c>
      <c r="CJ96" s="86"/>
      <c r="CK96" s="63" t="s">
        <v>1885</v>
      </c>
      <c r="CL96" s="90">
        <v>1</v>
      </c>
      <c r="CM96" s="90">
        <v>0</v>
      </c>
      <c r="CN96" s="90">
        <v>1</v>
      </c>
      <c r="CO96" s="90">
        <v>0</v>
      </c>
      <c r="CP96" s="161"/>
      <c r="CQ96" s="161"/>
      <c r="CR96" s="91">
        <v>0</v>
      </c>
      <c r="CS96" s="90">
        <v>0</v>
      </c>
      <c r="CT96" s="92" t="s">
        <v>131</v>
      </c>
      <c r="CU96" s="89"/>
      <c r="CV96" s="61">
        <v>0</v>
      </c>
      <c r="CW96" s="61">
        <v>0</v>
      </c>
      <c r="CX96" s="64">
        <v>0</v>
      </c>
      <c r="CY96" s="64">
        <v>0</v>
      </c>
      <c r="CZ96" s="160">
        <v>4.1411250000000006</v>
      </c>
      <c r="DA96" s="75">
        <v>4.6790000000000003</v>
      </c>
      <c r="DB96" s="75">
        <v>0.53787499999999966</v>
      </c>
      <c r="DC96" s="75">
        <v>12.988620242083964</v>
      </c>
      <c r="DD96" s="75">
        <v>54</v>
      </c>
      <c r="DE96" s="75">
        <v>25169</v>
      </c>
      <c r="DF96" s="75">
        <v>10307</v>
      </c>
      <c r="DG96" s="75">
        <v>706.87211093990732</v>
      </c>
      <c r="DH96" s="75">
        <v>1.2601746620824648E-3</v>
      </c>
      <c r="DI96" s="75">
        <v>-11.977833333333331</v>
      </c>
      <c r="DJ96" s="75">
        <v>17.577166666666663</v>
      </c>
      <c r="DK96" s="75">
        <v>-29.555000000000007</v>
      </c>
      <c r="DL96" s="75">
        <v>-97.094489746518917</v>
      </c>
      <c r="DM96" s="75">
        <v>141.81196725303278</v>
      </c>
      <c r="DN96" s="75">
        <v>-238.90645699955172</v>
      </c>
      <c r="DO96" s="75">
        <v>-231.14489724900039</v>
      </c>
      <c r="DP96" s="75">
        <v>340.03082197059393</v>
      </c>
      <c r="DQ96" s="75">
        <v>-571.17571921959416</v>
      </c>
      <c r="DR96" s="75">
        <v>0.62683452477584634</v>
      </c>
      <c r="DS96" s="75"/>
      <c r="DT96" s="75">
        <v>7.35</v>
      </c>
      <c r="DU96" s="75">
        <v>7.16</v>
      </c>
      <c r="DV96" s="75">
        <v>7.51</v>
      </c>
      <c r="DW96" s="75">
        <v>65</v>
      </c>
      <c r="DX96" s="75">
        <v>109</v>
      </c>
      <c r="DY96" s="75">
        <v>0.35599999999999998</v>
      </c>
      <c r="DZ96" s="75">
        <v>0.69899999999999995</v>
      </c>
      <c r="EA96" s="75">
        <v>17.38</v>
      </c>
      <c r="EB96" s="75">
        <v>7.367</v>
      </c>
      <c r="EC96" s="75">
        <v>0.623</v>
      </c>
      <c r="ED96" s="75">
        <v>0.76800000000000002</v>
      </c>
      <c r="EE96" s="75">
        <v>0.91500000000000004</v>
      </c>
      <c r="EF96" s="75">
        <v>0.65400000000000003</v>
      </c>
    </row>
    <row r="97" spans="1:136" ht="15.75" customHeight="1">
      <c r="A97" s="76">
        <v>97</v>
      </c>
      <c r="B97" s="159" t="s">
        <v>807</v>
      </c>
      <c r="C97" s="46">
        <v>91779842</v>
      </c>
      <c r="D97" s="46">
        <v>1</v>
      </c>
      <c r="E97" s="149">
        <v>29812</v>
      </c>
      <c r="F97" s="44">
        <f t="shared" si="0"/>
        <v>38</v>
      </c>
      <c r="G97" s="78">
        <v>1</v>
      </c>
      <c r="H97" s="159">
        <v>90</v>
      </c>
      <c r="I97" s="135">
        <v>130</v>
      </c>
      <c r="J97" s="78">
        <v>90</v>
      </c>
      <c r="K97" s="46">
        <v>37.299999999999997</v>
      </c>
      <c r="L97" s="79">
        <v>97</v>
      </c>
      <c r="M97" s="80">
        <v>0</v>
      </c>
      <c r="N97" s="80">
        <v>0</v>
      </c>
      <c r="O97" s="80">
        <v>0</v>
      </c>
      <c r="P97" s="80">
        <v>1</v>
      </c>
      <c r="Q97" s="80">
        <v>0</v>
      </c>
      <c r="R97" s="80">
        <v>0</v>
      </c>
      <c r="S97" s="80">
        <v>1</v>
      </c>
      <c r="T97" s="80">
        <v>0</v>
      </c>
      <c r="U97" s="80">
        <v>1</v>
      </c>
      <c r="V97" s="80">
        <v>0</v>
      </c>
      <c r="W97" s="80">
        <v>0</v>
      </c>
      <c r="X97" s="70">
        <v>67</v>
      </c>
      <c r="Y97" s="63">
        <v>1.75</v>
      </c>
      <c r="Z97" s="191">
        <f t="shared" si="3"/>
        <v>21.877551020408163</v>
      </c>
      <c r="AA97" s="150">
        <v>44048</v>
      </c>
      <c r="AB97" s="60" t="s">
        <v>1883</v>
      </c>
      <c r="AC97" s="177">
        <v>44052</v>
      </c>
      <c r="AD97" s="58" t="s">
        <v>1888</v>
      </c>
      <c r="AE97" s="58">
        <v>1</v>
      </c>
      <c r="AF97" s="58">
        <v>1</v>
      </c>
      <c r="AG97" s="58">
        <v>5</v>
      </c>
      <c r="AH97" s="84">
        <v>1</v>
      </c>
      <c r="AI97" s="84">
        <v>1</v>
      </c>
      <c r="AJ97" s="60">
        <v>44057</v>
      </c>
      <c r="AK97" s="58">
        <f t="shared" si="2"/>
        <v>9</v>
      </c>
      <c r="AL97" s="123">
        <v>1</v>
      </c>
      <c r="AM97" s="61"/>
      <c r="AN97" s="64">
        <v>1</v>
      </c>
      <c r="AO97" s="63">
        <v>1</v>
      </c>
      <c r="AP97" s="63">
        <v>0</v>
      </c>
      <c r="AQ97" s="63">
        <v>1</v>
      </c>
      <c r="AR97" s="63">
        <v>0</v>
      </c>
      <c r="AS97" s="63">
        <v>0</v>
      </c>
      <c r="AT97" s="64"/>
      <c r="AU97" s="66">
        <v>44048</v>
      </c>
      <c r="AV97" s="135">
        <v>3</v>
      </c>
      <c r="AW97" s="135"/>
      <c r="AX97" s="135"/>
      <c r="AY97" s="135"/>
      <c r="AZ97" s="135"/>
      <c r="BA97" s="135"/>
      <c r="BB97" s="135"/>
      <c r="BC97" s="135"/>
      <c r="BD97" s="135"/>
      <c r="BE97" s="135"/>
      <c r="BF97" s="135"/>
      <c r="BG97" s="133">
        <v>13.38</v>
      </c>
      <c r="BH97" s="133">
        <v>13262</v>
      </c>
      <c r="BI97" s="133">
        <v>96.5</v>
      </c>
      <c r="BJ97" s="133">
        <v>0.45200000000000001</v>
      </c>
      <c r="BK97" s="135"/>
      <c r="BL97" s="135">
        <v>3264</v>
      </c>
      <c r="BM97" s="135">
        <v>40</v>
      </c>
      <c r="BN97" s="135">
        <v>8.8000000000000007</v>
      </c>
      <c r="BO97" s="135">
        <v>10.19</v>
      </c>
      <c r="BP97" s="135">
        <v>81.099999999999994</v>
      </c>
      <c r="BQ97" s="135">
        <v>13.2</v>
      </c>
      <c r="BR97" s="135">
        <v>271</v>
      </c>
      <c r="BS97" s="46">
        <v>177</v>
      </c>
      <c r="BT97" s="123">
        <v>0</v>
      </c>
      <c r="BU97" s="64">
        <v>0</v>
      </c>
      <c r="BV97" s="64">
        <v>0</v>
      </c>
      <c r="BW97" s="64">
        <v>1</v>
      </c>
      <c r="BX97" s="64">
        <v>0</v>
      </c>
      <c r="BY97" s="64">
        <v>1</v>
      </c>
      <c r="BZ97" s="64">
        <v>0</v>
      </c>
      <c r="CA97" s="64">
        <v>0</v>
      </c>
      <c r="CB97" s="64">
        <v>0</v>
      </c>
      <c r="CC97" s="64">
        <v>0</v>
      </c>
      <c r="CD97" s="64">
        <v>0</v>
      </c>
      <c r="CE97" s="64">
        <v>0</v>
      </c>
      <c r="CF97" s="64">
        <v>0</v>
      </c>
      <c r="CG97" s="64">
        <v>0</v>
      </c>
      <c r="CH97" s="64">
        <v>0</v>
      </c>
      <c r="CI97" s="63">
        <v>0</v>
      </c>
      <c r="CJ97" s="86"/>
      <c r="CK97" s="63"/>
      <c r="CL97" s="64">
        <v>0</v>
      </c>
      <c r="CM97" s="64">
        <v>0</v>
      </c>
      <c r="CN97" s="64">
        <v>0</v>
      </c>
      <c r="CO97" s="64">
        <v>0</v>
      </c>
      <c r="CP97" s="61">
        <v>0</v>
      </c>
      <c r="CQ97" s="61">
        <v>0</v>
      </c>
      <c r="CR97" s="70">
        <v>0</v>
      </c>
      <c r="CS97" s="64">
        <v>0</v>
      </c>
      <c r="CT97" s="71"/>
      <c r="CU97" s="62" t="s">
        <v>808</v>
      </c>
      <c r="CV97" s="61">
        <v>1</v>
      </c>
      <c r="CW97" s="61">
        <v>1</v>
      </c>
      <c r="CX97" s="64">
        <v>1</v>
      </c>
      <c r="CY97" s="64">
        <v>1</v>
      </c>
      <c r="CZ97" s="160">
        <v>5.719961538461539</v>
      </c>
      <c r="DA97" s="75"/>
      <c r="DB97" s="75"/>
      <c r="DC97" s="75"/>
      <c r="DD97" s="75"/>
      <c r="DE97" s="75"/>
      <c r="DF97" s="75"/>
      <c r="DG97" s="75"/>
      <c r="DH97" s="75"/>
      <c r="DI97" s="75"/>
      <c r="DJ97" s="75"/>
      <c r="DK97" s="75"/>
      <c r="DL97" s="75"/>
      <c r="DM97" s="75"/>
      <c r="DN97" s="75"/>
      <c r="DO97" s="75"/>
      <c r="DP97" s="75"/>
      <c r="DQ97" s="75"/>
      <c r="DR97" s="75"/>
      <c r="DS97" s="75"/>
      <c r="DT97" s="75">
        <v>5.39</v>
      </c>
      <c r="DU97" s="75">
        <v>5.27</v>
      </c>
      <c r="DV97" s="75">
        <v>5.48</v>
      </c>
      <c r="DW97" s="75">
        <v>50</v>
      </c>
      <c r="DX97" s="75">
        <v>75</v>
      </c>
      <c r="DY97" s="75">
        <v>0.20799999999999999</v>
      </c>
      <c r="DZ97" s="75">
        <v>0.52700000000000002</v>
      </c>
      <c r="EA97" s="75">
        <v>24.15</v>
      </c>
      <c r="EB97" s="75">
        <v>6.2510000000000003</v>
      </c>
      <c r="EC97" s="75">
        <v>0.439</v>
      </c>
      <c r="ED97" s="75">
        <v>0.58599999999999997</v>
      </c>
      <c r="EE97" s="75">
        <v>0.71399999999999997</v>
      </c>
      <c r="EF97" s="75">
        <v>0.32600000000000001</v>
      </c>
    </row>
    <row r="98" spans="1:136" ht="15.75" customHeight="1">
      <c r="A98" s="76">
        <v>98</v>
      </c>
      <c r="B98" s="159" t="s">
        <v>815</v>
      </c>
      <c r="C98" s="46">
        <v>91780077</v>
      </c>
      <c r="D98" s="46">
        <v>2</v>
      </c>
      <c r="E98" s="149">
        <v>19397</v>
      </c>
      <c r="F98" s="44">
        <f t="shared" si="0"/>
        <v>67</v>
      </c>
      <c r="G98" s="78">
        <v>3</v>
      </c>
      <c r="H98" s="159">
        <v>53</v>
      </c>
      <c r="I98" s="135">
        <v>130</v>
      </c>
      <c r="J98" s="78">
        <v>70</v>
      </c>
      <c r="K98" s="46">
        <v>36.200000000000003</v>
      </c>
      <c r="L98" s="79">
        <v>95</v>
      </c>
      <c r="M98" s="80">
        <v>0</v>
      </c>
      <c r="N98" s="80">
        <v>0</v>
      </c>
      <c r="O98" s="80">
        <v>0</v>
      </c>
      <c r="P98" s="80">
        <v>0</v>
      </c>
      <c r="Q98" s="80">
        <v>0</v>
      </c>
      <c r="R98" s="80">
        <v>0</v>
      </c>
      <c r="S98" s="80">
        <v>1</v>
      </c>
      <c r="T98" s="80">
        <v>0</v>
      </c>
      <c r="U98" s="80">
        <v>1</v>
      </c>
      <c r="V98" s="80">
        <v>0</v>
      </c>
      <c r="W98" s="80">
        <v>0</v>
      </c>
      <c r="X98" s="70">
        <v>67</v>
      </c>
      <c r="Y98" s="63">
        <v>1.55</v>
      </c>
      <c r="Z98" s="191">
        <f t="shared" si="3"/>
        <v>27.887617065556707</v>
      </c>
      <c r="AA98" s="150">
        <v>44049</v>
      </c>
      <c r="AB98" s="60" t="s">
        <v>1883</v>
      </c>
      <c r="AC98" s="177">
        <v>44052</v>
      </c>
      <c r="AD98" s="58" t="s">
        <v>1891</v>
      </c>
      <c r="AE98" s="58">
        <v>0</v>
      </c>
      <c r="AF98" s="58">
        <v>0</v>
      </c>
      <c r="AG98" s="58">
        <v>0</v>
      </c>
      <c r="AH98" s="84">
        <v>0</v>
      </c>
      <c r="AI98" s="84">
        <v>0</v>
      </c>
      <c r="AJ98" s="60">
        <v>44056</v>
      </c>
      <c r="AK98" s="58">
        <f t="shared" si="2"/>
        <v>7</v>
      </c>
      <c r="AL98" s="123">
        <v>1</v>
      </c>
      <c r="AM98" s="61"/>
      <c r="AN98" s="64">
        <v>1</v>
      </c>
      <c r="AO98" s="63">
        <v>0</v>
      </c>
      <c r="AP98" s="63">
        <v>0</v>
      </c>
      <c r="AQ98" s="63">
        <v>0</v>
      </c>
      <c r="AR98" s="63">
        <v>1</v>
      </c>
      <c r="AS98" s="63">
        <v>0</v>
      </c>
      <c r="AT98" s="64"/>
      <c r="AU98" s="66">
        <v>44050</v>
      </c>
      <c r="AV98" s="135">
        <v>3</v>
      </c>
      <c r="AW98" s="135"/>
      <c r="AX98" s="135"/>
      <c r="AY98" s="135"/>
      <c r="AZ98" s="135"/>
      <c r="BA98" s="135"/>
      <c r="BB98" s="135"/>
      <c r="BC98" s="135"/>
      <c r="BD98" s="135"/>
      <c r="BE98" s="135"/>
      <c r="BF98" s="135"/>
      <c r="BG98" s="133">
        <v>0.45</v>
      </c>
      <c r="BH98" s="133">
        <v>949</v>
      </c>
      <c r="BI98" s="133">
        <v>4.4000000000000004</v>
      </c>
      <c r="BJ98" s="133">
        <v>1.0999999999999999E-2</v>
      </c>
      <c r="BK98" s="135"/>
      <c r="BL98" s="135"/>
      <c r="BM98" s="135"/>
      <c r="BN98" s="135">
        <v>11.7</v>
      </c>
      <c r="BO98" s="135">
        <v>8.42</v>
      </c>
      <c r="BP98" s="135">
        <v>78.599999999999994</v>
      </c>
      <c r="BQ98" s="135">
        <v>15.1</v>
      </c>
      <c r="BR98" s="135">
        <v>230</v>
      </c>
      <c r="BS98" s="46">
        <v>29</v>
      </c>
      <c r="BT98" s="123">
        <v>0</v>
      </c>
      <c r="BU98" s="64">
        <v>0</v>
      </c>
      <c r="BV98" s="64">
        <v>0</v>
      </c>
      <c r="BW98" s="64">
        <v>0</v>
      </c>
      <c r="BX98" s="64">
        <v>0</v>
      </c>
      <c r="BY98" s="64">
        <v>1</v>
      </c>
      <c r="BZ98" s="64">
        <v>0</v>
      </c>
      <c r="CA98" s="64">
        <v>0</v>
      </c>
      <c r="CB98" s="64">
        <v>0</v>
      </c>
      <c r="CC98" s="64">
        <v>1</v>
      </c>
      <c r="CD98" s="64">
        <v>0</v>
      </c>
      <c r="CE98" s="64">
        <v>0</v>
      </c>
      <c r="CF98" s="64">
        <v>0</v>
      </c>
      <c r="CG98" s="64">
        <v>1</v>
      </c>
      <c r="CH98" s="64">
        <v>0</v>
      </c>
      <c r="CI98" s="63">
        <v>0</v>
      </c>
      <c r="CJ98" s="86"/>
      <c r="CK98" s="63"/>
      <c r="CL98" s="64">
        <v>0</v>
      </c>
      <c r="CM98" s="64">
        <v>0</v>
      </c>
      <c r="CN98" s="64">
        <v>0</v>
      </c>
      <c r="CO98" s="64">
        <v>0</v>
      </c>
      <c r="CP98" s="61"/>
      <c r="CQ98" s="61">
        <v>0</v>
      </c>
      <c r="CR98" s="70">
        <v>0</v>
      </c>
      <c r="CS98" s="64">
        <v>0</v>
      </c>
      <c r="CT98" s="71"/>
      <c r="CU98" s="62"/>
      <c r="CV98" s="61">
        <v>0</v>
      </c>
      <c r="CW98" s="61">
        <v>0</v>
      </c>
      <c r="CX98" s="64">
        <v>0</v>
      </c>
      <c r="CY98" s="64">
        <v>0</v>
      </c>
      <c r="CZ98" s="160"/>
      <c r="DA98" s="75"/>
      <c r="DB98" s="75"/>
      <c r="DC98" s="75"/>
      <c r="DD98" s="75"/>
      <c r="DE98" s="75"/>
      <c r="DF98" s="75"/>
      <c r="DG98" s="75"/>
      <c r="DH98" s="75"/>
      <c r="DI98" s="75"/>
      <c r="DJ98" s="75"/>
      <c r="DK98" s="75"/>
      <c r="DL98" s="75"/>
      <c r="DM98" s="75"/>
      <c r="DN98" s="75"/>
      <c r="DO98" s="75"/>
      <c r="DP98" s="75"/>
      <c r="DQ98" s="75"/>
      <c r="DR98" s="75"/>
      <c r="DS98" s="75"/>
      <c r="DT98" s="75">
        <v>6.33</v>
      </c>
      <c r="DU98" s="75">
        <v>6.12</v>
      </c>
      <c r="DV98" s="75">
        <v>6.5</v>
      </c>
      <c r="DW98" s="75">
        <v>72</v>
      </c>
      <c r="DX98" s="75">
        <v>118</v>
      </c>
      <c r="DY98" s="75">
        <v>0.38300000000000001</v>
      </c>
      <c r="DZ98" s="75">
        <v>0.61899999999999999</v>
      </c>
      <c r="EA98" s="75">
        <v>21.05</v>
      </c>
      <c r="EB98" s="75">
        <v>6.694</v>
      </c>
      <c r="EC98" s="75">
        <v>0.496</v>
      </c>
      <c r="ED98" s="75">
        <v>0.69599999999999995</v>
      </c>
      <c r="EE98" s="75">
        <v>0.82</v>
      </c>
      <c r="EF98" s="75">
        <v>0.59399999999999997</v>
      </c>
    </row>
    <row r="99" spans="1:136" ht="15.75" customHeight="1">
      <c r="A99" s="103">
        <v>99</v>
      </c>
      <c r="B99" s="126" t="s">
        <v>822</v>
      </c>
      <c r="C99" s="104">
        <v>91780816</v>
      </c>
      <c r="D99" s="104">
        <v>2</v>
      </c>
      <c r="E99" s="146">
        <v>13982</v>
      </c>
      <c r="F99" s="106">
        <f t="shared" si="0"/>
        <v>82</v>
      </c>
      <c r="G99" s="103">
        <v>2</v>
      </c>
      <c r="H99" s="126">
        <v>90</v>
      </c>
      <c r="I99" s="108">
        <v>110</v>
      </c>
      <c r="J99" s="103">
        <v>70</v>
      </c>
      <c r="K99" s="104">
        <v>35.799999999999997</v>
      </c>
      <c r="L99" s="107">
        <v>99</v>
      </c>
      <c r="M99" s="108">
        <v>0</v>
      </c>
      <c r="N99" s="108">
        <v>1</v>
      </c>
      <c r="O99" s="108">
        <v>0</v>
      </c>
      <c r="P99" s="108">
        <v>1</v>
      </c>
      <c r="Q99" s="108">
        <v>0</v>
      </c>
      <c r="R99" s="108">
        <v>0</v>
      </c>
      <c r="S99" s="108">
        <v>1</v>
      </c>
      <c r="T99" s="108">
        <v>1</v>
      </c>
      <c r="U99" s="108">
        <v>1</v>
      </c>
      <c r="V99" s="108">
        <v>0</v>
      </c>
      <c r="W99" s="108">
        <v>0</v>
      </c>
      <c r="X99" s="107">
        <v>66.599999999999994</v>
      </c>
      <c r="Y99" s="103">
        <v>1.56</v>
      </c>
      <c r="Z99" s="192">
        <f t="shared" si="3"/>
        <v>27.366863905325438</v>
      </c>
      <c r="AA99" s="147">
        <v>44053</v>
      </c>
      <c r="AB99" s="110" t="s">
        <v>1883</v>
      </c>
      <c r="AC99" s="230">
        <v>44055</v>
      </c>
      <c r="AD99" s="104" t="s">
        <v>1904</v>
      </c>
      <c r="AE99" s="104">
        <v>1</v>
      </c>
      <c r="AF99" s="104">
        <v>0</v>
      </c>
      <c r="AG99" s="104">
        <v>3</v>
      </c>
      <c r="AH99" s="108">
        <v>0</v>
      </c>
      <c r="AI99" s="108">
        <v>1</v>
      </c>
      <c r="AJ99" s="110">
        <v>44085</v>
      </c>
      <c r="AK99" s="104">
        <f t="shared" si="2"/>
        <v>32</v>
      </c>
      <c r="AL99" s="126">
        <v>0</v>
      </c>
      <c r="AM99" s="108" t="s">
        <v>313</v>
      </c>
      <c r="AN99" s="104">
        <v>1</v>
      </c>
      <c r="AO99" s="103">
        <v>1</v>
      </c>
      <c r="AP99" s="103">
        <v>1</v>
      </c>
      <c r="AQ99" s="103">
        <v>1</v>
      </c>
      <c r="AR99" s="103">
        <v>1</v>
      </c>
      <c r="AS99" s="103">
        <v>0</v>
      </c>
      <c r="AT99" s="104"/>
      <c r="AU99" s="110">
        <v>44053</v>
      </c>
      <c r="AV99" s="108">
        <v>3</v>
      </c>
      <c r="AW99" s="108">
        <v>7.4889999999999999</v>
      </c>
      <c r="AX99" s="108">
        <v>198</v>
      </c>
      <c r="AY99" s="108">
        <v>42.2</v>
      </c>
      <c r="AZ99" s="108">
        <v>31.8</v>
      </c>
      <c r="BA99" s="108"/>
      <c r="BB99" s="108"/>
      <c r="BC99" s="108"/>
      <c r="BD99" s="108"/>
      <c r="BE99" s="108"/>
      <c r="BF99" s="108"/>
      <c r="BG99" s="113">
        <v>0.96</v>
      </c>
      <c r="BH99" s="113">
        <v>2127</v>
      </c>
      <c r="BI99" s="113">
        <v>23.3</v>
      </c>
      <c r="BJ99" s="113">
        <v>1.7000000000000001E-2</v>
      </c>
      <c r="BK99" s="108"/>
      <c r="BL99" s="108"/>
      <c r="BM99" s="108">
        <v>148</v>
      </c>
      <c r="BN99" s="108">
        <v>12.4</v>
      </c>
      <c r="BO99" s="108">
        <v>9.3000000000000007</v>
      </c>
      <c r="BP99" s="108">
        <v>82.6</v>
      </c>
      <c r="BQ99" s="108">
        <v>10.5</v>
      </c>
      <c r="BR99" s="108">
        <v>306</v>
      </c>
      <c r="BS99" s="104">
        <v>47</v>
      </c>
      <c r="BT99" s="126">
        <v>0</v>
      </c>
      <c r="BU99" s="104">
        <v>0</v>
      </c>
      <c r="BV99" s="104">
        <v>0</v>
      </c>
      <c r="BW99" s="104">
        <v>0</v>
      </c>
      <c r="BX99" s="104">
        <v>0</v>
      </c>
      <c r="BY99" s="104">
        <v>1</v>
      </c>
      <c r="BZ99" s="104">
        <v>0</v>
      </c>
      <c r="CA99" s="104">
        <v>0</v>
      </c>
      <c r="CB99" s="104">
        <v>0</v>
      </c>
      <c r="CC99" s="104">
        <v>0</v>
      </c>
      <c r="CD99" s="104">
        <v>0</v>
      </c>
      <c r="CE99" s="104">
        <v>0</v>
      </c>
      <c r="CF99" s="104">
        <v>0</v>
      </c>
      <c r="CG99" s="104">
        <v>1</v>
      </c>
      <c r="CH99" s="104">
        <v>0</v>
      </c>
      <c r="CI99" s="103">
        <v>0</v>
      </c>
      <c r="CJ99" s="107"/>
      <c r="CK99" s="103"/>
      <c r="CL99" s="104">
        <v>0</v>
      </c>
      <c r="CM99" s="104">
        <v>0</v>
      </c>
      <c r="CN99" s="104">
        <v>0</v>
      </c>
      <c r="CO99" s="104">
        <v>0</v>
      </c>
      <c r="CP99" s="108">
        <v>0</v>
      </c>
      <c r="CQ99" s="108">
        <v>0</v>
      </c>
      <c r="CR99" s="107">
        <v>0</v>
      </c>
      <c r="CS99" s="104">
        <v>0</v>
      </c>
      <c r="CT99" s="112"/>
      <c r="CU99" s="116"/>
      <c r="CV99" s="108">
        <v>0</v>
      </c>
      <c r="CW99" s="108">
        <v>0</v>
      </c>
      <c r="CX99" s="104">
        <v>0</v>
      </c>
      <c r="CY99" s="104">
        <v>0</v>
      </c>
      <c r="CZ99" s="113">
        <v>2.6850344827586201</v>
      </c>
      <c r="DA99" s="114">
        <v>2.8610000000000002</v>
      </c>
      <c r="DB99" s="114">
        <v>0.1759655172413801</v>
      </c>
      <c r="DC99" s="114">
        <v>6.5535663832738607</v>
      </c>
      <c r="DD99" s="114">
        <v>50</v>
      </c>
      <c r="DE99" s="114">
        <v>44885</v>
      </c>
      <c r="DF99" s="114">
        <v>11785</v>
      </c>
      <c r="DG99" s="114">
        <v>-162.00357781753132</v>
      </c>
      <c r="DH99" s="114">
        <v>5.5609388063418419E-4</v>
      </c>
      <c r="DI99" s="114">
        <v>-9.2815000000000012</v>
      </c>
      <c r="DJ99" s="114">
        <v>7.758</v>
      </c>
      <c r="DK99" s="114">
        <v>-17.039499999999997</v>
      </c>
      <c r="DL99" s="114">
        <v>-31.550748542584294</v>
      </c>
      <c r="DM99" s="114">
        <v>26.38121079689499</v>
      </c>
      <c r="DN99" s="114">
        <v>-57.931959339479278</v>
      </c>
      <c r="DO99" s="114">
        <v>-276.51766005794587</v>
      </c>
      <c r="DP99" s="114">
        <v>231.08546220551494</v>
      </c>
      <c r="DQ99" s="114">
        <v>-507.60312226346088</v>
      </c>
      <c r="DR99" s="114">
        <v>0.68716795268788899</v>
      </c>
      <c r="DS99" s="114"/>
      <c r="DT99" s="114"/>
      <c r="DU99" s="114"/>
      <c r="DV99" s="114"/>
      <c r="DW99" s="114"/>
      <c r="DX99" s="114"/>
      <c r="DY99" s="114"/>
      <c r="DZ99" s="114"/>
      <c r="EA99" s="114"/>
      <c r="EB99" s="114"/>
      <c r="EC99" s="114"/>
      <c r="ED99" s="114"/>
      <c r="EE99" s="114"/>
      <c r="EF99" s="114"/>
    </row>
    <row r="100" spans="1:136" ht="15.75" customHeight="1">
      <c r="A100" s="103">
        <v>100</v>
      </c>
      <c r="B100" s="126" t="s">
        <v>824</v>
      </c>
      <c r="C100" s="104" t="s">
        <v>825</v>
      </c>
      <c r="D100" s="104">
        <v>2</v>
      </c>
      <c r="E100" s="146">
        <v>30127</v>
      </c>
      <c r="F100" s="106">
        <f t="shared" si="0"/>
        <v>38</v>
      </c>
      <c r="G100" s="103">
        <v>1</v>
      </c>
      <c r="H100" s="126">
        <v>74</v>
      </c>
      <c r="I100" s="108">
        <v>131</v>
      </c>
      <c r="J100" s="103">
        <v>80</v>
      </c>
      <c r="K100" s="104">
        <v>36</v>
      </c>
      <c r="L100" s="107">
        <v>96</v>
      </c>
      <c r="M100" s="108">
        <v>0</v>
      </c>
      <c r="N100" s="108">
        <v>0</v>
      </c>
      <c r="O100" s="108">
        <v>0</v>
      </c>
      <c r="P100" s="108">
        <v>0</v>
      </c>
      <c r="Q100" s="108">
        <v>0</v>
      </c>
      <c r="R100" s="108">
        <v>0</v>
      </c>
      <c r="S100" s="108">
        <v>0</v>
      </c>
      <c r="T100" s="108">
        <v>0</v>
      </c>
      <c r="U100" s="108">
        <v>0</v>
      </c>
      <c r="V100" s="108">
        <v>0</v>
      </c>
      <c r="W100" s="108">
        <v>0</v>
      </c>
      <c r="X100" s="107"/>
      <c r="Y100" s="103"/>
      <c r="Z100" s="192" t="e">
        <f t="shared" si="3"/>
        <v>#DIV/0!</v>
      </c>
      <c r="AA100" s="147">
        <v>44054</v>
      </c>
      <c r="AB100" s="110" t="s">
        <v>1883</v>
      </c>
      <c r="AC100" s="230"/>
      <c r="AD100" s="104"/>
      <c r="AE100" s="104">
        <v>0</v>
      </c>
      <c r="AF100" s="104">
        <v>0</v>
      </c>
      <c r="AG100" s="104">
        <v>0</v>
      </c>
      <c r="AH100" s="108">
        <v>0</v>
      </c>
      <c r="AI100" s="108">
        <v>0</v>
      </c>
      <c r="AJ100" s="110">
        <v>44054</v>
      </c>
      <c r="AK100" s="104">
        <f t="shared" si="2"/>
        <v>0</v>
      </c>
      <c r="AL100" s="126">
        <v>0</v>
      </c>
      <c r="AM100" s="108" t="s">
        <v>647</v>
      </c>
      <c r="AN100" s="104">
        <v>0</v>
      </c>
      <c r="AO100" s="103">
        <v>0</v>
      </c>
      <c r="AP100" s="103">
        <v>0</v>
      </c>
      <c r="AQ100" s="103">
        <v>0</v>
      </c>
      <c r="AR100" s="103">
        <v>0</v>
      </c>
      <c r="AS100" s="103">
        <v>0</v>
      </c>
      <c r="AT100" s="104"/>
      <c r="AU100" s="110">
        <v>44054</v>
      </c>
      <c r="AV100" s="108">
        <v>0</v>
      </c>
      <c r="AW100" s="108"/>
      <c r="AX100" s="108"/>
      <c r="AY100" s="108"/>
      <c r="AZ100" s="108"/>
      <c r="BA100" s="108"/>
      <c r="BB100" s="108"/>
      <c r="BC100" s="108"/>
      <c r="BD100" s="108"/>
      <c r="BE100" s="108"/>
      <c r="BF100" s="108"/>
      <c r="BG100" s="113"/>
      <c r="BH100" s="113"/>
      <c r="BI100" s="113">
        <v>8.3000000000000007</v>
      </c>
      <c r="BJ100" s="113"/>
      <c r="BK100" s="108"/>
      <c r="BL100" s="108"/>
      <c r="BM100" s="108"/>
      <c r="BN100" s="108">
        <v>15.3</v>
      </c>
      <c r="BO100" s="108">
        <v>6.93</v>
      </c>
      <c r="BP100" s="108">
        <v>53.7</v>
      </c>
      <c r="BQ100" s="108">
        <v>33.9</v>
      </c>
      <c r="BR100" s="108">
        <v>0.73</v>
      </c>
      <c r="BS100" s="104">
        <v>32</v>
      </c>
      <c r="BT100" s="126">
        <v>0</v>
      </c>
      <c r="BU100" s="104">
        <v>0</v>
      </c>
      <c r="BV100" s="104">
        <v>0</v>
      </c>
      <c r="BW100" s="104">
        <v>1</v>
      </c>
      <c r="BX100" s="104">
        <v>0</v>
      </c>
      <c r="BY100" s="104">
        <v>0</v>
      </c>
      <c r="BZ100" s="104">
        <v>0</v>
      </c>
      <c r="CA100" s="104">
        <v>0</v>
      </c>
      <c r="CB100" s="104">
        <v>0</v>
      </c>
      <c r="CC100" s="104">
        <v>1</v>
      </c>
      <c r="CD100" s="104">
        <v>0</v>
      </c>
      <c r="CE100" s="104">
        <v>1</v>
      </c>
      <c r="CF100" s="104">
        <v>0</v>
      </c>
      <c r="CG100" s="104">
        <v>1</v>
      </c>
      <c r="CH100" s="104">
        <v>0</v>
      </c>
      <c r="CI100" s="103">
        <v>0</v>
      </c>
      <c r="CJ100" s="107"/>
      <c r="CK100" s="103"/>
      <c r="CL100" s="104">
        <v>0</v>
      </c>
      <c r="CM100" s="104">
        <v>0</v>
      </c>
      <c r="CN100" s="104">
        <v>0</v>
      </c>
      <c r="CO100" s="104">
        <v>0</v>
      </c>
      <c r="CP100" s="108">
        <v>0</v>
      </c>
      <c r="CQ100" s="108">
        <v>0</v>
      </c>
      <c r="CR100" s="107">
        <v>0</v>
      </c>
      <c r="CS100" s="104">
        <v>0</v>
      </c>
      <c r="CT100" s="112"/>
      <c r="CU100" s="116"/>
      <c r="CV100" s="108">
        <v>0</v>
      </c>
      <c r="CW100" s="108">
        <v>0</v>
      </c>
      <c r="CX100" s="104">
        <v>0</v>
      </c>
      <c r="CY100" s="104">
        <v>0</v>
      </c>
      <c r="CZ100" s="113">
        <v>3.6306153846153841</v>
      </c>
      <c r="DA100" s="114">
        <v>4.0380000000000003</v>
      </c>
      <c r="DB100" s="114">
        <v>0.40738461538461612</v>
      </c>
      <c r="DC100" s="114">
        <v>11.220814441289907</v>
      </c>
      <c r="DD100" s="114">
        <v>52</v>
      </c>
      <c r="DE100" s="114">
        <v>53560</v>
      </c>
      <c r="DF100" s="114">
        <v>44574</v>
      </c>
      <c r="DG100" s="114">
        <v>2045.0373532550693</v>
      </c>
      <c r="DH100" s="114">
        <v>2.5173451880670136E-4</v>
      </c>
      <c r="DI100" s="114">
        <v>-3.5550000000000002</v>
      </c>
      <c r="DJ100" s="114">
        <v>10.237166666666669</v>
      </c>
      <c r="DK100" s="114">
        <v>-13.792166666666667</v>
      </c>
      <c r="DL100" s="114">
        <v>-21.879252430993724</v>
      </c>
      <c r="DM100" s="114">
        <v>63.786019365806297</v>
      </c>
      <c r="DN100" s="114">
        <v>-85.665271796799999</v>
      </c>
      <c r="DO100" s="114">
        <v>-78.150621017177841</v>
      </c>
      <c r="DP100" s="114">
        <v>225.81686458201605</v>
      </c>
      <c r="DQ100" s="114">
        <v>-303.96748559919382</v>
      </c>
      <c r="DR100" s="114">
        <v>0.57375701168829052</v>
      </c>
      <c r="DS100" s="114"/>
      <c r="DT100" s="114">
        <v>7.12</v>
      </c>
      <c r="DU100" s="114">
        <v>6.83</v>
      </c>
      <c r="DV100" s="114">
        <v>7.35</v>
      </c>
      <c r="DW100" s="114">
        <v>89</v>
      </c>
      <c r="DX100" s="114">
        <v>131</v>
      </c>
      <c r="DY100" s="114">
        <v>0.52200000000000002</v>
      </c>
      <c r="DZ100" s="114">
        <v>1.038</v>
      </c>
      <c r="EA100" s="114">
        <v>28.32</v>
      </c>
      <c r="EB100" s="114">
        <v>5.7720000000000002</v>
      </c>
      <c r="EC100" s="114">
        <v>0.47599999999999998</v>
      </c>
      <c r="ED100" s="114">
        <v>0.53</v>
      </c>
      <c r="EE100" s="114">
        <v>0.57599999999999996</v>
      </c>
      <c r="EF100" s="114">
        <v>0.433</v>
      </c>
    </row>
    <row r="101" spans="1:136" ht="15.75" customHeight="1">
      <c r="A101" s="76">
        <v>101</v>
      </c>
      <c r="B101" s="159" t="s">
        <v>832</v>
      </c>
      <c r="C101" s="46">
        <v>91780956</v>
      </c>
      <c r="D101" s="46">
        <v>2</v>
      </c>
      <c r="E101" s="149">
        <v>25083</v>
      </c>
      <c r="F101" s="44">
        <f t="shared" si="0"/>
        <v>51</v>
      </c>
      <c r="G101" s="78">
        <v>1</v>
      </c>
      <c r="H101" s="159">
        <v>100</v>
      </c>
      <c r="I101" s="135">
        <v>123</v>
      </c>
      <c r="J101" s="78">
        <v>71</v>
      </c>
      <c r="K101" s="46">
        <v>36</v>
      </c>
      <c r="L101" s="79">
        <v>92</v>
      </c>
      <c r="M101" s="80">
        <v>0</v>
      </c>
      <c r="N101" s="80">
        <v>0</v>
      </c>
      <c r="O101" s="80">
        <v>0</v>
      </c>
      <c r="P101" s="80">
        <v>0</v>
      </c>
      <c r="Q101" s="80">
        <v>0</v>
      </c>
      <c r="R101" s="80">
        <v>0</v>
      </c>
      <c r="S101" s="80">
        <v>0</v>
      </c>
      <c r="T101" s="80">
        <v>1</v>
      </c>
      <c r="U101" s="80">
        <v>0</v>
      </c>
      <c r="V101" s="80">
        <v>1</v>
      </c>
      <c r="W101" s="80">
        <v>1</v>
      </c>
      <c r="X101" s="70">
        <v>100</v>
      </c>
      <c r="Y101" s="63">
        <v>1.5</v>
      </c>
      <c r="Z101" s="191">
        <f t="shared" si="3"/>
        <v>44.444444444444443</v>
      </c>
      <c r="AA101" s="150">
        <v>44054</v>
      </c>
      <c r="AB101" s="60" t="s">
        <v>1883</v>
      </c>
      <c r="AC101" s="177">
        <v>44055</v>
      </c>
      <c r="AD101" s="58" t="s">
        <v>1891</v>
      </c>
      <c r="AE101" s="58">
        <v>0</v>
      </c>
      <c r="AF101" s="58">
        <v>0</v>
      </c>
      <c r="AG101" s="58">
        <v>0</v>
      </c>
      <c r="AH101" s="84">
        <v>0</v>
      </c>
      <c r="AI101" s="84">
        <v>0</v>
      </c>
      <c r="AJ101" s="60">
        <v>44059</v>
      </c>
      <c r="AK101" s="58">
        <f t="shared" si="2"/>
        <v>5</v>
      </c>
      <c r="AL101" s="123">
        <v>1</v>
      </c>
      <c r="AM101" s="61"/>
      <c r="AN101" s="64">
        <v>0</v>
      </c>
      <c r="AO101" s="63">
        <v>1</v>
      </c>
      <c r="AP101" s="63">
        <v>1</v>
      </c>
      <c r="AQ101" s="63">
        <v>1</v>
      </c>
      <c r="AR101" s="63">
        <v>1</v>
      </c>
      <c r="AS101" s="63">
        <v>0</v>
      </c>
      <c r="AT101" s="64"/>
      <c r="AU101" s="66">
        <v>44056</v>
      </c>
      <c r="AV101" s="135">
        <v>2</v>
      </c>
      <c r="AW101" s="135"/>
      <c r="AX101" s="135"/>
      <c r="AY101" s="135"/>
      <c r="AZ101" s="135"/>
      <c r="BA101" s="135"/>
      <c r="BB101" s="135"/>
      <c r="BC101" s="135"/>
      <c r="BD101" s="135"/>
      <c r="BE101" s="135"/>
      <c r="BF101" s="135"/>
      <c r="BG101" s="133">
        <v>0.93</v>
      </c>
      <c r="BH101" s="133">
        <v>305</v>
      </c>
      <c r="BI101" s="133">
        <v>44.3</v>
      </c>
      <c r="BJ101" s="133">
        <v>4.0000000000000001E-3</v>
      </c>
      <c r="BK101" s="135"/>
      <c r="BL101" s="135"/>
      <c r="BM101" s="135">
        <v>230</v>
      </c>
      <c r="BN101" s="135">
        <v>12.7</v>
      </c>
      <c r="BO101" s="135">
        <v>6.4</v>
      </c>
      <c r="BP101" s="135">
        <v>78.099999999999994</v>
      </c>
      <c r="BQ101" s="135">
        <v>14.4</v>
      </c>
      <c r="BR101" s="135">
        <v>216</v>
      </c>
      <c r="BS101" s="46">
        <v>26</v>
      </c>
      <c r="BT101" s="123">
        <v>0</v>
      </c>
      <c r="BU101" s="64">
        <v>0</v>
      </c>
      <c r="BV101" s="64">
        <v>0</v>
      </c>
      <c r="BW101" s="64">
        <v>0</v>
      </c>
      <c r="BX101" s="64">
        <v>0</v>
      </c>
      <c r="BY101" s="64">
        <v>1</v>
      </c>
      <c r="BZ101" s="64">
        <v>0</v>
      </c>
      <c r="CA101" s="64">
        <v>0</v>
      </c>
      <c r="CB101" s="64">
        <v>0</v>
      </c>
      <c r="CC101" s="64">
        <v>0</v>
      </c>
      <c r="CD101" s="64">
        <v>0</v>
      </c>
      <c r="CE101" s="64">
        <v>0</v>
      </c>
      <c r="CF101" s="64">
        <v>0</v>
      </c>
      <c r="CG101" s="64">
        <v>1</v>
      </c>
      <c r="CH101" s="64">
        <v>0</v>
      </c>
      <c r="CI101" s="63">
        <v>0</v>
      </c>
      <c r="CJ101" s="86"/>
      <c r="CK101" s="63" t="s">
        <v>1886</v>
      </c>
      <c r="CL101" s="64">
        <v>0</v>
      </c>
      <c r="CM101" s="64">
        <v>0</v>
      </c>
      <c r="CN101" s="64">
        <v>0</v>
      </c>
      <c r="CO101" s="64">
        <v>0</v>
      </c>
      <c r="CP101" s="61">
        <v>0</v>
      </c>
      <c r="CQ101" s="61">
        <v>0</v>
      </c>
      <c r="CR101" s="70">
        <v>0</v>
      </c>
      <c r="CS101" s="64">
        <v>0</v>
      </c>
      <c r="CT101" s="71"/>
      <c r="CU101" s="62"/>
      <c r="CV101" s="61">
        <v>0</v>
      </c>
      <c r="CW101" s="61">
        <v>0</v>
      </c>
      <c r="CX101" s="64">
        <v>0</v>
      </c>
      <c r="CY101" s="64">
        <v>0</v>
      </c>
      <c r="CZ101" s="160">
        <v>4.5943137254901956</v>
      </c>
      <c r="DA101" s="75"/>
      <c r="DB101" s="75"/>
      <c r="DC101" s="75"/>
      <c r="DD101" s="75"/>
      <c r="DE101" s="75"/>
      <c r="DF101" s="75"/>
      <c r="DG101" s="75"/>
      <c r="DH101" s="75"/>
      <c r="DI101" s="75"/>
      <c r="DJ101" s="75"/>
      <c r="DK101" s="75"/>
      <c r="DL101" s="75"/>
      <c r="DM101" s="75"/>
      <c r="DN101" s="75"/>
      <c r="DO101" s="75"/>
      <c r="DP101" s="75"/>
      <c r="DQ101" s="75"/>
      <c r="DR101" s="75"/>
      <c r="DS101" s="75"/>
      <c r="DT101" s="75"/>
      <c r="DU101" s="75"/>
      <c r="DV101" s="75"/>
      <c r="DW101" s="75"/>
      <c r="DX101" s="75"/>
      <c r="DY101" s="75"/>
      <c r="DZ101" s="75"/>
      <c r="EA101" s="75"/>
      <c r="EB101" s="75"/>
      <c r="EC101" s="75"/>
      <c r="ED101" s="75"/>
      <c r="EE101" s="75"/>
      <c r="EF101" s="75"/>
    </row>
    <row r="102" spans="1:136" ht="15.75" customHeight="1">
      <c r="A102" s="76">
        <v>102</v>
      </c>
      <c r="B102" s="159" t="s">
        <v>833</v>
      </c>
      <c r="C102" s="46">
        <v>13628509</v>
      </c>
      <c r="D102" s="46">
        <v>2</v>
      </c>
      <c r="E102" s="149">
        <v>10570</v>
      </c>
      <c r="F102" s="44">
        <f t="shared" si="0"/>
        <v>91</v>
      </c>
      <c r="G102" s="78">
        <v>1</v>
      </c>
      <c r="H102" s="159">
        <v>53</v>
      </c>
      <c r="I102" s="135">
        <v>130</v>
      </c>
      <c r="J102" s="78">
        <v>70</v>
      </c>
      <c r="K102" s="46">
        <v>35.700000000000003</v>
      </c>
      <c r="L102" s="79">
        <v>91</v>
      </c>
      <c r="M102" s="80">
        <v>0</v>
      </c>
      <c r="N102" s="80">
        <v>1</v>
      </c>
      <c r="O102" s="80">
        <v>0</v>
      </c>
      <c r="P102" s="80">
        <v>0</v>
      </c>
      <c r="Q102" s="80">
        <v>0</v>
      </c>
      <c r="R102" s="80">
        <v>0</v>
      </c>
      <c r="S102" s="80">
        <v>1</v>
      </c>
      <c r="T102" s="80">
        <v>1</v>
      </c>
      <c r="U102" s="80">
        <v>1</v>
      </c>
      <c r="V102" s="80">
        <v>0</v>
      </c>
      <c r="W102" s="80">
        <v>0</v>
      </c>
      <c r="X102" s="70">
        <v>86</v>
      </c>
      <c r="Y102" s="63">
        <v>1.52</v>
      </c>
      <c r="Z102" s="191">
        <f t="shared" si="3"/>
        <v>37.222991689750693</v>
      </c>
      <c r="AA102" s="150">
        <v>44055</v>
      </c>
      <c r="AB102" s="60" t="s">
        <v>1883</v>
      </c>
      <c r="AC102" s="177">
        <v>44057</v>
      </c>
      <c r="AD102" s="58" t="s">
        <v>1888</v>
      </c>
      <c r="AE102" s="58">
        <v>1</v>
      </c>
      <c r="AF102" s="58">
        <v>0</v>
      </c>
      <c r="AG102" s="58">
        <v>7</v>
      </c>
      <c r="AH102" s="84">
        <v>1</v>
      </c>
      <c r="AI102" s="84">
        <v>1</v>
      </c>
      <c r="AJ102" s="60">
        <v>44063</v>
      </c>
      <c r="AK102" s="58">
        <f t="shared" si="2"/>
        <v>8</v>
      </c>
      <c r="AL102" s="123">
        <v>1</v>
      </c>
      <c r="AM102" s="61"/>
      <c r="AN102" s="64">
        <v>1</v>
      </c>
      <c r="AO102" s="63">
        <v>1</v>
      </c>
      <c r="AP102" s="63">
        <v>1</v>
      </c>
      <c r="AQ102" s="63">
        <v>1</v>
      </c>
      <c r="AR102" s="63">
        <v>1</v>
      </c>
      <c r="AS102" s="63">
        <v>0</v>
      </c>
      <c r="AT102" s="64"/>
      <c r="AU102" s="66">
        <v>44055</v>
      </c>
      <c r="AV102" s="135">
        <v>4</v>
      </c>
      <c r="AW102" s="135">
        <v>7.4370000000000003</v>
      </c>
      <c r="AX102" s="135">
        <v>87</v>
      </c>
      <c r="AY102" s="135">
        <v>38.700000000000003</v>
      </c>
      <c r="AZ102" s="135">
        <v>25.7</v>
      </c>
      <c r="BA102" s="135">
        <v>2</v>
      </c>
      <c r="BB102" s="135"/>
      <c r="BC102" s="135"/>
      <c r="BD102" s="135"/>
      <c r="BE102" s="135"/>
      <c r="BF102" s="135"/>
      <c r="BG102" s="133">
        <v>1.1000000000000001</v>
      </c>
      <c r="BH102" s="133">
        <v>656</v>
      </c>
      <c r="BI102" s="133">
        <v>102.9</v>
      </c>
      <c r="BJ102" s="133">
        <v>4.7E-2</v>
      </c>
      <c r="BK102" s="135"/>
      <c r="BL102" s="135">
        <v>791</v>
      </c>
      <c r="BM102" s="135">
        <v>136</v>
      </c>
      <c r="BN102" s="135">
        <v>10.8</v>
      </c>
      <c r="BO102" s="135">
        <v>6.89</v>
      </c>
      <c r="BP102" s="135">
        <v>81.099999999999994</v>
      </c>
      <c r="BQ102" s="135">
        <v>14.7</v>
      </c>
      <c r="BR102" s="135">
        <v>140</v>
      </c>
      <c r="BS102" s="46">
        <v>46</v>
      </c>
      <c r="BT102" s="123">
        <v>0</v>
      </c>
      <c r="BU102" s="64">
        <v>0</v>
      </c>
      <c r="BV102" s="64">
        <v>0</v>
      </c>
      <c r="BW102" s="64">
        <v>0</v>
      </c>
      <c r="BX102" s="64">
        <v>0</v>
      </c>
      <c r="BY102" s="64">
        <v>1</v>
      </c>
      <c r="BZ102" s="64">
        <v>0</v>
      </c>
      <c r="CA102" s="64">
        <v>0</v>
      </c>
      <c r="CB102" s="64">
        <v>0</v>
      </c>
      <c r="CC102" s="64">
        <v>0</v>
      </c>
      <c r="CD102" s="64">
        <v>0</v>
      </c>
      <c r="CE102" s="64">
        <v>0</v>
      </c>
      <c r="CF102" s="64">
        <v>0</v>
      </c>
      <c r="CG102" s="64">
        <v>1</v>
      </c>
      <c r="CH102" s="64">
        <v>0</v>
      </c>
      <c r="CI102" s="63">
        <v>0</v>
      </c>
      <c r="CJ102" s="86"/>
      <c r="CK102" s="63" t="s">
        <v>1885</v>
      </c>
      <c r="CL102" s="90">
        <v>0</v>
      </c>
      <c r="CM102" s="90">
        <v>0</v>
      </c>
      <c r="CN102" s="90">
        <v>0</v>
      </c>
      <c r="CO102" s="90">
        <v>0</v>
      </c>
      <c r="CP102" s="161">
        <v>0</v>
      </c>
      <c r="CQ102" s="161">
        <v>0</v>
      </c>
      <c r="CR102" s="91">
        <v>0</v>
      </c>
      <c r="CS102" s="90">
        <v>0</v>
      </c>
      <c r="CT102" s="92" t="s">
        <v>131</v>
      </c>
      <c r="CU102" s="89" t="s">
        <v>834</v>
      </c>
      <c r="CV102" s="61">
        <v>0</v>
      </c>
      <c r="CW102" s="61">
        <v>0</v>
      </c>
      <c r="CX102" s="64">
        <v>0</v>
      </c>
      <c r="CY102" s="64">
        <v>1</v>
      </c>
      <c r="CZ102" s="160">
        <v>4.2433199999999998</v>
      </c>
      <c r="DA102" s="75">
        <v>4.2889999999999997</v>
      </c>
      <c r="DB102" s="75">
        <v>4.5679999999999943E-2</v>
      </c>
      <c r="DC102" s="75">
        <v>1.0765155585720603</v>
      </c>
      <c r="DD102" s="75">
        <v>39</v>
      </c>
      <c r="DE102" s="75">
        <v>11895</v>
      </c>
      <c r="DF102" s="75">
        <v>8912</v>
      </c>
      <c r="DG102" s="75">
        <v>512.02729599090151</v>
      </c>
      <c r="DH102" s="75">
        <v>1.2079393610548252E-4</v>
      </c>
      <c r="DI102" s="75">
        <v>-4.1698333333333331</v>
      </c>
      <c r="DJ102" s="75">
        <v>18.123666666666669</v>
      </c>
      <c r="DK102" s="75">
        <v>-22.293499999999995</v>
      </c>
      <c r="DL102" s="75">
        <v>-35.158244573138305</v>
      </c>
      <c r="DM102" s="75">
        <v>153.66651528485855</v>
      </c>
      <c r="DN102" s="75">
        <v>-188.82475985799678</v>
      </c>
      <c r="DO102" s="75">
        <v>-79.356239116097171</v>
      </c>
      <c r="DP102" s="75">
        <v>343.91797595358906</v>
      </c>
      <c r="DQ102" s="75">
        <v>-423.27421506968602</v>
      </c>
      <c r="DR102" s="75">
        <v>0.55171861760626906</v>
      </c>
      <c r="DS102" s="75"/>
      <c r="DT102" s="75"/>
      <c r="DU102" s="75"/>
      <c r="DV102" s="75"/>
      <c r="DW102" s="75"/>
      <c r="DX102" s="75"/>
      <c r="DY102" s="75"/>
      <c r="DZ102" s="75"/>
      <c r="EA102" s="75"/>
      <c r="EB102" s="75"/>
      <c r="EC102" s="75"/>
      <c r="ED102" s="75"/>
      <c r="EE102" s="75"/>
      <c r="EF102" s="75"/>
    </row>
    <row r="103" spans="1:136" ht="15.75" customHeight="1">
      <c r="A103" s="76">
        <v>103</v>
      </c>
      <c r="B103" s="159" t="s">
        <v>835</v>
      </c>
      <c r="C103" s="46">
        <v>91781235</v>
      </c>
      <c r="D103" s="46">
        <v>2</v>
      </c>
      <c r="E103" s="149">
        <v>19037</v>
      </c>
      <c r="F103" s="44">
        <f t="shared" si="0"/>
        <v>68</v>
      </c>
      <c r="G103" s="78">
        <v>2</v>
      </c>
      <c r="H103" s="159">
        <v>80</v>
      </c>
      <c r="I103" s="135">
        <v>100</v>
      </c>
      <c r="J103" s="78">
        <v>60</v>
      </c>
      <c r="K103" s="46">
        <v>35.299999999999997</v>
      </c>
      <c r="L103" s="79">
        <v>92</v>
      </c>
      <c r="M103" s="80">
        <v>0</v>
      </c>
      <c r="N103" s="80">
        <v>1</v>
      </c>
      <c r="O103" s="80">
        <v>0</v>
      </c>
      <c r="P103" s="80">
        <v>0</v>
      </c>
      <c r="Q103" s="80">
        <v>0</v>
      </c>
      <c r="R103" s="80">
        <v>0</v>
      </c>
      <c r="S103" s="80">
        <v>1</v>
      </c>
      <c r="T103" s="80">
        <v>0</v>
      </c>
      <c r="U103" s="80">
        <v>1</v>
      </c>
      <c r="V103" s="80">
        <v>0</v>
      </c>
      <c r="W103" s="80">
        <v>0</v>
      </c>
      <c r="X103" s="70"/>
      <c r="Y103" s="63"/>
      <c r="Z103" s="191" t="e">
        <f t="shared" si="3"/>
        <v>#DIV/0!</v>
      </c>
      <c r="AA103" s="150">
        <v>44055</v>
      </c>
      <c r="AB103" s="60" t="s">
        <v>1883</v>
      </c>
      <c r="AC103" s="177">
        <v>44056</v>
      </c>
      <c r="AD103" s="58" t="s">
        <v>1904</v>
      </c>
      <c r="AE103" s="58">
        <v>0</v>
      </c>
      <c r="AF103" s="58">
        <v>0</v>
      </c>
      <c r="AG103" s="232">
        <v>0</v>
      </c>
      <c r="AH103" s="233">
        <v>0</v>
      </c>
      <c r="AI103" s="233">
        <v>0</v>
      </c>
      <c r="AJ103" s="234">
        <v>44063</v>
      </c>
      <c r="AK103" s="58">
        <f t="shared" si="2"/>
        <v>8</v>
      </c>
      <c r="AL103" s="123">
        <v>1</v>
      </c>
      <c r="AM103" s="61"/>
      <c r="AN103" s="64">
        <v>1</v>
      </c>
      <c r="AO103" s="63">
        <v>1</v>
      </c>
      <c r="AP103" s="63">
        <v>0</v>
      </c>
      <c r="AQ103" s="63">
        <v>0</v>
      </c>
      <c r="AR103" s="63">
        <v>1</v>
      </c>
      <c r="AS103" s="63">
        <v>0</v>
      </c>
      <c r="AT103" s="64"/>
      <c r="AU103" s="66">
        <v>44055</v>
      </c>
      <c r="AV103" s="135">
        <v>3.5</v>
      </c>
      <c r="AW103" s="135">
        <v>7.4850000000000003</v>
      </c>
      <c r="AX103" s="135">
        <v>84.8</v>
      </c>
      <c r="AY103" s="135">
        <v>56.4</v>
      </c>
      <c r="AZ103" s="135">
        <v>42.1</v>
      </c>
      <c r="BA103" s="135">
        <v>15.8</v>
      </c>
      <c r="BB103" s="135"/>
      <c r="BC103" s="135"/>
      <c r="BD103" s="135"/>
      <c r="BE103" s="135"/>
      <c r="BF103" s="135"/>
      <c r="BG103" s="133"/>
      <c r="BH103" s="133">
        <v>3664</v>
      </c>
      <c r="BI103" s="133">
        <v>3.4</v>
      </c>
      <c r="BJ103" s="133">
        <v>2.9000000000000001E-2</v>
      </c>
      <c r="BK103" s="135"/>
      <c r="BL103" s="135"/>
      <c r="BM103" s="135"/>
      <c r="BN103" s="135">
        <v>9.1</v>
      </c>
      <c r="BO103" s="135">
        <v>5.7</v>
      </c>
      <c r="BP103" s="135">
        <v>79.599999999999994</v>
      </c>
      <c r="BQ103" s="135">
        <v>16</v>
      </c>
      <c r="BR103" s="135">
        <v>238</v>
      </c>
      <c r="BS103" s="46">
        <v>33</v>
      </c>
      <c r="BT103" s="123">
        <v>0</v>
      </c>
      <c r="BU103" s="64">
        <v>0</v>
      </c>
      <c r="BV103" s="64">
        <v>0</v>
      </c>
      <c r="BW103" s="64">
        <v>0</v>
      </c>
      <c r="BX103" s="64">
        <v>0</v>
      </c>
      <c r="BY103" s="64">
        <v>1</v>
      </c>
      <c r="BZ103" s="64">
        <v>0</v>
      </c>
      <c r="CA103" s="64">
        <v>0</v>
      </c>
      <c r="CB103" s="64">
        <v>0</v>
      </c>
      <c r="CC103" s="64">
        <v>0</v>
      </c>
      <c r="CD103" s="64">
        <v>0</v>
      </c>
      <c r="CE103" s="64">
        <v>0</v>
      </c>
      <c r="CF103" s="64">
        <v>0</v>
      </c>
      <c r="CG103" s="64">
        <v>1</v>
      </c>
      <c r="CH103" s="64">
        <v>0</v>
      </c>
      <c r="CI103" s="63">
        <v>0</v>
      </c>
      <c r="CJ103" s="86"/>
      <c r="CK103" s="63" t="s">
        <v>1886</v>
      </c>
      <c r="CL103" s="64">
        <v>0</v>
      </c>
      <c r="CM103" s="64">
        <v>0</v>
      </c>
      <c r="CN103" s="64">
        <v>0</v>
      </c>
      <c r="CO103" s="64">
        <v>0</v>
      </c>
      <c r="CP103" s="61">
        <v>0</v>
      </c>
      <c r="CQ103" s="61">
        <v>2346</v>
      </c>
      <c r="CR103" s="70">
        <v>0</v>
      </c>
      <c r="CS103" s="64">
        <v>1</v>
      </c>
      <c r="CT103" s="71" t="s">
        <v>131</v>
      </c>
      <c r="CU103" s="62" t="s">
        <v>202</v>
      </c>
      <c r="CV103" s="61">
        <v>0</v>
      </c>
      <c r="CW103" s="61"/>
      <c r="CX103" s="64">
        <v>0</v>
      </c>
      <c r="CY103" s="64">
        <v>0</v>
      </c>
      <c r="CZ103" s="160">
        <v>3.9741333333333335</v>
      </c>
      <c r="DA103" s="75">
        <v>4.3369999999999997</v>
      </c>
      <c r="DB103" s="75">
        <v>0.36286666666666623</v>
      </c>
      <c r="DC103" s="75">
        <v>9.1307119371938423</v>
      </c>
      <c r="DD103" s="75">
        <v>71</v>
      </c>
      <c r="DE103" s="75">
        <v>34656</v>
      </c>
      <c r="DF103" s="75">
        <v>14759</v>
      </c>
      <c r="DG103" s="75">
        <v>906.15345657128387</v>
      </c>
      <c r="DH103" s="75">
        <v>6.1865383408048257E-4</v>
      </c>
      <c r="DI103" s="75">
        <v>-7.5346666666666646</v>
      </c>
      <c r="DJ103" s="75">
        <v>12.230000000000006</v>
      </c>
      <c r="DK103" s="75">
        <v>-19.764666666666667</v>
      </c>
      <c r="DL103" s="75">
        <v>-56.149773582777996</v>
      </c>
      <c r="DM103" s="75">
        <v>91.057356113798477</v>
      </c>
      <c r="DN103" s="75">
        <v>-147.20712969657652</v>
      </c>
      <c r="DO103" s="75">
        <v>-151.76372460065366</v>
      </c>
      <c r="DP103" s="75">
        <v>246.41878463376423</v>
      </c>
      <c r="DQ103" s="75">
        <v>-398.18250923441803</v>
      </c>
      <c r="DR103" s="75">
        <v>0.61771906606790705</v>
      </c>
      <c r="DS103" s="75"/>
      <c r="DT103" s="75">
        <v>7.81</v>
      </c>
      <c r="DU103" s="75">
        <v>7.53</v>
      </c>
      <c r="DV103" s="75">
        <v>8.3800000000000008</v>
      </c>
      <c r="DW103" s="75">
        <v>77</v>
      </c>
      <c r="DX103" s="75">
        <v>114</v>
      </c>
      <c r="DY103" s="75">
        <v>0.84399999999999997</v>
      </c>
      <c r="DZ103" s="75">
        <v>2.1379999999999999</v>
      </c>
      <c r="EA103" s="75">
        <v>47.96</v>
      </c>
      <c r="EB103" s="75">
        <v>4.4349999999999996</v>
      </c>
      <c r="EC103" s="75">
        <v>0.309</v>
      </c>
      <c r="ED103" s="75">
        <v>0.51300000000000001</v>
      </c>
      <c r="EE103" s="75">
        <v>0.76500000000000001</v>
      </c>
      <c r="EF103" s="75">
        <v>0.312</v>
      </c>
    </row>
    <row r="104" spans="1:136" ht="15.75" customHeight="1">
      <c r="A104" s="76">
        <v>104</v>
      </c>
      <c r="B104" s="159" t="s">
        <v>842</v>
      </c>
      <c r="C104" s="46">
        <v>91781294</v>
      </c>
      <c r="D104" s="46">
        <v>2</v>
      </c>
      <c r="E104" s="149">
        <v>31689</v>
      </c>
      <c r="F104" s="44">
        <f t="shared" si="0"/>
        <v>33</v>
      </c>
      <c r="G104" s="78">
        <v>3</v>
      </c>
      <c r="H104" s="159">
        <v>88</v>
      </c>
      <c r="I104" s="135">
        <v>119</v>
      </c>
      <c r="J104" s="78">
        <v>67</v>
      </c>
      <c r="K104" s="46">
        <v>36.1</v>
      </c>
      <c r="L104" s="79">
        <v>91</v>
      </c>
      <c r="M104" s="80">
        <v>0</v>
      </c>
      <c r="N104" s="80">
        <v>1</v>
      </c>
      <c r="O104" s="80">
        <v>0</v>
      </c>
      <c r="P104" s="80">
        <v>0</v>
      </c>
      <c r="Q104" s="80">
        <v>0</v>
      </c>
      <c r="R104" s="80">
        <v>0</v>
      </c>
      <c r="S104" s="80">
        <v>1</v>
      </c>
      <c r="T104" s="80">
        <v>1</v>
      </c>
      <c r="U104" s="80">
        <v>1</v>
      </c>
      <c r="V104" s="80">
        <v>0</v>
      </c>
      <c r="W104" s="80"/>
      <c r="X104" s="70">
        <v>95</v>
      </c>
      <c r="Y104" s="63">
        <v>1.67</v>
      </c>
      <c r="Z104" s="191">
        <f t="shared" si="3"/>
        <v>34.063609308329447</v>
      </c>
      <c r="AA104" s="150">
        <v>44055</v>
      </c>
      <c r="AB104" s="60" t="s">
        <v>1883</v>
      </c>
      <c r="AC104" s="177">
        <v>44057</v>
      </c>
      <c r="AD104" s="58" t="s">
        <v>1902</v>
      </c>
      <c r="AE104" s="58">
        <v>0</v>
      </c>
      <c r="AF104" s="58">
        <v>0</v>
      </c>
      <c r="AG104" s="58">
        <v>0</v>
      </c>
      <c r="AH104" s="84">
        <v>0</v>
      </c>
      <c r="AI104" s="84">
        <v>0</v>
      </c>
      <c r="AJ104" s="60">
        <v>44068</v>
      </c>
      <c r="AK104" s="58">
        <f t="shared" si="2"/>
        <v>13</v>
      </c>
      <c r="AL104" s="123">
        <v>1</v>
      </c>
      <c r="AM104" s="61"/>
      <c r="AN104" s="64">
        <v>1</v>
      </c>
      <c r="AO104" s="63">
        <v>1</v>
      </c>
      <c r="AP104" s="63">
        <v>0</v>
      </c>
      <c r="AQ104" s="63">
        <v>0</v>
      </c>
      <c r="AR104" s="63">
        <v>1</v>
      </c>
      <c r="AS104" s="63">
        <v>0</v>
      </c>
      <c r="AT104" s="64"/>
      <c r="AU104" s="66">
        <v>44055</v>
      </c>
      <c r="AV104" s="135">
        <v>4</v>
      </c>
      <c r="AW104" s="135">
        <v>7.3159999999999998</v>
      </c>
      <c r="AX104" s="135">
        <v>23.2</v>
      </c>
      <c r="AY104" s="135">
        <v>37.700000000000003</v>
      </c>
      <c r="AZ104" s="135">
        <v>18.7</v>
      </c>
      <c r="BA104" s="135">
        <v>-6.4</v>
      </c>
      <c r="BB104" s="135"/>
      <c r="BC104" s="135"/>
      <c r="BD104" s="135"/>
      <c r="BE104" s="135"/>
      <c r="BF104" s="135"/>
      <c r="BG104" s="133">
        <v>0.88</v>
      </c>
      <c r="BH104" s="133">
        <v>412</v>
      </c>
      <c r="BI104" s="133">
        <v>68.8</v>
      </c>
      <c r="BJ104" s="133">
        <v>1.2E-2</v>
      </c>
      <c r="BK104" s="135"/>
      <c r="BL104" s="135">
        <v>482</v>
      </c>
      <c r="BM104" s="135">
        <v>169</v>
      </c>
      <c r="BN104" s="135">
        <v>10.1</v>
      </c>
      <c r="BO104" s="135">
        <v>8</v>
      </c>
      <c r="BP104" s="135">
        <v>72.5</v>
      </c>
      <c r="BQ104" s="135">
        <v>24.5</v>
      </c>
      <c r="BR104" s="135">
        <v>279</v>
      </c>
      <c r="BS104" s="46">
        <v>36</v>
      </c>
      <c r="BT104" s="123">
        <v>0</v>
      </c>
      <c r="BU104" s="64">
        <v>0</v>
      </c>
      <c r="BV104" s="64">
        <v>0</v>
      </c>
      <c r="BW104" s="64">
        <v>0</v>
      </c>
      <c r="BX104" s="64">
        <v>0</v>
      </c>
      <c r="BY104" s="64">
        <v>1</v>
      </c>
      <c r="BZ104" s="64">
        <v>0</v>
      </c>
      <c r="CA104" s="64">
        <v>0</v>
      </c>
      <c r="CB104" s="64">
        <v>0</v>
      </c>
      <c r="CC104" s="64">
        <v>0</v>
      </c>
      <c r="CD104" s="64">
        <v>0</v>
      </c>
      <c r="CE104" s="64">
        <v>0</v>
      </c>
      <c r="CF104" s="64">
        <v>0</v>
      </c>
      <c r="CG104" s="64">
        <v>1</v>
      </c>
      <c r="CH104" s="64">
        <v>0</v>
      </c>
      <c r="CI104" s="63"/>
      <c r="CJ104" s="86"/>
      <c r="CK104" s="63" t="s">
        <v>1885</v>
      </c>
      <c r="CL104" s="64">
        <v>0</v>
      </c>
      <c r="CM104" s="64">
        <v>0</v>
      </c>
      <c r="CN104" s="64">
        <v>0</v>
      </c>
      <c r="CO104" s="64">
        <v>0</v>
      </c>
      <c r="CP104" s="61"/>
      <c r="CQ104" s="61"/>
      <c r="CR104" s="70">
        <v>0</v>
      </c>
      <c r="CS104" s="64">
        <v>1</v>
      </c>
      <c r="CT104" s="71" t="s">
        <v>131</v>
      </c>
      <c r="CU104" s="62" t="s">
        <v>843</v>
      </c>
      <c r="CV104" s="61">
        <v>0</v>
      </c>
      <c r="CW104" s="61">
        <v>0</v>
      </c>
      <c r="CX104" s="64">
        <v>0</v>
      </c>
      <c r="CY104" s="64">
        <v>0</v>
      </c>
      <c r="CZ104" s="160">
        <v>4.2392586206896539</v>
      </c>
      <c r="DA104" s="75">
        <v>4.3760000000000003</v>
      </c>
      <c r="DB104" s="75">
        <v>0.13674137931034647</v>
      </c>
      <c r="DC104" s="75">
        <v>3.2255965381064913</v>
      </c>
      <c r="DD104" s="75">
        <v>91</v>
      </c>
      <c r="DE104" s="75">
        <v>43953</v>
      </c>
      <c r="DF104" s="75">
        <v>19566</v>
      </c>
      <c r="DG104" s="75">
        <v>481.42924306535025</v>
      </c>
      <c r="DH104" s="75">
        <v>1.6485722876962545E-4</v>
      </c>
      <c r="DI104" s="75">
        <v>-13.362166666666667</v>
      </c>
      <c r="DJ104" s="75">
        <v>8.5570000000000039</v>
      </c>
      <c r="DK104" s="75">
        <v>-21.919166666666666</v>
      </c>
      <c r="DL104" s="75">
        <v>-113.21910885818959</v>
      </c>
      <c r="DM104" s="75">
        <v>72.429728247413493</v>
      </c>
      <c r="DN104" s="75">
        <v>-185.64883710560304</v>
      </c>
      <c r="DO104" s="75">
        <v>-252.12243607960906</v>
      </c>
      <c r="DP104" s="75">
        <v>161.54109510109984</v>
      </c>
      <c r="DQ104" s="75">
        <v>-413.66353118070896</v>
      </c>
      <c r="DR104" s="75">
        <v>0.71915890846476538</v>
      </c>
      <c r="DS104" s="75"/>
      <c r="DT104" s="75">
        <v>7.07</v>
      </c>
      <c r="DU104" s="75">
        <v>6.89</v>
      </c>
      <c r="DV104" s="75">
        <v>7.2</v>
      </c>
      <c r="DW104" s="75">
        <v>67</v>
      </c>
      <c r="DX104" s="75">
        <v>119</v>
      </c>
      <c r="DY104" s="75">
        <v>0.311</v>
      </c>
      <c r="DZ104" s="75">
        <v>0.496</v>
      </c>
      <c r="EA104" s="75">
        <v>13.31</v>
      </c>
      <c r="EB104" s="75">
        <v>8.4190000000000005</v>
      </c>
      <c r="EC104" s="75">
        <v>0.98099999999999998</v>
      </c>
      <c r="ED104" s="75">
        <v>0.55900000000000005</v>
      </c>
      <c r="EE104" s="75">
        <v>0.621</v>
      </c>
      <c r="EF104" s="75">
        <v>0.48299999999999998</v>
      </c>
    </row>
    <row r="105" spans="1:136" ht="15.75" customHeight="1">
      <c r="A105" s="76">
        <v>105</v>
      </c>
      <c r="B105" s="159" t="s">
        <v>850</v>
      </c>
      <c r="C105" s="46">
        <v>14011852</v>
      </c>
      <c r="D105" s="46">
        <v>2</v>
      </c>
      <c r="E105" s="149">
        <v>33707</v>
      </c>
      <c r="F105" s="44">
        <f t="shared" si="0"/>
        <v>28</v>
      </c>
      <c r="G105" s="78">
        <v>2</v>
      </c>
      <c r="H105" s="159">
        <v>79</v>
      </c>
      <c r="I105" s="135">
        <v>98</v>
      </c>
      <c r="J105" s="78">
        <v>53</v>
      </c>
      <c r="K105" s="46">
        <v>36</v>
      </c>
      <c r="L105" s="79">
        <v>96</v>
      </c>
      <c r="M105" s="80">
        <v>0</v>
      </c>
      <c r="N105" s="80">
        <v>0</v>
      </c>
      <c r="O105" s="80">
        <v>0</v>
      </c>
      <c r="P105" s="80">
        <v>0</v>
      </c>
      <c r="Q105" s="80">
        <v>0</v>
      </c>
      <c r="R105" s="80">
        <v>0</v>
      </c>
      <c r="S105" s="80">
        <v>0</v>
      </c>
      <c r="T105" s="80">
        <v>0</v>
      </c>
      <c r="U105" s="80">
        <v>0</v>
      </c>
      <c r="V105" s="80">
        <v>0</v>
      </c>
      <c r="W105" s="80">
        <v>0</v>
      </c>
      <c r="X105" s="70"/>
      <c r="Y105" s="63"/>
      <c r="Z105" s="191" t="e">
        <f t="shared" si="3"/>
        <v>#DIV/0!</v>
      </c>
      <c r="AA105" s="150">
        <v>44056</v>
      </c>
      <c r="AB105" s="60" t="s">
        <v>1883</v>
      </c>
      <c r="AC105" s="177"/>
      <c r="AD105" s="58"/>
      <c r="AE105" s="58">
        <v>0</v>
      </c>
      <c r="AF105" s="58">
        <v>0</v>
      </c>
      <c r="AG105" s="58">
        <v>0</v>
      </c>
      <c r="AH105" s="84">
        <v>0</v>
      </c>
      <c r="AI105" s="84">
        <v>0</v>
      </c>
      <c r="AJ105" s="60">
        <v>44057</v>
      </c>
      <c r="AK105" s="58">
        <f t="shared" si="2"/>
        <v>1</v>
      </c>
      <c r="AL105" s="123">
        <v>1</v>
      </c>
      <c r="AM105" s="61"/>
      <c r="AN105" s="64">
        <v>1</v>
      </c>
      <c r="AO105" s="63">
        <v>0</v>
      </c>
      <c r="AP105" s="63">
        <v>1</v>
      </c>
      <c r="AQ105" s="63">
        <v>1</v>
      </c>
      <c r="AR105" s="63">
        <v>1</v>
      </c>
      <c r="AS105" s="63">
        <v>0</v>
      </c>
      <c r="AT105" s="64"/>
      <c r="AU105" s="66">
        <v>44056</v>
      </c>
      <c r="AV105" s="135"/>
      <c r="AW105" s="135">
        <v>7.3860000000000001</v>
      </c>
      <c r="AX105" s="135">
        <v>70.599999999999994</v>
      </c>
      <c r="AY105" s="135">
        <v>35.200000000000003</v>
      </c>
      <c r="AZ105" s="135">
        <v>20.6</v>
      </c>
      <c r="BA105" s="135">
        <v>-3.5</v>
      </c>
      <c r="BB105" s="135"/>
      <c r="BC105" s="135"/>
      <c r="BD105" s="135"/>
      <c r="BE105" s="135"/>
      <c r="BF105" s="135"/>
      <c r="BG105" s="133"/>
      <c r="BH105" s="133">
        <v>7304</v>
      </c>
      <c r="BI105" s="133">
        <v>6</v>
      </c>
      <c r="BJ105" s="133">
        <v>3.0000000000000001E-3</v>
      </c>
      <c r="BK105" s="135"/>
      <c r="BL105" s="135"/>
      <c r="BM105" s="135">
        <v>106</v>
      </c>
      <c r="BN105" s="135">
        <v>7.1</v>
      </c>
      <c r="BO105" s="135">
        <v>14.54</v>
      </c>
      <c r="BP105" s="135">
        <v>82.9</v>
      </c>
      <c r="BQ105" s="135">
        <v>7.8</v>
      </c>
      <c r="BR105" s="135">
        <v>232</v>
      </c>
      <c r="BS105" s="46">
        <v>16</v>
      </c>
      <c r="BT105" s="123">
        <v>0</v>
      </c>
      <c r="BU105" s="64">
        <v>1</v>
      </c>
      <c r="BV105" s="64">
        <v>0</v>
      </c>
      <c r="BW105" s="64">
        <v>0</v>
      </c>
      <c r="BX105" s="64">
        <v>0</v>
      </c>
      <c r="BY105" s="64">
        <v>0</v>
      </c>
      <c r="BZ105" s="64">
        <v>0</v>
      </c>
      <c r="CA105" s="64">
        <v>0</v>
      </c>
      <c r="CB105" s="64">
        <v>0</v>
      </c>
      <c r="CC105" s="64">
        <v>1</v>
      </c>
      <c r="CD105" s="64">
        <v>1</v>
      </c>
      <c r="CE105" s="64">
        <v>0</v>
      </c>
      <c r="CF105" s="64">
        <v>0</v>
      </c>
      <c r="CG105" s="64">
        <v>0</v>
      </c>
      <c r="CH105" s="64">
        <v>0</v>
      </c>
      <c r="CI105" s="63">
        <v>0</v>
      </c>
      <c r="CJ105" s="86"/>
      <c r="CK105" s="63"/>
      <c r="CL105" s="64">
        <v>0</v>
      </c>
      <c r="CM105" s="64">
        <v>0</v>
      </c>
      <c r="CN105" s="64">
        <v>0</v>
      </c>
      <c r="CO105" s="64">
        <v>0</v>
      </c>
      <c r="CP105" s="61">
        <v>0</v>
      </c>
      <c r="CQ105" s="61">
        <v>0</v>
      </c>
      <c r="CR105" s="70">
        <v>0</v>
      </c>
      <c r="CS105" s="64">
        <v>0</v>
      </c>
      <c r="CT105" s="71" t="s">
        <v>131</v>
      </c>
      <c r="CU105" s="62" t="s">
        <v>851</v>
      </c>
      <c r="CV105" s="61">
        <v>0</v>
      </c>
      <c r="CW105" s="61">
        <v>0</v>
      </c>
      <c r="CX105" s="64">
        <v>0</v>
      </c>
      <c r="CY105" s="64">
        <v>0</v>
      </c>
      <c r="CZ105" s="160">
        <v>3.8701000000000003</v>
      </c>
      <c r="DA105" s="75">
        <v>4.0090000000000003</v>
      </c>
      <c r="DB105" s="75">
        <v>0.13890000000000002</v>
      </c>
      <c r="DC105" s="75">
        <v>3.5890545463941508</v>
      </c>
      <c r="DD105" s="75">
        <v>45</v>
      </c>
      <c r="DE105" s="75">
        <v>79847</v>
      </c>
      <c r="DF105" s="75">
        <v>51247</v>
      </c>
      <c r="DG105" s="75">
        <v>1727.8911564625848</v>
      </c>
      <c r="DH105" s="75">
        <v>7.0034432189087186E-5</v>
      </c>
      <c r="DI105" s="75">
        <v>10.626999999999999</v>
      </c>
      <c r="DJ105" s="75">
        <v>22.019166666666663</v>
      </c>
      <c r="DK105" s="75">
        <v>-11.392166666666665</v>
      </c>
      <c r="DL105" s="75">
        <v>74.906348949726492</v>
      </c>
      <c r="DM105" s="75">
        <v>155.214224207201</v>
      </c>
      <c r="DN105" s="75">
        <v>-80.307875257474478</v>
      </c>
      <c r="DO105" s="75">
        <v>220.0124604570739</v>
      </c>
      <c r="DP105" s="75">
        <v>455.83962682135649</v>
      </c>
      <c r="DQ105" s="75">
        <v>-235.82716636428262</v>
      </c>
      <c r="DR105" s="75">
        <v>0.34095487695473053</v>
      </c>
      <c r="DS105" s="75"/>
      <c r="DT105" s="75">
        <v>8.26</v>
      </c>
      <c r="DU105" s="75">
        <v>8</v>
      </c>
      <c r="DV105" s="75">
        <v>8.48</v>
      </c>
      <c r="DW105" s="75">
        <v>53</v>
      </c>
      <c r="DX105" s="75">
        <v>98</v>
      </c>
      <c r="DY105" s="75">
        <v>0.48799999999999999</v>
      </c>
      <c r="DZ105" s="75">
        <v>1.052</v>
      </c>
      <c r="EA105" s="75">
        <v>20.94</v>
      </c>
      <c r="EB105" s="75">
        <v>6.7110000000000003</v>
      </c>
      <c r="EC105" s="75">
        <v>0.748</v>
      </c>
      <c r="ED105" s="75">
        <v>0.505</v>
      </c>
      <c r="EE105" s="75">
        <v>0.63100000000000001</v>
      </c>
      <c r="EF105" s="75">
        <v>0.40600000000000003</v>
      </c>
    </row>
    <row r="106" spans="1:136" ht="15.75" customHeight="1">
      <c r="A106" s="103">
        <v>106</v>
      </c>
      <c r="B106" s="126" t="s">
        <v>858</v>
      </c>
      <c r="C106" s="104">
        <v>91781790</v>
      </c>
      <c r="D106" s="104">
        <v>2</v>
      </c>
      <c r="E106" s="146">
        <v>22767</v>
      </c>
      <c r="F106" s="106">
        <f t="shared" si="0"/>
        <v>58</v>
      </c>
      <c r="G106" s="103">
        <v>1</v>
      </c>
      <c r="H106" s="126">
        <v>77</v>
      </c>
      <c r="I106" s="108">
        <v>117</v>
      </c>
      <c r="J106" s="103">
        <v>69</v>
      </c>
      <c r="K106" s="104">
        <v>36.1</v>
      </c>
      <c r="L106" s="107">
        <v>95</v>
      </c>
      <c r="M106" s="108">
        <v>0</v>
      </c>
      <c r="N106" s="108">
        <v>0</v>
      </c>
      <c r="O106" s="108">
        <v>0</v>
      </c>
      <c r="P106" s="108">
        <v>1</v>
      </c>
      <c r="Q106" s="108">
        <v>0</v>
      </c>
      <c r="R106" s="108">
        <v>0</v>
      </c>
      <c r="S106" s="108">
        <v>1</v>
      </c>
      <c r="T106" s="108">
        <v>0</v>
      </c>
      <c r="U106" s="108">
        <v>0</v>
      </c>
      <c r="V106" s="108">
        <v>0</v>
      </c>
      <c r="W106" s="108">
        <v>0</v>
      </c>
      <c r="X106" s="107"/>
      <c r="Y106" s="103"/>
      <c r="Z106" s="192" t="e">
        <f t="shared" si="3"/>
        <v>#DIV/0!</v>
      </c>
      <c r="AA106" s="147">
        <v>44056</v>
      </c>
      <c r="AB106" s="110" t="s">
        <v>1883</v>
      </c>
      <c r="AC106" s="230"/>
      <c r="AD106" s="104" t="s">
        <v>1888</v>
      </c>
      <c r="AE106" s="104">
        <v>1</v>
      </c>
      <c r="AF106" s="104">
        <v>0</v>
      </c>
      <c r="AG106" s="104">
        <v>11</v>
      </c>
      <c r="AH106" s="108">
        <v>0</v>
      </c>
      <c r="AI106" s="108">
        <v>1</v>
      </c>
      <c r="AJ106" s="110">
        <v>44130</v>
      </c>
      <c r="AK106" s="104">
        <f t="shared" si="2"/>
        <v>74</v>
      </c>
      <c r="AL106" s="126">
        <v>0</v>
      </c>
      <c r="AM106" s="108" t="s">
        <v>313</v>
      </c>
      <c r="AN106" s="104">
        <v>1</v>
      </c>
      <c r="AO106" s="103">
        <v>0</v>
      </c>
      <c r="AP106" s="103">
        <v>0</v>
      </c>
      <c r="AQ106" s="103">
        <v>0</v>
      </c>
      <c r="AR106" s="103">
        <v>1</v>
      </c>
      <c r="AS106" s="103">
        <v>0</v>
      </c>
      <c r="AT106" s="104">
        <v>1</v>
      </c>
      <c r="AU106" s="110">
        <v>44086</v>
      </c>
      <c r="AV106" s="108">
        <v>0</v>
      </c>
      <c r="AW106" s="108"/>
      <c r="AX106" s="108"/>
      <c r="AY106" s="108"/>
      <c r="AZ106" s="108"/>
      <c r="BA106" s="108"/>
      <c r="BB106" s="108"/>
      <c r="BC106" s="108"/>
      <c r="BD106" s="108"/>
      <c r="BE106" s="108"/>
      <c r="BF106" s="108"/>
      <c r="BG106" s="113"/>
      <c r="BH106" s="113">
        <v>2173</v>
      </c>
      <c r="BI106" s="113">
        <v>3.57</v>
      </c>
      <c r="BJ106" s="113"/>
      <c r="BK106" s="108"/>
      <c r="BL106" s="108">
        <v>1556</v>
      </c>
      <c r="BM106" s="108"/>
      <c r="BN106" s="108">
        <v>7.9</v>
      </c>
      <c r="BO106" s="108">
        <v>4.33</v>
      </c>
      <c r="BP106" s="108">
        <v>70.7</v>
      </c>
      <c r="BQ106" s="108">
        <v>20.8</v>
      </c>
      <c r="BR106" s="108">
        <v>77</v>
      </c>
      <c r="BS106" s="104">
        <v>68</v>
      </c>
      <c r="BT106" s="126">
        <v>0</v>
      </c>
      <c r="BU106" s="104">
        <v>0</v>
      </c>
      <c r="BV106" s="104">
        <v>0</v>
      </c>
      <c r="BW106" s="104">
        <v>0</v>
      </c>
      <c r="BX106" s="104">
        <v>0</v>
      </c>
      <c r="BY106" s="104">
        <v>1</v>
      </c>
      <c r="BZ106" s="104">
        <v>0</v>
      </c>
      <c r="CA106" s="104">
        <v>0</v>
      </c>
      <c r="CB106" s="104">
        <v>0</v>
      </c>
      <c r="CC106" s="104">
        <v>1</v>
      </c>
      <c r="CD106" s="104">
        <v>0</v>
      </c>
      <c r="CE106" s="104">
        <v>1</v>
      </c>
      <c r="CF106" s="104">
        <v>0</v>
      </c>
      <c r="CG106" s="104">
        <v>1</v>
      </c>
      <c r="CH106" s="104">
        <v>0</v>
      </c>
      <c r="CI106" s="103">
        <v>0</v>
      </c>
      <c r="CJ106" s="107"/>
      <c r="CK106" s="103"/>
      <c r="CL106" s="104">
        <v>0</v>
      </c>
      <c r="CM106" s="104">
        <v>0</v>
      </c>
      <c r="CN106" s="104">
        <v>0</v>
      </c>
      <c r="CO106" s="104">
        <v>0</v>
      </c>
      <c r="CP106" s="108">
        <v>0</v>
      </c>
      <c r="CQ106" s="108">
        <v>0</v>
      </c>
      <c r="CR106" s="107">
        <v>0</v>
      </c>
      <c r="CS106" s="104">
        <v>0</v>
      </c>
      <c r="CT106" s="112"/>
      <c r="CU106" s="116" t="s">
        <v>1926</v>
      </c>
      <c r="CV106" s="108">
        <v>0</v>
      </c>
      <c r="CW106" s="108">
        <v>1</v>
      </c>
      <c r="CX106" s="104">
        <v>0</v>
      </c>
      <c r="CY106" s="104">
        <v>0</v>
      </c>
      <c r="CZ106" s="113">
        <v>4.395999999999999</v>
      </c>
      <c r="DA106" s="114">
        <v>4.806</v>
      </c>
      <c r="DB106" s="114">
        <v>0.41000000000000103</v>
      </c>
      <c r="DC106" s="114">
        <v>9.326660600545976</v>
      </c>
      <c r="DD106" s="114">
        <v>26</v>
      </c>
      <c r="DE106" s="114">
        <v>34955</v>
      </c>
      <c r="DF106" s="114">
        <v>4871</v>
      </c>
      <c r="DG106" s="114">
        <v>451.65217391304338</v>
      </c>
      <c r="DH106" s="114">
        <v>1.9147322111570471E-3</v>
      </c>
      <c r="DI106" s="114">
        <v>-8.2331666666666674</v>
      </c>
      <c r="DJ106" s="114">
        <v>14.148833333333329</v>
      </c>
      <c r="DK106" s="114">
        <v>-22.381999999999998</v>
      </c>
      <c r="DL106" s="114">
        <v>-74.795544899845027</v>
      </c>
      <c r="DM106" s="114">
        <v>129.23466278299105</v>
      </c>
      <c r="DN106" s="114">
        <v>-204.03020768283596</v>
      </c>
      <c r="DO106" s="114">
        <v>-150.23893374451504</v>
      </c>
      <c r="DP106" s="114">
        <v>257.46128574344755</v>
      </c>
      <c r="DQ106" s="114">
        <v>-407.70021948796244</v>
      </c>
      <c r="DR106" s="114">
        <v>0.61293417655930538</v>
      </c>
      <c r="DS106" s="114"/>
      <c r="DT106" s="114">
        <v>8.39</v>
      </c>
      <c r="DU106" s="114">
        <v>8.11</v>
      </c>
      <c r="DV106" s="114">
        <v>8.65</v>
      </c>
      <c r="DW106" s="114">
        <v>69</v>
      </c>
      <c r="DX106" s="114">
        <v>117</v>
      </c>
      <c r="DY106" s="114">
        <v>0.54500000000000004</v>
      </c>
      <c r="DZ106" s="114">
        <v>1.1200000000000001</v>
      </c>
      <c r="EA106" s="114">
        <v>21.7</v>
      </c>
      <c r="EB106" s="114">
        <v>6.593</v>
      </c>
      <c r="EC106" s="114">
        <v>0.61499999999999999</v>
      </c>
      <c r="ED106" s="114">
        <v>0.63800000000000001</v>
      </c>
      <c r="EE106" s="114">
        <v>1.54</v>
      </c>
      <c r="EF106" s="114">
        <v>0.40400000000000003</v>
      </c>
    </row>
    <row r="107" spans="1:136" ht="15.75" customHeight="1">
      <c r="A107" s="103">
        <v>107</v>
      </c>
      <c r="B107" s="126" t="s">
        <v>866</v>
      </c>
      <c r="C107" s="104">
        <v>91781936</v>
      </c>
      <c r="D107" s="104">
        <v>2</v>
      </c>
      <c r="E107" s="146">
        <v>22931</v>
      </c>
      <c r="F107" s="106">
        <f t="shared" si="0"/>
        <v>57</v>
      </c>
      <c r="G107" s="103">
        <v>1</v>
      </c>
      <c r="H107" s="126">
        <v>75</v>
      </c>
      <c r="I107" s="108">
        <v>111</v>
      </c>
      <c r="J107" s="103">
        <v>65</v>
      </c>
      <c r="K107" s="104">
        <v>36</v>
      </c>
      <c r="L107" s="107">
        <v>94</v>
      </c>
      <c r="M107" s="108">
        <v>0</v>
      </c>
      <c r="N107" s="108">
        <v>1</v>
      </c>
      <c r="O107" s="108">
        <v>0</v>
      </c>
      <c r="P107" s="108">
        <v>0</v>
      </c>
      <c r="Q107" s="108">
        <v>0</v>
      </c>
      <c r="R107" s="108">
        <v>0</v>
      </c>
      <c r="S107" s="108">
        <v>1</v>
      </c>
      <c r="T107" s="108">
        <v>0</v>
      </c>
      <c r="U107" s="108">
        <v>0</v>
      </c>
      <c r="V107" s="108">
        <v>0</v>
      </c>
      <c r="W107" s="108">
        <v>0</v>
      </c>
      <c r="X107" s="107"/>
      <c r="Y107" s="103"/>
      <c r="Z107" s="192" t="e">
        <f t="shared" si="3"/>
        <v>#DIV/0!</v>
      </c>
      <c r="AA107" s="147">
        <v>44057</v>
      </c>
      <c r="AB107" s="110" t="s">
        <v>1883</v>
      </c>
      <c r="AC107" s="230">
        <v>44058</v>
      </c>
      <c r="AD107" s="105" t="s">
        <v>1902</v>
      </c>
      <c r="AE107" s="104">
        <v>0</v>
      </c>
      <c r="AF107" s="104">
        <v>0</v>
      </c>
      <c r="AG107" s="104">
        <v>0</v>
      </c>
      <c r="AH107" s="108">
        <v>0</v>
      </c>
      <c r="AI107" s="108">
        <v>0</v>
      </c>
      <c r="AJ107" s="110">
        <v>44067</v>
      </c>
      <c r="AK107" s="104">
        <f t="shared" si="2"/>
        <v>10</v>
      </c>
      <c r="AL107" s="126">
        <v>0</v>
      </c>
      <c r="AM107" s="108" t="s">
        <v>313</v>
      </c>
      <c r="AN107" s="104">
        <v>1</v>
      </c>
      <c r="AO107" s="103">
        <v>1</v>
      </c>
      <c r="AP107" s="103">
        <v>0</v>
      </c>
      <c r="AQ107" s="103">
        <v>0</v>
      </c>
      <c r="AR107" s="103">
        <v>1</v>
      </c>
      <c r="AS107" s="103">
        <v>0</v>
      </c>
      <c r="AT107" s="104"/>
      <c r="AU107" s="110">
        <v>44057</v>
      </c>
      <c r="AV107" s="108">
        <v>0</v>
      </c>
      <c r="AW107" s="108"/>
      <c r="AX107" s="108"/>
      <c r="AY107" s="108"/>
      <c r="AZ107" s="108"/>
      <c r="BA107" s="108"/>
      <c r="BB107" s="108"/>
      <c r="BC107" s="108"/>
      <c r="BD107" s="108"/>
      <c r="BE107" s="108"/>
      <c r="BF107" s="108"/>
      <c r="BG107" s="113">
        <v>0.59</v>
      </c>
      <c r="BH107" s="113">
        <v>708</v>
      </c>
      <c r="BI107" s="113">
        <v>3.3</v>
      </c>
      <c r="BJ107" s="113">
        <v>0.02</v>
      </c>
      <c r="BK107" s="108"/>
      <c r="BL107" s="108"/>
      <c r="BM107" s="108">
        <v>115</v>
      </c>
      <c r="BN107" s="108">
        <v>10.6</v>
      </c>
      <c r="BO107" s="108">
        <v>4.43</v>
      </c>
      <c r="BP107" s="108">
        <v>70.2</v>
      </c>
      <c r="BQ107" s="108">
        <v>17.399999999999999</v>
      </c>
      <c r="BR107" s="108">
        <v>265</v>
      </c>
      <c r="BS107" s="104">
        <v>19</v>
      </c>
      <c r="BT107" s="126">
        <v>0</v>
      </c>
      <c r="BU107" s="104">
        <v>0</v>
      </c>
      <c r="BV107" s="104">
        <v>0</v>
      </c>
      <c r="BW107" s="104">
        <v>0</v>
      </c>
      <c r="BX107" s="104">
        <v>0</v>
      </c>
      <c r="BY107" s="104">
        <v>0</v>
      </c>
      <c r="BZ107" s="104">
        <v>0</v>
      </c>
      <c r="CA107" s="104">
        <v>0</v>
      </c>
      <c r="CB107" s="104">
        <v>0</v>
      </c>
      <c r="CC107" s="104">
        <v>0</v>
      </c>
      <c r="CD107" s="104">
        <v>0</v>
      </c>
      <c r="CE107" s="104">
        <v>0</v>
      </c>
      <c r="CF107" s="104">
        <v>0</v>
      </c>
      <c r="CG107" s="104">
        <v>1</v>
      </c>
      <c r="CH107" s="104">
        <v>0</v>
      </c>
      <c r="CI107" s="103">
        <v>0</v>
      </c>
      <c r="CJ107" s="107"/>
      <c r="CK107" s="103"/>
      <c r="CL107" s="104">
        <v>0</v>
      </c>
      <c r="CM107" s="104">
        <v>0</v>
      </c>
      <c r="CN107" s="104">
        <v>0</v>
      </c>
      <c r="CO107" s="104">
        <v>0</v>
      </c>
      <c r="CP107" s="108">
        <v>0</v>
      </c>
      <c r="CQ107" s="108">
        <v>3788</v>
      </c>
      <c r="CR107" s="107">
        <v>0</v>
      </c>
      <c r="CS107" s="104">
        <v>0</v>
      </c>
      <c r="CT107" s="112"/>
      <c r="CU107" s="116"/>
      <c r="CV107" s="108">
        <v>0</v>
      </c>
      <c r="CW107" s="108">
        <v>0</v>
      </c>
      <c r="CX107" s="104">
        <v>0</v>
      </c>
      <c r="CY107" s="104">
        <v>0</v>
      </c>
      <c r="CZ107" s="113"/>
      <c r="DA107" s="114"/>
      <c r="DB107" s="114"/>
      <c r="DC107" s="114"/>
      <c r="DD107" s="114"/>
      <c r="DE107" s="114"/>
      <c r="DF107" s="114"/>
      <c r="DG107" s="114"/>
      <c r="DH107" s="114"/>
      <c r="DI107" s="114"/>
      <c r="DJ107" s="114"/>
      <c r="DK107" s="114"/>
      <c r="DL107" s="114"/>
      <c r="DM107" s="114"/>
      <c r="DN107" s="114"/>
      <c r="DO107" s="114"/>
      <c r="DP107" s="114"/>
      <c r="DQ107" s="114"/>
      <c r="DR107" s="114"/>
      <c r="DS107" s="114"/>
      <c r="DT107" s="114">
        <v>5.4</v>
      </c>
      <c r="DU107" s="114">
        <v>5.24</v>
      </c>
      <c r="DV107" s="114">
        <v>5.55</v>
      </c>
      <c r="DW107" s="114">
        <v>65</v>
      </c>
      <c r="DX107" s="114">
        <v>111</v>
      </c>
      <c r="DY107" s="114">
        <v>0.309</v>
      </c>
      <c r="DZ107" s="114">
        <v>0.42699999999999999</v>
      </c>
      <c r="EA107" s="114">
        <v>19.829999999999998</v>
      </c>
      <c r="EB107" s="114">
        <v>6.8970000000000002</v>
      </c>
      <c r="EC107" s="114">
        <v>0.443</v>
      </c>
      <c r="ED107" s="114">
        <v>0.8</v>
      </c>
      <c r="EE107" s="114">
        <v>0.95099999999999996</v>
      </c>
      <c r="EF107" s="114">
        <v>0.59599999999999997</v>
      </c>
    </row>
    <row r="108" spans="1:136" ht="15.75" customHeight="1">
      <c r="A108" s="162">
        <v>108</v>
      </c>
      <c r="B108" s="159" t="s">
        <v>874</v>
      </c>
      <c r="C108" s="46" t="s">
        <v>875</v>
      </c>
      <c r="D108" s="46">
        <v>2</v>
      </c>
      <c r="E108" s="149">
        <v>23668</v>
      </c>
      <c r="F108" s="44">
        <f t="shared" si="0"/>
        <v>55</v>
      </c>
      <c r="G108" s="78">
        <v>1</v>
      </c>
      <c r="H108" s="159">
        <v>100</v>
      </c>
      <c r="I108" s="135">
        <v>121</v>
      </c>
      <c r="J108" s="78">
        <v>70</v>
      </c>
      <c r="K108" s="46">
        <v>35.700000000000003</v>
      </c>
      <c r="L108" s="79">
        <v>96</v>
      </c>
      <c r="M108" s="80">
        <v>0</v>
      </c>
      <c r="N108" s="80">
        <v>0</v>
      </c>
      <c r="O108" s="80">
        <v>0</v>
      </c>
      <c r="P108" s="80">
        <v>0</v>
      </c>
      <c r="Q108" s="80">
        <v>0</v>
      </c>
      <c r="R108" s="80">
        <v>0</v>
      </c>
      <c r="S108" s="80">
        <v>1</v>
      </c>
      <c r="T108" s="80">
        <v>0</v>
      </c>
      <c r="U108" s="80">
        <v>1</v>
      </c>
      <c r="V108" s="80">
        <v>0</v>
      </c>
      <c r="W108" s="80">
        <v>0</v>
      </c>
      <c r="X108" s="70"/>
      <c r="Y108" s="63"/>
      <c r="Z108" s="191" t="e">
        <f t="shared" si="3"/>
        <v>#DIV/0!</v>
      </c>
      <c r="AA108" s="150">
        <v>44058</v>
      </c>
      <c r="AB108" s="60" t="s">
        <v>1883</v>
      </c>
      <c r="AC108" s="177">
        <v>44058</v>
      </c>
      <c r="AD108" s="58" t="s">
        <v>1904</v>
      </c>
      <c r="AE108" s="58">
        <v>0</v>
      </c>
      <c r="AF108" s="58">
        <v>0</v>
      </c>
      <c r="AG108" s="58">
        <v>0</v>
      </c>
      <c r="AH108" s="84">
        <v>0</v>
      </c>
      <c r="AI108" s="84">
        <v>0</v>
      </c>
      <c r="AJ108" s="60">
        <v>44068</v>
      </c>
      <c r="AK108" s="58">
        <f t="shared" si="2"/>
        <v>10</v>
      </c>
      <c r="AL108" s="123">
        <v>1</v>
      </c>
      <c r="AM108" s="61"/>
      <c r="AN108" s="64">
        <v>1</v>
      </c>
      <c r="AO108" s="63">
        <v>1</v>
      </c>
      <c r="AP108" s="63">
        <v>0</v>
      </c>
      <c r="AQ108" s="63">
        <v>1</v>
      </c>
      <c r="AR108" s="63">
        <v>1</v>
      </c>
      <c r="AS108" s="63">
        <v>0</v>
      </c>
      <c r="AT108" s="64"/>
      <c r="AU108" s="66">
        <v>44057</v>
      </c>
      <c r="AV108" s="135">
        <v>2</v>
      </c>
      <c r="AW108" s="135"/>
      <c r="AX108" s="135"/>
      <c r="AY108" s="135"/>
      <c r="AZ108" s="135"/>
      <c r="BA108" s="135"/>
      <c r="BB108" s="135"/>
      <c r="BC108" s="135"/>
      <c r="BD108" s="135"/>
      <c r="BE108" s="135"/>
      <c r="BF108" s="135"/>
      <c r="BG108" s="133">
        <v>0.62</v>
      </c>
      <c r="BH108" s="133">
        <v>401</v>
      </c>
      <c r="BI108" s="133">
        <v>53.3</v>
      </c>
      <c r="BJ108" s="133">
        <v>6.0000000000000001E-3</v>
      </c>
      <c r="BK108" s="135"/>
      <c r="BL108" s="135">
        <v>21</v>
      </c>
      <c r="BM108" s="135">
        <v>84</v>
      </c>
      <c r="BN108" s="135">
        <v>14</v>
      </c>
      <c r="BO108" s="135">
        <v>17.61</v>
      </c>
      <c r="BP108" s="135">
        <v>71.599999999999994</v>
      </c>
      <c r="BQ108" s="135">
        <v>24.5</v>
      </c>
      <c r="BR108" s="135">
        <v>81</v>
      </c>
      <c r="BS108" s="46">
        <v>39</v>
      </c>
      <c r="BT108" s="123">
        <v>0</v>
      </c>
      <c r="BU108" s="64">
        <v>0</v>
      </c>
      <c r="BV108" s="64">
        <v>0</v>
      </c>
      <c r="BW108" s="64">
        <v>0</v>
      </c>
      <c r="BX108" s="64">
        <v>0</v>
      </c>
      <c r="BY108" s="64">
        <v>1</v>
      </c>
      <c r="BZ108" s="64">
        <v>0</v>
      </c>
      <c r="CA108" s="64">
        <v>0</v>
      </c>
      <c r="CB108" s="64">
        <v>0</v>
      </c>
      <c r="CC108" s="64">
        <v>1</v>
      </c>
      <c r="CD108" s="64">
        <v>0</v>
      </c>
      <c r="CE108" s="64">
        <v>0</v>
      </c>
      <c r="CF108" s="64">
        <v>0</v>
      </c>
      <c r="CG108" s="64">
        <v>1</v>
      </c>
      <c r="CH108" s="64">
        <v>0</v>
      </c>
      <c r="CI108" s="63">
        <v>0</v>
      </c>
      <c r="CJ108" s="86"/>
      <c r="CK108" s="63" t="s">
        <v>1886</v>
      </c>
      <c r="CL108" s="64">
        <v>0</v>
      </c>
      <c r="CM108" s="64">
        <v>0</v>
      </c>
      <c r="CN108" s="64">
        <v>0</v>
      </c>
      <c r="CO108" s="64">
        <v>0</v>
      </c>
      <c r="CP108" s="61">
        <v>0</v>
      </c>
      <c r="CQ108" s="61">
        <v>0</v>
      </c>
      <c r="CR108" s="70">
        <v>0</v>
      </c>
      <c r="CS108" s="64">
        <v>1</v>
      </c>
      <c r="CT108" s="71" t="s">
        <v>131</v>
      </c>
      <c r="CU108" s="62" t="s">
        <v>561</v>
      </c>
      <c r="CV108" s="61">
        <v>0</v>
      </c>
      <c r="CW108" s="61">
        <v>0</v>
      </c>
      <c r="CX108" s="64">
        <v>0</v>
      </c>
      <c r="CY108" s="64">
        <v>0</v>
      </c>
      <c r="CZ108" s="160">
        <v>3.6784655172413796</v>
      </c>
      <c r="DA108" s="75">
        <v>3.802</v>
      </c>
      <c r="DB108" s="75">
        <v>0.12353448275862045</v>
      </c>
      <c r="DC108" s="75">
        <v>3.358315639486098</v>
      </c>
      <c r="DD108" s="75">
        <v>30</v>
      </c>
      <c r="DE108" s="75">
        <v>22082</v>
      </c>
      <c r="DF108" s="75">
        <v>13003</v>
      </c>
      <c r="DG108" s="75">
        <v>635.6194690265487</v>
      </c>
      <c r="DH108" s="75">
        <v>2.5827237095178788E-4</v>
      </c>
      <c r="DI108" s="75">
        <v>-2.7805084745762714</v>
      </c>
      <c r="DJ108" s="75">
        <v>25.969209039548016</v>
      </c>
      <c r="DK108" s="75">
        <v>-28.749717514124285</v>
      </c>
      <c r="DL108" s="75">
        <v>-17.684797874671304</v>
      </c>
      <c r="DM108" s="75">
        <v>165.49156528401531</v>
      </c>
      <c r="DN108" s="75">
        <v>-183.17636315868666</v>
      </c>
      <c r="DO108" s="75">
        <v>-60.534801977491114</v>
      </c>
      <c r="DP108" s="75">
        <v>564.83419854089266</v>
      </c>
      <c r="DQ108" s="75">
        <v>-625.36900051838359</v>
      </c>
      <c r="DR108" s="75">
        <v>0.52543044835761521</v>
      </c>
      <c r="DS108" s="75"/>
      <c r="DT108" s="75">
        <v>6.12</v>
      </c>
      <c r="DU108" s="75">
        <v>5.92</v>
      </c>
      <c r="DV108" s="75">
        <v>6.38</v>
      </c>
      <c r="DW108" s="75">
        <v>70</v>
      </c>
      <c r="DX108" s="75">
        <v>121</v>
      </c>
      <c r="DY108" s="75">
        <v>0.45700000000000002</v>
      </c>
      <c r="DZ108" s="75">
        <v>0.65</v>
      </c>
      <c r="EA108" s="75">
        <v>23.59</v>
      </c>
      <c r="EB108" s="75">
        <v>6.3230000000000004</v>
      </c>
      <c r="EC108" s="75">
        <v>0.54300000000000004</v>
      </c>
      <c r="ED108" s="75">
        <v>0.495</v>
      </c>
      <c r="EE108" s="75">
        <v>0.752</v>
      </c>
      <c r="EF108" s="75">
        <v>0.30399999999999999</v>
      </c>
    </row>
    <row r="109" spans="1:136" ht="15.75" customHeight="1">
      <c r="A109" s="76">
        <v>109</v>
      </c>
      <c r="B109" s="159" t="s">
        <v>882</v>
      </c>
      <c r="C109" s="46">
        <v>13770406</v>
      </c>
      <c r="D109" s="46">
        <v>1</v>
      </c>
      <c r="E109" s="149">
        <v>19765</v>
      </c>
      <c r="F109" s="44">
        <f t="shared" si="0"/>
        <v>66</v>
      </c>
      <c r="G109" s="78">
        <v>1</v>
      </c>
      <c r="H109" s="159">
        <v>86</v>
      </c>
      <c r="I109" s="135">
        <v>170</v>
      </c>
      <c r="J109" s="78">
        <v>84</v>
      </c>
      <c r="K109" s="46">
        <v>36.6</v>
      </c>
      <c r="L109" s="79">
        <v>93</v>
      </c>
      <c r="M109" s="80">
        <v>0</v>
      </c>
      <c r="N109" s="80">
        <v>1</v>
      </c>
      <c r="O109" s="80">
        <v>0</v>
      </c>
      <c r="P109" s="80">
        <v>0</v>
      </c>
      <c r="Q109" s="80">
        <v>0</v>
      </c>
      <c r="R109" s="80">
        <v>0</v>
      </c>
      <c r="S109" s="80">
        <v>1</v>
      </c>
      <c r="T109" s="80">
        <v>0</v>
      </c>
      <c r="U109" s="80">
        <v>1</v>
      </c>
      <c r="V109" s="80">
        <v>0</v>
      </c>
      <c r="W109" s="80">
        <v>0</v>
      </c>
      <c r="X109" s="70"/>
      <c r="Y109" s="63"/>
      <c r="Z109" s="191" t="e">
        <f t="shared" si="3"/>
        <v>#DIV/0!</v>
      </c>
      <c r="AA109" s="150">
        <v>44057</v>
      </c>
      <c r="AB109" s="60" t="s">
        <v>1883</v>
      </c>
      <c r="AC109" s="177">
        <v>44058</v>
      </c>
      <c r="AD109" s="58" t="s">
        <v>1895</v>
      </c>
      <c r="AE109" s="58">
        <v>0</v>
      </c>
      <c r="AF109" s="58">
        <v>0</v>
      </c>
      <c r="AG109" s="58">
        <v>0</v>
      </c>
      <c r="AH109" s="84">
        <v>0</v>
      </c>
      <c r="AI109" s="84">
        <v>0</v>
      </c>
      <c r="AJ109" s="60">
        <v>44063</v>
      </c>
      <c r="AK109" s="58">
        <f t="shared" si="2"/>
        <v>6</v>
      </c>
      <c r="AL109" s="123">
        <v>1</v>
      </c>
      <c r="AM109" s="61"/>
      <c r="AN109" s="64">
        <v>1</v>
      </c>
      <c r="AO109" s="63">
        <v>1</v>
      </c>
      <c r="AP109" s="63">
        <v>1</v>
      </c>
      <c r="AQ109" s="63">
        <v>1</v>
      </c>
      <c r="AR109" s="63">
        <v>1</v>
      </c>
      <c r="AS109" s="63">
        <v>0</v>
      </c>
      <c r="AT109" s="64"/>
      <c r="AU109" s="66">
        <v>44056</v>
      </c>
      <c r="AV109" s="135">
        <v>1</v>
      </c>
      <c r="AW109" s="135"/>
      <c r="AX109" s="135"/>
      <c r="AY109" s="135"/>
      <c r="AZ109" s="135"/>
      <c r="BA109" s="135"/>
      <c r="BB109" s="135"/>
      <c r="BC109" s="135"/>
      <c r="BD109" s="135"/>
      <c r="BE109" s="135"/>
      <c r="BF109" s="135"/>
      <c r="BG109" s="133">
        <v>1.35</v>
      </c>
      <c r="BH109" s="133">
        <v>435</v>
      </c>
      <c r="BI109" s="133">
        <v>159.4</v>
      </c>
      <c r="BJ109" s="133">
        <v>2.3E-2</v>
      </c>
      <c r="BK109" s="135"/>
      <c r="BL109" s="135"/>
      <c r="BM109" s="135"/>
      <c r="BN109" s="135">
        <v>14.6</v>
      </c>
      <c r="BO109" s="135">
        <v>6.65</v>
      </c>
      <c r="BP109" s="135">
        <v>83.6</v>
      </c>
      <c r="BQ109" s="135">
        <v>13.5</v>
      </c>
      <c r="BR109" s="135">
        <v>220</v>
      </c>
      <c r="BS109" s="46">
        <v>64</v>
      </c>
      <c r="BT109" s="123">
        <v>1</v>
      </c>
      <c r="BU109" s="64">
        <v>1</v>
      </c>
      <c r="BV109" s="64">
        <v>0</v>
      </c>
      <c r="BW109" s="64">
        <v>1</v>
      </c>
      <c r="BX109" s="64">
        <v>0</v>
      </c>
      <c r="BY109" s="64">
        <v>0</v>
      </c>
      <c r="BZ109" s="64">
        <v>0</v>
      </c>
      <c r="CA109" s="64">
        <v>0</v>
      </c>
      <c r="CB109" s="64">
        <v>0</v>
      </c>
      <c r="CC109" s="64">
        <v>1</v>
      </c>
      <c r="CD109" s="64">
        <v>1</v>
      </c>
      <c r="CE109" s="64">
        <v>0</v>
      </c>
      <c r="CF109" s="64">
        <v>0</v>
      </c>
      <c r="CG109" s="64">
        <v>0</v>
      </c>
      <c r="CH109" s="64">
        <v>1</v>
      </c>
      <c r="CI109" s="63">
        <v>0</v>
      </c>
      <c r="CJ109" s="86"/>
      <c r="CK109" s="63" t="s">
        <v>1885</v>
      </c>
      <c r="CL109" s="64">
        <v>0</v>
      </c>
      <c r="CM109" s="64">
        <v>0</v>
      </c>
      <c r="CN109" s="64">
        <v>0</v>
      </c>
      <c r="CO109" s="64">
        <v>0</v>
      </c>
      <c r="CP109" s="61">
        <v>0</v>
      </c>
      <c r="CQ109" s="61">
        <v>0</v>
      </c>
      <c r="CR109" s="70">
        <v>0</v>
      </c>
      <c r="CS109" s="64">
        <v>1</v>
      </c>
      <c r="CT109" s="71" t="s">
        <v>131</v>
      </c>
      <c r="CU109" s="62"/>
      <c r="CV109" s="61">
        <v>0</v>
      </c>
      <c r="CW109" s="61">
        <v>0</v>
      </c>
      <c r="CX109" s="64">
        <v>0</v>
      </c>
      <c r="CY109" s="64">
        <v>0</v>
      </c>
      <c r="CZ109" s="160">
        <v>5.0164666666666653</v>
      </c>
      <c r="DA109" s="75">
        <v>5.1379999999999999</v>
      </c>
      <c r="DB109" s="75">
        <v>0.1215333333333346</v>
      </c>
      <c r="DC109" s="75">
        <v>2.4226879476922929</v>
      </c>
      <c r="DD109" s="75">
        <v>102</v>
      </c>
      <c r="DE109" s="75">
        <v>60830</v>
      </c>
      <c r="DF109" s="75">
        <v>41409</v>
      </c>
      <c r="DG109" s="75">
        <v>783.72329603255343</v>
      </c>
      <c r="DH109" s="75">
        <v>5.850631378908674E-5</v>
      </c>
      <c r="DI109" s="75">
        <v>13.997499999999999</v>
      </c>
      <c r="DJ109" s="75">
        <v>24.455333333333332</v>
      </c>
      <c r="DK109" s="75">
        <v>-10.457833333333333</v>
      </c>
      <c r="DL109" s="75">
        <v>165.88345159881996</v>
      </c>
      <c r="DM109" s="75">
        <v>289.92154248745254</v>
      </c>
      <c r="DN109" s="75">
        <v>-124.0380908886325</v>
      </c>
      <c r="DO109" s="75">
        <v>223.28870158168141</v>
      </c>
      <c r="DP109" s="75">
        <v>390.0438912619598</v>
      </c>
      <c r="DQ109" s="75">
        <v>-166.75518968027825</v>
      </c>
      <c r="DR109" s="75">
        <v>0.29948898155163678</v>
      </c>
      <c r="DS109" s="75"/>
      <c r="DT109" s="75">
        <v>7.56</v>
      </c>
      <c r="DU109" s="75">
        <v>7.49</v>
      </c>
      <c r="DV109" s="75">
        <v>7.62</v>
      </c>
      <c r="DW109" s="75">
        <v>84</v>
      </c>
      <c r="DX109" s="75">
        <v>170</v>
      </c>
      <c r="DY109" s="75">
        <v>0.13200000000000001</v>
      </c>
      <c r="DZ109" s="75">
        <v>0.13700000000000001</v>
      </c>
      <c r="EA109" s="75">
        <v>3.1</v>
      </c>
      <c r="EB109" s="75">
        <v>17.446000000000002</v>
      </c>
      <c r="EC109" s="75">
        <v>3.218</v>
      </c>
      <c r="ED109" s="75">
        <v>0.91800000000000004</v>
      </c>
      <c r="EE109" s="75">
        <v>1.054</v>
      </c>
      <c r="EF109" s="75">
        <v>0.73499999999999999</v>
      </c>
    </row>
    <row r="110" spans="1:136" ht="15.75" customHeight="1">
      <c r="A110" s="76">
        <v>110</v>
      </c>
      <c r="B110" s="159" t="s">
        <v>889</v>
      </c>
      <c r="C110" s="46">
        <v>2357132</v>
      </c>
      <c r="D110" s="46">
        <v>1</v>
      </c>
      <c r="E110" s="149">
        <v>21018</v>
      </c>
      <c r="F110" s="44">
        <f t="shared" si="0"/>
        <v>63</v>
      </c>
      <c r="G110" s="78">
        <v>2</v>
      </c>
      <c r="H110" s="159">
        <v>131</v>
      </c>
      <c r="I110" s="135">
        <v>116</v>
      </c>
      <c r="J110" s="78">
        <v>84</v>
      </c>
      <c r="K110" s="46">
        <v>36.6</v>
      </c>
      <c r="L110" s="79">
        <v>95</v>
      </c>
      <c r="M110" s="80">
        <v>0</v>
      </c>
      <c r="N110" s="80">
        <v>1</v>
      </c>
      <c r="O110" s="80">
        <v>0</v>
      </c>
      <c r="P110" s="80">
        <v>0</v>
      </c>
      <c r="Q110" s="80">
        <v>0</v>
      </c>
      <c r="R110" s="80">
        <v>0</v>
      </c>
      <c r="S110" s="80">
        <v>1</v>
      </c>
      <c r="T110" s="80">
        <v>0</v>
      </c>
      <c r="U110" s="80">
        <v>1</v>
      </c>
      <c r="V110" s="80">
        <v>0</v>
      </c>
      <c r="W110" s="80">
        <v>0</v>
      </c>
      <c r="X110" s="70">
        <v>85</v>
      </c>
      <c r="Y110" s="63">
        <v>1.73</v>
      </c>
      <c r="Z110" s="191">
        <f t="shared" si="3"/>
        <v>28.400547963513649</v>
      </c>
      <c r="AA110" s="150">
        <v>44059</v>
      </c>
      <c r="AB110" s="60" t="s">
        <v>1883</v>
      </c>
      <c r="AC110" s="177">
        <v>44059</v>
      </c>
      <c r="AD110" s="58" t="s">
        <v>1888</v>
      </c>
      <c r="AE110" s="58">
        <v>1</v>
      </c>
      <c r="AF110" s="58">
        <v>1</v>
      </c>
      <c r="AG110" s="58">
        <v>8</v>
      </c>
      <c r="AH110" s="84">
        <v>1</v>
      </c>
      <c r="AI110" s="84">
        <v>1</v>
      </c>
      <c r="AJ110" s="60">
        <v>44067</v>
      </c>
      <c r="AK110" s="58">
        <f t="shared" si="2"/>
        <v>8</v>
      </c>
      <c r="AL110" s="123">
        <v>1</v>
      </c>
      <c r="AM110" s="61"/>
      <c r="AN110" s="64">
        <v>1</v>
      </c>
      <c r="AO110" s="63">
        <v>0</v>
      </c>
      <c r="AP110" s="63">
        <v>0</v>
      </c>
      <c r="AQ110" s="63">
        <v>1</v>
      </c>
      <c r="AR110" s="63">
        <v>1</v>
      </c>
      <c r="AS110" s="63">
        <v>0</v>
      </c>
      <c r="AT110" s="64"/>
      <c r="AU110" s="66">
        <v>44059</v>
      </c>
      <c r="AV110" s="135">
        <v>1</v>
      </c>
      <c r="AW110" s="135">
        <v>7.1639999999999997</v>
      </c>
      <c r="AX110" s="135">
        <v>16.5</v>
      </c>
      <c r="AY110" s="135">
        <v>49.4</v>
      </c>
      <c r="AZ110" s="135">
        <v>17.100000000000001</v>
      </c>
      <c r="BA110" s="135">
        <v>-11.5</v>
      </c>
      <c r="BB110" s="135"/>
      <c r="BC110" s="135"/>
      <c r="BD110" s="135"/>
      <c r="BE110" s="135"/>
      <c r="BF110" s="135"/>
      <c r="BG110" s="133">
        <v>1.7</v>
      </c>
      <c r="BH110" s="133">
        <v>876</v>
      </c>
      <c r="BI110" s="133">
        <v>89.3</v>
      </c>
      <c r="BJ110" s="133">
        <v>1.1100000000000001</v>
      </c>
      <c r="BK110" s="135"/>
      <c r="BL110" s="135"/>
      <c r="BM110" s="135"/>
      <c r="BN110" s="135">
        <v>13.1</v>
      </c>
      <c r="BO110" s="135">
        <v>17.170000000000002</v>
      </c>
      <c r="BP110" s="135">
        <v>81.599999999999994</v>
      </c>
      <c r="BQ110" s="135">
        <v>9.8000000000000007</v>
      </c>
      <c r="BR110" s="135">
        <v>327</v>
      </c>
      <c r="BS110" s="46">
        <v>79</v>
      </c>
      <c r="BT110" s="123">
        <v>1</v>
      </c>
      <c r="BU110" s="64">
        <v>0</v>
      </c>
      <c r="BV110" s="64">
        <v>1</v>
      </c>
      <c r="BW110" s="64">
        <v>0</v>
      </c>
      <c r="BX110" s="64">
        <v>0</v>
      </c>
      <c r="BY110" s="64">
        <v>1</v>
      </c>
      <c r="BZ110" s="64">
        <v>0</v>
      </c>
      <c r="CA110" s="64">
        <v>0</v>
      </c>
      <c r="CB110" s="64">
        <v>0</v>
      </c>
      <c r="CC110" s="64">
        <v>0</v>
      </c>
      <c r="CD110" s="64">
        <v>0</v>
      </c>
      <c r="CE110" s="64">
        <v>0</v>
      </c>
      <c r="CF110" s="64">
        <v>0</v>
      </c>
      <c r="CG110" s="64">
        <v>0</v>
      </c>
      <c r="CH110" s="64">
        <v>0</v>
      </c>
      <c r="CI110" s="63">
        <v>0</v>
      </c>
      <c r="CJ110" s="86"/>
      <c r="CK110" s="63"/>
      <c r="CL110" s="64">
        <v>0</v>
      </c>
      <c r="CM110" s="64">
        <v>0</v>
      </c>
      <c r="CN110" s="64">
        <v>0</v>
      </c>
      <c r="CO110" s="64">
        <v>0</v>
      </c>
      <c r="CP110" s="61">
        <v>0</v>
      </c>
      <c r="CQ110" s="61">
        <v>0</v>
      </c>
      <c r="CR110" s="70">
        <v>0</v>
      </c>
      <c r="CS110" s="64">
        <v>1</v>
      </c>
      <c r="CT110" s="71" t="s">
        <v>131</v>
      </c>
      <c r="CU110" s="62" t="s">
        <v>1934</v>
      </c>
      <c r="CV110" s="61">
        <v>0</v>
      </c>
      <c r="CW110" s="61">
        <v>0</v>
      </c>
      <c r="CX110" s="64">
        <v>0</v>
      </c>
      <c r="CY110" s="64">
        <v>0</v>
      </c>
      <c r="CZ110" s="160">
        <v>5.2301964285714302</v>
      </c>
      <c r="DA110" s="75">
        <v>5.5990000000000002</v>
      </c>
      <c r="DB110" s="75">
        <v>0.36880357142857001</v>
      </c>
      <c r="DC110" s="75">
        <v>7.0514286884881798</v>
      </c>
      <c r="DD110" s="75">
        <v>45</v>
      </c>
      <c r="DE110" s="75">
        <v>26765</v>
      </c>
      <c r="DF110" s="75">
        <v>7007</v>
      </c>
      <c r="DG110" s="75">
        <v>264.79601255307358</v>
      </c>
      <c r="DH110" s="75">
        <v>1.0063406148834279E-3</v>
      </c>
      <c r="DI110" s="75">
        <v>-10.608833333333333</v>
      </c>
      <c r="DJ110" s="75">
        <v>8.5114999999999998</v>
      </c>
      <c r="DK110" s="75">
        <v>-19.120333333333342</v>
      </c>
      <c r="DL110" s="75">
        <v>-138.59228836559453</v>
      </c>
      <c r="DM110" s="75">
        <v>110.94093326455517</v>
      </c>
      <c r="DN110" s="75">
        <v>-249.5332216301498</v>
      </c>
      <c r="DO110" s="75">
        <v>-162.53690609977431</v>
      </c>
      <c r="DP110" s="75">
        <v>130.64896881147587</v>
      </c>
      <c r="DQ110" s="75">
        <v>-293.18587491125032</v>
      </c>
      <c r="DR110" s="75">
        <v>0.69174556847679392</v>
      </c>
      <c r="DS110" s="75"/>
      <c r="DT110" s="75">
        <v>7.39</v>
      </c>
      <c r="DU110" s="75">
        <v>7.24</v>
      </c>
      <c r="DV110" s="75">
        <v>7.55</v>
      </c>
      <c r="DW110" s="75">
        <v>84</v>
      </c>
      <c r="DX110" s="75">
        <v>116</v>
      </c>
      <c r="DY110" s="75">
        <v>0.315</v>
      </c>
      <c r="DZ110" s="75">
        <v>0.85799999999999998</v>
      </c>
      <c r="EA110" s="75">
        <v>20.86</v>
      </c>
      <c r="EB110" s="75">
        <v>6.7240000000000002</v>
      </c>
      <c r="EC110" s="75">
        <v>0.52200000000000002</v>
      </c>
      <c r="ED110" s="75">
        <v>0.76900000000000002</v>
      </c>
      <c r="EE110" s="75">
        <v>0.95299999999999996</v>
      </c>
      <c r="EF110" s="75">
        <v>0.45</v>
      </c>
    </row>
    <row r="111" spans="1:136" ht="15.75" customHeight="1">
      <c r="A111" s="76">
        <v>111</v>
      </c>
      <c r="B111" s="159" t="s">
        <v>897</v>
      </c>
      <c r="C111" s="46">
        <v>91782410</v>
      </c>
      <c r="D111" s="46">
        <v>1</v>
      </c>
      <c r="E111" s="149">
        <v>15654</v>
      </c>
      <c r="F111" s="44">
        <f t="shared" si="0"/>
        <v>77</v>
      </c>
      <c r="G111" s="78">
        <v>1</v>
      </c>
      <c r="H111" s="159">
        <v>61</v>
      </c>
      <c r="I111" s="135">
        <v>141</v>
      </c>
      <c r="J111" s="78">
        <v>81</v>
      </c>
      <c r="K111" s="46">
        <v>36.299999999999997</v>
      </c>
      <c r="L111" s="79">
        <v>95</v>
      </c>
      <c r="M111" s="80">
        <v>0</v>
      </c>
      <c r="N111" s="80">
        <v>1</v>
      </c>
      <c r="O111" s="80">
        <v>0</v>
      </c>
      <c r="P111" s="80">
        <v>0</v>
      </c>
      <c r="Q111" s="80">
        <v>0</v>
      </c>
      <c r="R111" s="80">
        <v>0</v>
      </c>
      <c r="S111" s="80">
        <v>1</v>
      </c>
      <c r="T111" s="80">
        <v>0</v>
      </c>
      <c r="U111" s="80">
        <v>1</v>
      </c>
      <c r="V111" s="80">
        <v>0</v>
      </c>
      <c r="W111" s="80">
        <v>0</v>
      </c>
      <c r="X111" s="70">
        <v>75</v>
      </c>
      <c r="Y111" s="63">
        <v>1.72</v>
      </c>
      <c r="Z111" s="191">
        <f t="shared" si="3"/>
        <v>25.351541373715524</v>
      </c>
      <c r="AA111" s="150">
        <v>44059</v>
      </c>
      <c r="AB111" s="60" t="s">
        <v>1883</v>
      </c>
      <c r="AC111" s="177">
        <v>44060</v>
      </c>
      <c r="AD111" s="58" t="s">
        <v>1902</v>
      </c>
      <c r="AE111" s="58">
        <v>0</v>
      </c>
      <c r="AF111" s="58">
        <v>0</v>
      </c>
      <c r="AG111" s="58">
        <v>0</v>
      </c>
      <c r="AH111" s="84">
        <v>0</v>
      </c>
      <c r="AI111" s="84">
        <v>0</v>
      </c>
      <c r="AJ111" s="60">
        <v>44064</v>
      </c>
      <c r="AK111" s="58">
        <f t="shared" si="2"/>
        <v>5</v>
      </c>
      <c r="AL111" s="123">
        <v>1</v>
      </c>
      <c r="AM111" s="61"/>
      <c r="AN111" s="64">
        <v>1</v>
      </c>
      <c r="AO111" s="63">
        <v>1</v>
      </c>
      <c r="AP111" s="63">
        <v>0</v>
      </c>
      <c r="AQ111" s="63">
        <v>0</v>
      </c>
      <c r="AR111" s="63">
        <v>1</v>
      </c>
      <c r="AS111" s="63">
        <v>0</v>
      </c>
      <c r="AT111" s="64"/>
      <c r="AU111" s="66">
        <v>44060</v>
      </c>
      <c r="AV111" s="135">
        <v>0</v>
      </c>
      <c r="AW111" s="135"/>
      <c r="AX111" s="135"/>
      <c r="AY111" s="135"/>
      <c r="AZ111" s="135"/>
      <c r="BA111" s="135"/>
      <c r="BB111" s="135"/>
      <c r="BC111" s="135"/>
      <c r="BD111" s="135"/>
      <c r="BE111" s="135"/>
      <c r="BF111" s="135"/>
      <c r="BG111" s="133">
        <v>0.96</v>
      </c>
      <c r="BH111" s="133">
        <v>496</v>
      </c>
      <c r="BI111" s="143"/>
      <c r="BJ111" s="133">
        <v>0.187</v>
      </c>
      <c r="BK111" s="135"/>
      <c r="BL111" s="135"/>
      <c r="BM111" s="135">
        <v>271</v>
      </c>
      <c r="BN111" s="135">
        <v>14.5</v>
      </c>
      <c r="BO111" s="135">
        <v>16.12</v>
      </c>
      <c r="BP111" s="135">
        <v>75</v>
      </c>
      <c r="BQ111" s="135">
        <v>8</v>
      </c>
      <c r="BR111" s="135">
        <v>391</v>
      </c>
      <c r="BS111" s="46">
        <v>71</v>
      </c>
      <c r="BT111" s="123">
        <v>0</v>
      </c>
      <c r="BU111" s="64">
        <v>0</v>
      </c>
      <c r="BV111" s="64">
        <v>0</v>
      </c>
      <c r="BW111" s="64">
        <v>0</v>
      </c>
      <c r="BX111" s="64">
        <v>0</v>
      </c>
      <c r="BY111" s="64">
        <v>1</v>
      </c>
      <c r="BZ111" s="64">
        <v>0</v>
      </c>
      <c r="CA111" s="64">
        <v>0</v>
      </c>
      <c r="CB111" s="64">
        <v>1</v>
      </c>
      <c r="CC111" s="64">
        <v>0</v>
      </c>
      <c r="CD111" s="64">
        <v>1</v>
      </c>
      <c r="CE111" s="64">
        <v>0</v>
      </c>
      <c r="CF111" s="64">
        <v>0</v>
      </c>
      <c r="CG111" s="64">
        <v>1</v>
      </c>
      <c r="CH111" s="64">
        <v>0</v>
      </c>
      <c r="CI111" s="63">
        <v>0</v>
      </c>
      <c r="CJ111" s="86"/>
      <c r="CK111" s="63">
        <v>50</v>
      </c>
      <c r="CL111" s="64">
        <v>0</v>
      </c>
      <c r="CM111" s="64">
        <v>0</v>
      </c>
      <c r="CN111" s="64">
        <v>0</v>
      </c>
      <c r="CO111" s="64">
        <v>0</v>
      </c>
      <c r="CP111" s="61">
        <v>0</v>
      </c>
      <c r="CQ111" s="61">
        <v>0</v>
      </c>
      <c r="CR111" s="70">
        <v>0</v>
      </c>
      <c r="CS111" s="64">
        <v>1</v>
      </c>
      <c r="CT111" s="71" t="s">
        <v>131</v>
      </c>
      <c r="CU111" s="62"/>
      <c r="CV111" s="61">
        <v>0</v>
      </c>
      <c r="CW111" s="61">
        <v>0</v>
      </c>
      <c r="CX111" s="64">
        <v>0</v>
      </c>
      <c r="CY111" s="64">
        <v>0</v>
      </c>
      <c r="CZ111" s="160">
        <v>4.7702166666666663</v>
      </c>
      <c r="DA111" s="75">
        <v>4.8949999999999996</v>
      </c>
      <c r="DB111" s="75">
        <v>0.12478333333333325</v>
      </c>
      <c r="DC111" s="75">
        <v>2.6158839745224696</v>
      </c>
      <c r="DD111" s="75">
        <v>137</v>
      </c>
      <c r="DE111" s="75">
        <v>66777</v>
      </c>
      <c r="DF111" s="75">
        <v>49794</v>
      </c>
      <c r="DG111" s="75">
        <v>-30.438378825475638</v>
      </c>
      <c r="DH111" s="75">
        <v>5.2534120065117674E-5</v>
      </c>
      <c r="DI111" s="75">
        <v>-22.326833333333337</v>
      </c>
      <c r="DJ111" s="75">
        <v>6.5010000000000003</v>
      </c>
      <c r="DK111" s="75">
        <v>-28.82783333333332</v>
      </c>
      <c r="DL111" s="75">
        <v>-239.23931650592348</v>
      </c>
      <c r="DM111" s="75">
        <v>69.740017081042481</v>
      </c>
      <c r="DN111" s="75">
        <v>-308.97933358696605</v>
      </c>
      <c r="DO111" s="75">
        <v>-374.64362560232752</v>
      </c>
      <c r="DP111" s="75">
        <v>109.02207822262973</v>
      </c>
      <c r="DQ111" s="75">
        <v>-483.66570382495712</v>
      </c>
      <c r="DR111" s="75">
        <v>0.81605479052396535</v>
      </c>
      <c r="DS111" s="75"/>
      <c r="DT111" s="75">
        <v>8.4</v>
      </c>
      <c r="DU111" s="75">
        <v>8.2200000000000006</v>
      </c>
      <c r="DV111" s="75">
        <v>8.57</v>
      </c>
      <c r="DW111" s="75">
        <v>81</v>
      </c>
      <c r="DX111" s="75">
        <v>141</v>
      </c>
      <c r="DY111" s="75">
        <v>0.35099999999999998</v>
      </c>
      <c r="DZ111" s="75">
        <v>0.57799999999999996</v>
      </c>
      <c r="EA111" s="75">
        <v>10.9</v>
      </c>
      <c r="EB111" s="75">
        <v>9.3040000000000003</v>
      </c>
      <c r="EC111" s="75">
        <v>0.93400000000000005</v>
      </c>
      <c r="ED111" s="75">
        <v>0.97499999999999998</v>
      </c>
      <c r="EE111" s="75">
        <v>1.0529999999999999</v>
      </c>
      <c r="EF111" s="75">
        <v>0.57599999999999996</v>
      </c>
    </row>
    <row r="112" spans="1:136" ht="15.75" customHeight="1">
      <c r="A112" s="103">
        <v>112</v>
      </c>
      <c r="B112" s="159" t="s">
        <v>904</v>
      </c>
      <c r="C112" s="46">
        <v>2609334</v>
      </c>
      <c r="D112" s="46">
        <v>2</v>
      </c>
      <c r="E112" s="149">
        <v>22608</v>
      </c>
      <c r="F112" s="44">
        <f t="shared" si="0"/>
        <v>58</v>
      </c>
      <c r="G112" s="78">
        <v>2</v>
      </c>
      <c r="H112" s="159">
        <v>110</v>
      </c>
      <c r="I112" s="135">
        <v>100</v>
      </c>
      <c r="J112" s="78">
        <v>79</v>
      </c>
      <c r="K112" s="46">
        <v>35.6</v>
      </c>
      <c r="L112" s="79">
        <v>95</v>
      </c>
      <c r="M112" s="80">
        <v>0</v>
      </c>
      <c r="N112" s="80">
        <v>1</v>
      </c>
      <c r="O112" s="80">
        <v>0</v>
      </c>
      <c r="P112" s="80">
        <v>0</v>
      </c>
      <c r="Q112" s="80">
        <v>0</v>
      </c>
      <c r="R112" s="80">
        <v>0</v>
      </c>
      <c r="S112" s="80">
        <v>1</v>
      </c>
      <c r="T112" s="80">
        <v>0</v>
      </c>
      <c r="U112" s="80">
        <v>1</v>
      </c>
      <c r="V112" s="80">
        <v>0</v>
      </c>
      <c r="W112" s="80">
        <v>0</v>
      </c>
      <c r="X112" s="70">
        <v>66</v>
      </c>
      <c r="Y112" s="63">
        <v>1.54</v>
      </c>
      <c r="Z112" s="191">
        <f t="shared" si="3"/>
        <v>27.829313543599259</v>
      </c>
      <c r="AA112" s="150">
        <v>44060</v>
      </c>
      <c r="AB112" s="60" t="s">
        <v>1928</v>
      </c>
      <c r="AC112" s="177">
        <v>44060</v>
      </c>
      <c r="AD112" s="58"/>
      <c r="AE112" s="58">
        <v>0</v>
      </c>
      <c r="AF112" s="58">
        <v>0</v>
      </c>
      <c r="AG112" s="58">
        <v>0</v>
      </c>
      <c r="AH112" s="84">
        <v>0</v>
      </c>
      <c r="AI112" s="84">
        <v>0</v>
      </c>
      <c r="AJ112" s="60">
        <v>44061</v>
      </c>
      <c r="AK112" s="58">
        <f t="shared" si="2"/>
        <v>1</v>
      </c>
      <c r="AL112" s="123">
        <v>1</v>
      </c>
      <c r="AM112" s="61"/>
      <c r="AN112" s="64">
        <v>1</v>
      </c>
      <c r="AO112" s="63">
        <v>1</v>
      </c>
      <c r="AP112" s="63">
        <v>0</v>
      </c>
      <c r="AQ112" s="63">
        <v>0</v>
      </c>
      <c r="AR112" s="63">
        <v>0</v>
      </c>
      <c r="AS112" s="63">
        <v>0</v>
      </c>
      <c r="AT112" s="64">
        <v>1</v>
      </c>
      <c r="AU112" s="66"/>
      <c r="AV112" s="135"/>
      <c r="AW112" s="135"/>
      <c r="AX112" s="135"/>
      <c r="AY112" s="135"/>
      <c r="AZ112" s="135"/>
      <c r="BA112" s="135"/>
      <c r="BB112" s="135"/>
      <c r="BC112" s="135"/>
      <c r="BD112" s="135"/>
      <c r="BE112" s="135"/>
      <c r="BF112" s="135"/>
      <c r="BG112" s="133"/>
      <c r="BH112" s="143"/>
      <c r="BI112" s="143"/>
      <c r="BJ112" s="143"/>
      <c r="BK112" s="135"/>
      <c r="BL112" s="135"/>
      <c r="BM112" s="135"/>
      <c r="BN112" s="135"/>
      <c r="BO112" s="135"/>
      <c r="BP112" s="135"/>
      <c r="BQ112" s="135"/>
      <c r="BR112" s="135"/>
      <c r="BS112" s="46"/>
      <c r="BT112" s="123">
        <v>0</v>
      </c>
      <c r="BU112" s="64">
        <v>1</v>
      </c>
      <c r="BV112" s="64">
        <v>1</v>
      </c>
      <c r="BW112" s="64">
        <v>0</v>
      </c>
      <c r="BX112" s="64">
        <v>0</v>
      </c>
      <c r="BY112" s="64">
        <v>0</v>
      </c>
      <c r="BZ112" s="64">
        <v>0</v>
      </c>
      <c r="CA112" s="64">
        <v>0</v>
      </c>
      <c r="CB112" s="64">
        <v>0</v>
      </c>
      <c r="CC112" s="64">
        <v>1</v>
      </c>
      <c r="CD112" s="64">
        <v>0</v>
      </c>
      <c r="CE112" s="64">
        <v>0</v>
      </c>
      <c r="CF112" s="64">
        <v>0</v>
      </c>
      <c r="CG112" s="64">
        <v>1</v>
      </c>
      <c r="CH112" s="64">
        <v>0</v>
      </c>
      <c r="CI112" s="63">
        <v>0</v>
      </c>
      <c r="CJ112" s="86"/>
      <c r="CK112" s="63">
        <v>50</v>
      </c>
      <c r="CL112" s="64">
        <v>0</v>
      </c>
      <c r="CM112" s="64">
        <v>0</v>
      </c>
      <c r="CN112" s="64">
        <v>0</v>
      </c>
      <c r="CO112" s="64">
        <v>0</v>
      </c>
      <c r="CP112" s="61">
        <v>0</v>
      </c>
      <c r="CQ112" s="61">
        <v>0</v>
      </c>
      <c r="CR112" s="70">
        <v>0</v>
      </c>
      <c r="CS112" s="64">
        <v>0</v>
      </c>
      <c r="CT112" s="71" t="s">
        <v>131</v>
      </c>
      <c r="CU112" s="62"/>
      <c r="CV112" s="61">
        <v>0</v>
      </c>
      <c r="CW112" s="61">
        <v>0</v>
      </c>
      <c r="CX112" s="64">
        <v>0</v>
      </c>
      <c r="CY112" s="64">
        <v>0</v>
      </c>
      <c r="CZ112" s="160">
        <v>3.7299833333333328</v>
      </c>
      <c r="DA112" s="75">
        <v>4.1189999999999998</v>
      </c>
      <c r="DB112" s="75">
        <v>0.38901666666666701</v>
      </c>
      <c r="DC112" s="75">
        <v>10.429447852760747</v>
      </c>
      <c r="DD112" s="75">
        <v>166</v>
      </c>
      <c r="DE112" s="75">
        <v>33536</v>
      </c>
      <c r="DF112" s="75">
        <v>30736</v>
      </c>
      <c r="DG112" s="75">
        <v>488.22409573021486</v>
      </c>
      <c r="DH112" s="75">
        <v>3.3932352462131529E-4</v>
      </c>
      <c r="DI112" s="75">
        <v>-8.2678333333333374</v>
      </c>
      <c r="DJ112" s="75">
        <v>12.53383333333333</v>
      </c>
      <c r="DK112" s="75">
        <v>-20.801666666666669</v>
      </c>
      <c r="DL112" s="75">
        <v>-54.127583567204013</v>
      </c>
      <c r="DM112" s="75">
        <v>82.19726452166401</v>
      </c>
      <c r="DN112" s="75">
        <v>-136.32484808886804</v>
      </c>
      <c r="DO112" s="75">
        <v>-177.47331550718846</v>
      </c>
      <c r="DP112" s="75">
        <v>268.79892281328267</v>
      </c>
      <c r="DQ112" s="75">
        <v>-446.2722383204711</v>
      </c>
      <c r="DR112" s="75">
        <v>0.62409486296846484</v>
      </c>
      <c r="DS112" s="75"/>
      <c r="DT112" s="75">
        <v>7.01</v>
      </c>
      <c r="DU112" s="75">
        <v>6.85</v>
      </c>
      <c r="DV112" s="75">
        <v>7.15</v>
      </c>
      <c r="DW112" s="75">
        <v>81</v>
      </c>
      <c r="DX112" s="75">
        <v>149</v>
      </c>
      <c r="DY112" s="75">
        <v>0.29399999999999998</v>
      </c>
      <c r="DZ112" s="75">
        <v>0.35699999999999998</v>
      </c>
      <c r="EA112" s="75">
        <v>9.68</v>
      </c>
      <c r="EB112" s="75">
        <v>9.8729999999999993</v>
      </c>
      <c r="EC112" s="75">
        <v>1</v>
      </c>
      <c r="ED112" s="75">
        <v>0.88300000000000001</v>
      </c>
      <c r="EE112" s="75">
        <v>0.98099999999999998</v>
      </c>
      <c r="EF112" s="75">
        <v>0.83399999999999996</v>
      </c>
    </row>
    <row r="113" spans="1:136" ht="18" customHeight="1">
      <c r="A113" s="103">
        <v>113</v>
      </c>
      <c r="B113" s="126" t="s">
        <v>911</v>
      </c>
      <c r="C113" s="104">
        <v>2609415</v>
      </c>
      <c r="D113" s="104">
        <v>2</v>
      </c>
      <c r="E113" s="146">
        <v>29472</v>
      </c>
      <c r="F113" s="106">
        <f t="shared" si="0"/>
        <v>39</v>
      </c>
      <c r="G113" s="103">
        <v>1</v>
      </c>
      <c r="H113" s="126">
        <v>66</v>
      </c>
      <c r="I113" s="108">
        <v>117</v>
      </c>
      <c r="J113" s="103">
        <v>72</v>
      </c>
      <c r="K113" s="104">
        <v>35.5</v>
      </c>
      <c r="L113" s="107">
        <v>98</v>
      </c>
      <c r="M113" s="108">
        <v>0</v>
      </c>
      <c r="N113" s="108">
        <v>0</v>
      </c>
      <c r="O113" s="108">
        <v>0</v>
      </c>
      <c r="P113" s="108">
        <v>0</v>
      </c>
      <c r="Q113" s="108">
        <v>0</v>
      </c>
      <c r="R113" s="108">
        <v>0</v>
      </c>
      <c r="S113" s="108">
        <v>0</v>
      </c>
      <c r="T113" s="108">
        <v>0</v>
      </c>
      <c r="U113" s="108">
        <v>0</v>
      </c>
      <c r="V113" s="108">
        <v>0</v>
      </c>
      <c r="W113" s="108">
        <v>0</v>
      </c>
      <c r="X113" s="107"/>
      <c r="Y113" s="103"/>
      <c r="Z113" s="192" t="e">
        <f t="shared" si="3"/>
        <v>#DIV/0!</v>
      </c>
      <c r="AA113" s="147">
        <v>44060</v>
      </c>
      <c r="AB113" s="110" t="s">
        <v>1928</v>
      </c>
      <c r="AC113" s="230"/>
      <c r="AD113" s="104"/>
      <c r="AE113" s="104">
        <v>0</v>
      </c>
      <c r="AF113" s="104">
        <v>0</v>
      </c>
      <c r="AG113" s="104">
        <v>0</v>
      </c>
      <c r="AH113" s="108">
        <v>0</v>
      </c>
      <c r="AI113" s="108">
        <v>0</v>
      </c>
      <c r="AJ113" s="110">
        <v>44060</v>
      </c>
      <c r="AK113" s="104">
        <f t="shared" si="2"/>
        <v>0</v>
      </c>
      <c r="AL113" s="126"/>
      <c r="AM113" s="108" t="s">
        <v>647</v>
      </c>
      <c r="AN113" s="104">
        <v>0</v>
      </c>
      <c r="AO113" s="103"/>
      <c r="AP113" s="103"/>
      <c r="AQ113" s="103"/>
      <c r="AR113" s="103"/>
      <c r="AS113" s="103"/>
      <c r="AT113" s="104"/>
      <c r="AU113" s="110">
        <v>44060</v>
      </c>
      <c r="AV113" s="108"/>
      <c r="AW113" s="108">
        <v>7.4180000000000001</v>
      </c>
      <c r="AX113" s="108">
        <v>47.8</v>
      </c>
      <c r="AY113" s="108">
        <v>33.299999999999997</v>
      </c>
      <c r="AZ113" s="108">
        <v>21.1</v>
      </c>
      <c r="BA113" s="108">
        <v>-2.2000000000000002</v>
      </c>
      <c r="BB113" s="108"/>
      <c r="BC113" s="108"/>
      <c r="BD113" s="108"/>
      <c r="BE113" s="108"/>
      <c r="BF113" s="108"/>
      <c r="BG113" s="113"/>
      <c r="BH113" s="113"/>
      <c r="BI113" s="113"/>
      <c r="BJ113" s="113"/>
      <c r="BK113" s="108"/>
      <c r="BL113" s="108"/>
      <c r="BM113" s="108"/>
      <c r="BN113" s="108"/>
      <c r="BO113" s="108"/>
      <c r="BP113" s="108"/>
      <c r="BQ113" s="108"/>
      <c r="BR113" s="108"/>
      <c r="BS113" s="104"/>
      <c r="BT113" s="126">
        <v>0</v>
      </c>
      <c r="BU113" s="104">
        <v>1</v>
      </c>
      <c r="BV113" s="104">
        <v>0</v>
      </c>
      <c r="BW113" s="104">
        <v>0</v>
      </c>
      <c r="BX113" s="104">
        <v>0</v>
      </c>
      <c r="BY113" s="104">
        <v>1</v>
      </c>
      <c r="BZ113" s="104">
        <v>0</v>
      </c>
      <c r="CA113" s="104">
        <v>0</v>
      </c>
      <c r="CB113" s="104">
        <v>0</v>
      </c>
      <c r="CC113" s="104">
        <v>0</v>
      </c>
      <c r="CD113" s="104">
        <v>0</v>
      </c>
      <c r="CE113" s="104">
        <v>1</v>
      </c>
      <c r="CF113" s="104">
        <v>0</v>
      </c>
      <c r="CG113" s="104">
        <v>0</v>
      </c>
      <c r="CH113" s="104">
        <v>0</v>
      </c>
      <c r="CI113" s="103">
        <v>0</v>
      </c>
      <c r="CJ113" s="107"/>
      <c r="CK113" s="103"/>
      <c r="CL113" s="104">
        <v>0</v>
      </c>
      <c r="CM113" s="104">
        <v>0</v>
      </c>
      <c r="CN113" s="104">
        <v>0</v>
      </c>
      <c r="CO113" s="104">
        <v>0</v>
      </c>
      <c r="CP113" s="108"/>
      <c r="CQ113" s="108"/>
      <c r="CR113" s="107">
        <v>0</v>
      </c>
      <c r="CS113" s="104">
        <v>0</v>
      </c>
      <c r="CT113" s="112"/>
      <c r="CU113" s="116"/>
      <c r="CV113" s="108">
        <v>0</v>
      </c>
      <c r="CW113" s="108"/>
      <c r="CX113" s="104">
        <v>0</v>
      </c>
      <c r="CY113" s="104">
        <v>0</v>
      </c>
      <c r="CZ113" s="113">
        <v>3.7970833333333336</v>
      </c>
      <c r="DA113" s="114">
        <v>4.0780000000000003</v>
      </c>
      <c r="DB113" s="114">
        <v>0.2809166666666667</v>
      </c>
      <c r="DC113" s="114">
        <v>7.3982223197629757</v>
      </c>
      <c r="DD113" s="114">
        <v>60</v>
      </c>
      <c r="DE113" s="114">
        <v>51768</v>
      </c>
      <c r="DF113" s="114">
        <v>19040</v>
      </c>
      <c r="DG113" s="114">
        <v>987.51618751618741</v>
      </c>
      <c r="DH113" s="114">
        <v>3.8856209662620672E-4</v>
      </c>
      <c r="DI113" s="114">
        <v>-9.966666666666665</v>
      </c>
      <c r="DJ113" s="114">
        <v>10.58866666666667</v>
      </c>
      <c r="DK113" s="114">
        <v>-20.555333333333341</v>
      </c>
      <c r="DL113" s="114">
        <v>-67.564103178345505</v>
      </c>
      <c r="DM113" s="114">
        <v>72.034507676895046</v>
      </c>
      <c r="DN113" s="114">
        <v>-139.59861085524051</v>
      </c>
      <c r="DO113" s="114">
        <v>-210.2097721808903</v>
      </c>
      <c r="DP113" s="114">
        <v>222.94168887094423</v>
      </c>
      <c r="DQ113" s="114">
        <v>-433.15146105183436</v>
      </c>
      <c r="DR113" s="114">
        <v>0.66019811531764316</v>
      </c>
      <c r="DS113" s="114"/>
      <c r="DT113" s="114">
        <v>6.31</v>
      </c>
      <c r="DU113" s="114">
        <v>6.12</v>
      </c>
      <c r="DV113" s="114">
        <v>6.46</v>
      </c>
      <c r="DW113" s="114">
        <v>72</v>
      </c>
      <c r="DX113" s="114">
        <v>117</v>
      </c>
      <c r="DY113" s="114">
        <v>0.34599999999999997</v>
      </c>
      <c r="DZ113" s="114">
        <v>0.56999999999999995</v>
      </c>
      <c r="EA113" s="114">
        <v>19.39</v>
      </c>
      <c r="EB113" s="114">
        <v>6.9749999999999996</v>
      </c>
      <c r="EC113" s="114">
        <v>0.60899999999999999</v>
      </c>
      <c r="ED113" s="114">
        <v>0.57399999999999995</v>
      </c>
      <c r="EE113" s="114">
        <v>0.63200000000000001</v>
      </c>
      <c r="EF113" s="114">
        <v>0.41499999999999998</v>
      </c>
    </row>
    <row r="114" spans="1:136" ht="15.75" customHeight="1">
      <c r="A114" s="103">
        <v>114</v>
      </c>
      <c r="B114" s="126" t="s">
        <v>918</v>
      </c>
      <c r="C114" s="104" t="s">
        <v>919</v>
      </c>
      <c r="D114" s="104">
        <v>1</v>
      </c>
      <c r="E114" s="146">
        <v>27395</v>
      </c>
      <c r="F114" s="106">
        <f t="shared" si="0"/>
        <v>45</v>
      </c>
      <c r="G114" s="103">
        <v>1</v>
      </c>
      <c r="H114" s="126">
        <v>81</v>
      </c>
      <c r="I114" s="108">
        <v>146</v>
      </c>
      <c r="J114" s="103">
        <v>81</v>
      </c>
      <c r="K114" s="104">
        <v>36.200000000000003</v>
      </c>
      <c r="L114" s="107">
        <v>88</v>
      </c>
      <c r="M114" s="108">
        <v>0</v>
      </c>
      <c r="N114" s="108">
        <v>0</v>
      </c>
      <c r="O114" s="108">
        <v>0</v>
      </c>
      <c r="P114" s="108">
        <v>0</v>
      </c>
      <c r="Q114" s="108">
        <v>0</v>
      </c>
      <c r="R114" s="108">
        <v>0</v>
      </c>
      <c r="S114" s="108">
        <v>1</v>
      </c>
      <c r="T114" s="108">
        <v>1</v>
      </c>
      <c r="U114" s="108">
        <v>1</v>
      </c>
      <c r="V114" s="108">
        <v>0</v>
      </c>
      <c r="W114" s="108">
        <v>0</v>
      </c>
      <c r="X114" s="107"/>
      <c r="Y114" s="103"/>
      <c r="Z114" s="192" t="e">
        <f t="shared" si="3"/>
        <v>#DIV/0!</v>
      </c>
      <c r="AA114" s="147">
        <v>44060</v>
      </c>
      <c r="AB114" s="110" t="s">
        <v>1928</v>
      </c>
      <c r="AC114" s="230"/>
      <c r="AD114" s="104"/>
      <c r="AE114" s="104">
        <v>0</v>
      </c>
      <c r="AF114" s="104">
        <v>0</v>
      </c>
      <c r="AG114" s="104">
        <v>0</v>
      </c>
      <c r="AH114" s="108">
        <v>0</v>
      </c>
      <c r="AI114" s="108">
        <v>0</v>
      </c>
      <c r="AJ114" s="110">
        <v>44062</v>
      </c>
      <c r="AK114" s="104">
        <f t="shared" si="2"/>
        <v>2</v>
      </c>
      <c r="AL114" s="126">
        <v>0</v>
      </c>
      <c r="AM114" s="108" t="s">
        <v>313</v>
      </c>
      <c r="AN114" s="104">
        <v>1</v>
      </c>
      <c r="AO114" s="103">
        <v>0</v>
      </c>
      <c r="AP114" s="103"/>
      <c r="AQ114" s="103"/>
      <c r="AR114" s="103"/>
      <c r="AS114" s="103"/>
      <c r="AT114" s="104"/>
      <c r="AU114" s="110">
        <v>44060</v>
      </c>
      <c r="AV114" s="108">
        <v>2</v>
      </c>
      <c r="AW114" s="108">
        <v>7.4210000000000003</v>
      </c>
      <c r="AX114" s="108">
        <v>67.8</v>
      </c>
      <c r="AY114" s="108">
        <v>40.1</v>
      </c>
      <c r="AZ114" s="108">
        <v>25.6</v>
      </c>
      <c r="BA114" s="108">
        <v>1.5</v>
      </c>
      <c r="BB114" s="108"/>
      <c r="BC114" s="108"/>
      <c r="BD114" s="108"/>
      <c r="BE114" s="108"/>
      <c r="BF114" s="108"/>
      <c r="BG114" s="113">
        <v>0.71</v>
      </c>
      <c r="BH114" s="113">
        <v>2457</v>
      </c>
      <c r="BI114" s="113">
        <v>13.4</v>
      </c>
      <c r="BJ114" s="113">
        <v>1.2999999999999999E-2</v>
      </c>
      <c r="BK114" s="108"/>
      <c r="BL114" s="108">
        <v>1278</v>
      </c>
      <c r="BM114" s="108">
        <v>275</v>
      </c>
      <c r="BN114" s="108">
        <v>9.6</v>
      </c>
      <c r="BO114" s="108">
        <v>9.6</v>
      </c>
      <c r="BP114" s="108">
        <v>35.6</v>
      </c>
      <c r="BQ114" s="108">
        <v>49.6</v>
      </c>
      <c r="BR114" s="108">
        <v>435</v>
      </c>
      <c r="BS114" s="104">
        <v>24</v>
      </c>
      <c r="BT114" s="126">
        <v>0</v>
      </c>
      <c r="BU114" s="104">
        <v>0</v>
      </c>
      <c r="BV114" s="104">
        <v>0</v>
      </c>
      <c r="BW114" s="104">
        <v>0</v>
      </c>
      <c r="BX114" s="104">
        <v>1</v>
      </c>
      <c r="BY114" s="104">
        <v>0</v>
      </c>
      <c r="BZ114" s="104">
        <v>0</v>
      </c>
      <c r="CA114" s="104">
        <v>0</v>
      </c>
      <c r="CB114" s="104">
        <v>0</v>
      </c>
      <c r="CC114" s="104">
        <v>0</v>
      </c>
      <c r="CD114" s="104">
        <v>0</v>
      </c>
      <c r="CE114" s="104">
        <v>0</v>
      </c>
      <c r="CF114" s="104">
        <v>0</v>
      </c>
      <c r="CG114" s="104">
        <v>0</v>
      </c>
      <c r="CH114" s="104">
        <v>0</v>
      </c>
      <c r="CI114" s="103">
        <v>0</v>
      </c>
      <c r="CJ114" s="107"/>
      <c r="CK114" s="103"/>
      <c r="CL114" s="104">
        <v>0</v>
      </c>
      <c r="CM114" s="104">
        <v>0</v>
      </c>
      <c r="CN114" s="104">
        <v>0</v>
      </c>
      <c r="CO114" s="104">
        <v>0</v>
      </c>
      <c r="CP114" s="108">
        <v>0</v>
      </c>
      <c r="CQ114" s="108">
        <v>0</v>
      </c>
      <c r="CR114" s="107">
        <v>0</v>
      </c>
      <c r="CS114" s="104">
        <v>0</v>
      </c>
      <c r="CT114" s="112"/>
      <c r="CU114" s="116"/>
      <c r="CV114" s="108">
        <v>0</v>
      </c>
      <c r="CW114" s="108">
        <v>0</v>
      </c>
      <c r="CX114" s="104">
        <v>0</v>
      </c>
      <c r="CY114" s="104">
        <v>0</v>
      </c>
      <c r="CZ114" s="113">
        <v>6.1425102040816331</v>
      </c>
      <c r="DA114" s="114">
        <v>6.1829999999999998</v>
      </c>
      <c r="DB114" s="114">
        <v>4.0489795918366767E-2</v>
      </c>
      <c r="DC114" s="114">
        <v>0.65917344168938818</v>
      </c>
      <c r="DD114" s="114">
        <v>42</v>
      </c>
      <c r="DE114" s="114">
        <v>31902</v>
      </c>
      <c r="DF114" s="114">
        <v>5226</v>
      </c>
      <c r="DG114" s="114">
        <v>179.84607123679967</v>
      </c>
      <c r="DH114" s="114">
        <v>1.2613345612119941E-4</v>
      </c>
      <c r="DI114" s="114">
        <v>-18.273500000000002</v>
      </c>
      <c r="DJ114" s="114">
        <v>2.5701666666666676</v>
      </c>
      <c r="DK114" s="114">
        <v>-20.843666666666653</v>
      </c>
      <c r="DL114" s="114">
        <v>-324.85144690384891</v>
      </c>
      <c r="DM114" s="114">
        <v>45.677012516481483</v>
      </c>
      <c r="DN114" s="114">
        <v>-370.52845942033036</v>
      </c>
      <c r="DO114" s="114">
        <v>-238.02801655725241</v>
      </c>
      <c r="DP114" s="114">
        <v>33.483074079608045</v>
      </c>
      <c r="DQ114" s="114">
        <v>-271.51109063686039</v>
      </c>
      <c r="DR114" s="114">
        <v>0.89021732887665272</v>
      </c>
      <c r="DS114" s="114"/>
      <c r="DT114" s="114">
        <v>9.6300000000000008</v>
      </c>
      <c r="DU114" s="114">
        <v>9.1300000000000008</v>
      </c>
      <c r="DV114" s="114">
        <v>10.29</v>
      </c>
      <c r="DW114" s="114">
        <v>81</v>
      </c>
      <c r="DX114" s="114">
        <v>146</v>
      </c>
      <c r="DY114" s="114">
        <v>1.153</v>
      </c>
      <c r="DZ114" s="114">
        <v>2.0299999999999998</v>
      </c>
      <c r="EA114" s="114">
        <v>30.98</v>
      </c>
      <c r="EB114" s="114">
        <v>5.5179999999999998</v>
      </c>
      <c r="EC114" s="114">
        <v>0.55500000000000005</v>
      </c>
      <c r="ED114" s="114">
        <v>0.51100000000000001</v>
      </c>
      <c r="EE114" s="114">
        <v>0.65400000000000003</v>
      </c>
      <c r="EF114" s="114">
        <v>0.30099999999999999</v>
      </c>
    </row>
    <row r="115" spans="1:136" ht="15.75" customHeight="1">
      <c r="A115" s="103">
        <v>115</v>
      </c>
      <c r="B115" s="126" t="s">
        <v>927</v>
      </c>
      <c r="C115" s="104">
        <v>18676882</v>
      </c>
      <c r="D115" s="104">
        <v>1</v>
      </c>
      <c r="E115" s="146">
        <v>24239</v>
      </c>
      <c r="F115" s="106">
        <f t="shared" si="0"/>
        <v>54</v>
      </c>
      <c r="G115" s="103">
        <v>1</v>
      </c>
      <c r="H115" s="126">
        <v>70</v>
      </c>
      <c r="I115" s="108">
        <v>94</v>
      </c>
      <c r="J115" s="103">
        <v>50</v>
      </c>
      <c r="K115" s="104">
        <v>36.799999999999997</v>
      </c>
      <c r="L115" s="107">
        <v>97</v>
      </c>
      <c r="M115" s="108">
        <v>0</v>
      </c>
      <c r="N115" s="108">
        <v>0</v>
      </c>
      <c r="O115" s="108">
        <v>0</v>
      </c>
      <c r="P115" s="108">
        <v>0</v>
      </c>
      <c r="Q115" s="108">
        <v>0</v>
      </c>
      <c r="R115" s="108">
        <v>0</v>
      </c>
      <c r="S115" s="108">
        <v>0</v>
      </c>
      <c r="T115" s="108">
        <v>0</v>
      </c>
      <c r="U115" s="108">
        <v>0</v>
      </c>
      <c r="V115" s="108">
        <v>0</v>
      </c>
      <c r="W115" s="108">
        <v>0</v>
      </c>
      <c r="X115" s="107">
        <v>61</v>
      </c>
      <c r="Y115" s="103">
        <v>1.64</v>
      </c>
      <c r="Z115" s="192">
        <f t="shared" si="3"/>
        <v>22.679952409280194</v>
      </c>
      <c r="AA115" s="147">
        <v>44062</v>
      </c>
      <c r="AB115" s="110" t="s">
        <v>1928</v>
      </c>
      <c r="AC115" s="230">
        <v>44062</v>
      </c>
      <c r="AD115" s="104" t="s">
        <v>1923</v>
      </c>
      <c r="AE115" s="104">
        <v>1</v>
      </c>
      <c r="AF115" s="104">
        <v>0</v>
      </c>
      <c r="AG115" s="104">
        <v>19</v>
      </c>
      <c r="AH115" s="108">
        <v>1</v>
      </c>
      <c r="AI115" s="108">
        <v>1</v>
      </c>
      <c r="AJ115" s="110">
        <v>44081</v>
      </c>
      <c r="AK115" s="104">
        <f t="shared" si="2"/>
        <v>19</v>
      </c>
      <c r="AL115" s="126">
        <v>0</v>
      </c>
      <c r="AM115" s="108" t="s">
        <v>313</v>
      </c>
      <c r="AN115" s="104">
        <v>1</v>
      </c>
      <c r="AO115" s="103">
        <v>0</v>
      </c>
      <c r="AP115" s="103">
        <v>0</v>
      </c>
      <c r="AQ115" s="103">
        <v>0</v>
      </c>
      <c r="AR115" s="103">
        <v>0</v>
      </c>
      <c r="AS115" s="103">
        <v>0</v>
      </c>
      <c r="AT115" s="104"/>
      <c r="AU115" s="110">
        <v>44123</v>
      </c>
      <c r="AV115" s="108"/>
      <c r="AW115" s="108"/>
      <c r="AX115" s="108"/>
      <c r="AY115" s="108"/>
      <c r="AZ115" s="108"/>
      <c r="BA115" s="108"/>
      <c r="BB115" s="108"/>
      <c r="BC115" s="108"/>
      <c r="BD115" s="108"/>
      <c r="BE115" s="108"/>
      <c r="BF115" s="108"/>
      <c r="BG115" s="113">
        <v>0.89</v>
      </c>
      <c r="BH115" s="113"/>
      <c r="BI115" s="113">
        <v>33.299999999999997</v>
      </c>
      <c r="BJ115" s="113"/>
      <c r="BK115" s="108"/>
      <c r="BL115" s="108">
        <v>448</v>
      </c>
      <c r="BM115" s="108">
        <v>85</v>
      </c>
      <c r="BN115" s="108">
        <v>5.5</v>
      </c>
      <c r="BO115" s="108">
        <v>4.74</v>
      </c>
      <c r="BP115" s="108">
        <v>79.8</v>
      </c>
      <c r="BQ115" s="108">
        <v>12.2</v>
      </c>
      <c r="BR115" s="108">
        <v>16</v>
      </c>
      <c r="BS115" s="104">
        <v>30</v>
      </c>
      <c r="BT115" s="126">
        <v>0</v>
      </c>
      <c r="BU115" s="104">
        <v>0</v>
      </c>
      <c r="BV115" s="104">
        <v>0</v>
      </c>
      <c r="BW115" s="104">
        <v>0</v>
      </c>
      <c r="BX115" s="104">
        <v>0</v>
      </c>
      <c r="BY115" s="104">
        <v>0</v>
      </c>
      <c r="BZ115" s="104">
        <v>0</v>
      </c>
      <c r="CA115" s="104">
        <v>0</v>
      </c>
      <c r="CB115" s="104">
        <v>0</v>
      </c>
      <c r="CC115" s="104">
        <v>0</v>
      </c>
      <c r="CD115" s="104">
        <v>0</v>
      </c>
      <c r="CE115" s="104">
        <v>0</v>
      </c>
      <c r="CF115" s="104">
        <v>0</v>
      </c>
      <c r="CG115" s="104">
        <v>0</v>
      </c>
      <c r="CH115" s="104">
        <v>0</v>
      </c>
      <c r="CI115" s="103">
        <v>0</v>
      </c>
      <c r="CJ115" s="107"/>
      <c r="CK115" s="103"/>
      <c r="CL115" s="104">
        <v>0</v>
      </c>
      <c r="CM115" s="104">
        <v>0</v>
      </c>
      <c r="CN115" s="104">
        <v>0</v>
      </c>
      <c r="CO115" s="104">
        <v>0</v>
      </c>
      <c r="CP115" s="108">
        <v>0</v>
      </c>
      <c r="CQ115" s="108">
        <v>0</v>
      </c>
      <c r="CR115" s="107">
        <v>0</v>
      </c>
      <c r="CS115" s="104">
        <v>0</v>
      </c>
      <c r="CT115" s="112"/>
      <c r="CU115" s="116"/>
      <c r="CV115" s="108">
        <v>0</v>
      </c>
      <c r="CW115" s="108">
        <v>0</v>
      </c>
      <c r="CX115" s="104">
        <v>0</v>
      </c>
      <c r="CY115" s="104">
        <v>0</v>
      </c>
      <c r="CZ115" s="108"/>
      <c r="DA115" s="104"/>
      <c r="DB115" s="104"/>
      <c r="DC115" s="104"/>
      <c r="DD115" s="104"/>
      <c r="DE115" s="104"/>
      <c r="DF115" s="104"/>
      <c r="DG115" s="104"/>
      <c r="DH115" s="104"/>
      <c r="DI115" s="104"/>
      <c r="DJ115" s="104"/>
      <c r="DK115" s="104"/>
      <c r="DL115" s="104"/>
      <c r="DM115" s="104"/>
      <c r="DN115" s="104"/>
      <c r="DO115" s="104"/>
      <c r="DP115" s="104"/>
      <c r="DQ115" s="104"/>
      <c r="DR115" s="104"/>
      <c r="DS115" s="104"/>
      <c r="DT115" s="114">
        <v>6.31</v>
      </c>
      <c r="DU115" s="114">
        <v>6.05</v>
      </c>
      <c r="DV115" s="114">
        <v>6.62</v>
      </c>
      <c r="DW115" s="114">
        <v>50</v>
      </c>
      <c r="DX115" s="114">
        <v>94</v>
      </c>
      <c r="DY115" s="114">
        <v>0.56699999999999995</v>
      </c>
      <c r="DZ115" s="114">
        <v>0.96199999999999997</v>
      </c>
      <c r="EA115" s="114">
        <v>33.46</v>
      </c>
      <c r="EB115" s="114">
        <v>5.31</v>
      </c>
      <c r="EC115" s="114">
        <v>0.38400000000000001</v>
      </c>
      <c r="ED115" s="114">
        <v>0.502</v>
      </c>
      <c r="EE115" s="114">
        <v>1.3069999999999999</v>
      </c>
      <c r="EF115" s="114">
        <v>0.30099999999999999</v>
      </c>
    </row>
    <row r="116" spans="1:136" ht="14.25" customHeight="1">
      <c r="A116" s="103">
        <v>116</v>
      </c>
      <c r="B116" s="126" t="s">
        <v>935</v>
      </c>
      <c r="C116" s="104">
        <v>3378889</v>
      </c>
      <c r="D116" s="104">
        <v>1</v>
      </c>
      <c r="E116" s="146">
        <v>20607</v>
      </c>
      <c r="F116" s="106">
        <f t="shared" si="0"/>
        <v>64</v>
      </c>
      <c r="G116" s="103">
        <v>1</v>
      </c>
      <c r="H116" s="126">
        <v>77</v>
      </c>
      <c r="I116" s="108">
        <v>140</v>
      </c>
      <c r="J116" s="103">
        <v>90</v>
      </c>
      <c r="K116" s="104">
        <v>36</v>
      </c>
      <c r="L116" s="107">
        <v>98</v>
      </c>
      <c r="M116" s="108">
        <v>0</v>
      </c>
      <c r="N116" s="108">
        <v>1</v>
      </c>
      <c r="O116" s="108">
        <v>0</v>
      </c>
      <c r="P116" s="108">
        <v>1</v>
      </c>
      <c r="Q116" s="108">
        <v>0</v>
      </c>
      <c r="R116" s="108">
        <v>0</v>
      </c>
      <c r="S116" s="108">
        <v>1</v>
      </c>
      <c r="T116" s="108">
        <v>0</v>
      </c>
      <c r="U116" s="108">
        <v>1</v>
      </c>
      <c r="V116" s="108">
        <v>0</v>
      </c>
      <c r="W116" s="108">
        <v>0</v>
      </c>
      <c r="X116" s="107"/>
      <c r="Y116" s="103"/>
      <c r="Z116" s="192" t="e">
        <f t="shared" si="3"/>
        <v>#DIV/0!</v>
      </c>
      <c r="AA116" s="147">
        <v>44064</v>
      </c>
      <c r="AB116" s="110" t="s">
        <v>1928</v>
      </c>
      <c r="AC116" s="230">
        <v>44065</v>
      </c>
      <c r="AD116" s="104" t="s">
        <v>1935</v>
      </c>
      <c r="AE116" s="104">
        <v>0</v>
      </c>
      <c r="AF116" s="104">
        <v>0</v>
      </c>
      <c r="AG116" s="104">
        <v>0</v>
      </c>
      <c r="AH116" s="108">
        <v>0</v>
      </c>
      <c r="AI116" s="108">
        <v>0</v>
      </c>
      <c r="AJ116" s="110">
        <v>44068</v>
      </c>
      <c r="AK116" s="104">
        <f t="shared" si="2"/>
        <v>4</v>
      </c>
      <c r="AL116" s="126">
        <v>0</v>
      </c>
      <c r="AM116" s="108" t="s">
        <v>313</v>
      </c>
      <c r="AN116" s="104">
        <v>0</v>
      </c>
      <c r="AO116" s="103">
        <v>0</v>
      </c>
      <c r="AP116" s="103">
        <v>0</v>
      </c>
      <c r="AQ116" s="103">
        <v>0</v>
      </c>
      <c r="AR116" s="103">
        <v>0</v>
      </c>
      <c r="AS116" s="103">
        <v>0</v>
      </c>
      <c r="AT116" s="104"/>
      <c r="AU116" s="110">
        <v>44064</v>
      </c>
      <c r="AV116" s="108"/>
      <c r="AW116" s="108"/>
      <c r="AX116" s="108"/>
      <c r="AY116" s="108"/>
      <c r="AZ116" s="108"/>
      <c r="BA116" s="108"/>
      <c r="BB116" s="108"/>
      <c r="BC116" s="108"/>
      <c r="BD116" s="108"/>
      <c r="BE116" s="108"/>
      <c r="BF116" s="108"/>
      <c r="BG116" s="113">
        <v>1.35</v>
      </c>
      <c r="BH116" s="113"/>
      <c r="BI116" s="113">
        <v>0.8</v>
      </c>
      <c r="BJ116" s="113"/>
      <c r="BK116" s="108"/>
      <c r="BL116" s="108"/>
      <c r="BM116" s="108"/>
      <c r="BN116" s="108">
        <v>9.6</v>
      </c>
      <c r="BO116" s="108">
        <v>4.51</v>
      </c>
      <c r="BP116" s="108">
        <v>78.3</v>
      </c>
      <c r="BQ116" s="108">
        <v>14.4</v>
      </c>
      <c r="BR116" s="108">
        <v>116</v>
      </c>
      <c r="BS116" s="104">
        <v>86</v>
      </c>
      <c r="BT116" s="126">
        <v>0</v>
      </c>
      <c r="BU116" s="104">
        <v>0</v>
      </c>
      <c r="BV116" s="104">
        <v>0</v>
      </c>
      <c r="BW116" s="104">
        <v>0</v>
      </c>
      <c r="BX116" s="104">
        <v>0</v>
      </c>
      <c r="BY116" s="104">
        <v>0</v>
      </c>
      <c r="BZ116" s="104">
        <v>0</v>
      </c>
      <c r="CA116" s="104">
        <v>0</v>
      </c>
      <c r="CB116" s="104">
        <v>0</v>
      </c>
      <c r="CC116" s="104">
        <v>0</v>
      </c>
      <c r="CD116" s="104">
        <v>0</v>
      </c>
      <c r="CE116" s="104">
        <v>0</v>
      </c>
      <c r="CF116" s="104">
        <v>0</v>
      </c>
      <c r="CG116" s="104">
        <v>0</v>
      </c>
      <c r="CH116" s="104">
        <v>0</v>
      </c>
      <c r="CI116" s="103">
        <v>0</v>
      </c>
      <c r="CJ116" s="107"/>
      <c r="CK116" s="103"/>
      <c r="CL116" s="104">
        <v>0</v>
      </c>
      <c r="CM116" s="104">
        <v>0</v>
      </c>
      <c r="CN116" s="104">
        <v>0</v>
      </c>
      <c r="CO116" s="104">
        <v>0</v>
      </c>
      <c r="CP116" s="108">
        <v>0</v>
      </c>
      <c r="CQ116" s="108">
        <v>0</v>
      </c>
      <c r="CR116" s="107">
        <v>0</v>
      </c>
      <c r="CS116" s="104">
        <v>0</v>
      </c>
      <c r="CT116" s="112"/>
      <c r="CU116" s="116"/>
      <c r="CV116" s="108">
        <v>0</v>
      </c>
      <c r="CW116" s="108">
        <v>1</v>
      </c>
      <c r="CX116" s="104">
        <v>0</v>
      </c>
      <c r="CY116" s="104">
        <v>0</v>
      </c>
      <c r="CZ116" s="113">
        <v>5.1832413793103438</v>
      </c>
      <c r="DA116" s="114">
        <v>5.0919999999999996</v>
      </c>
      <c r="DB116" s="114">
        <v>-9.1241379310344151E-2</v>
      </c>
      <c r="DC116" s="114">
        <v>-1.7603150737788769</v>
      </c>
      <c r="DD116" s="114">
        <v>61</v>
      </c>
      <c r="DE116" s="114">
        <v>17271</v>
      </c>
      <c r="DF116" s="114">
        <v>7903</v>
      </c>
      <c r="DG116" s="114">
        <v>563.3870005963031</v>
      </c>
      <c r="DH116" s="114">
        <v>-2.2274010803225065E-4</v>
      </c>
      <c r="DI116" s="114">
        <v>-3.272333333333334</v>
      </c>
      <c r="DJ116" s="114">
        <v>24.100333333333342</v>
      </c>
      <c r="DK116" s="114">
        <v>-27.37266666666666</v>
      </c>
      <c r="DL116" s="114">
        <v>-40.800914863473039</v>
      </c>
      <c r="DM116" s="114">
        <v>305.46560824371159</v>
      </c>
      <c r="DN116" s="114">
        <v>-346.2665231071847</v>
      </c>
      <c r="DO116" s="114">
        <v>-48.924464877549987</v>
      </c>
      <c r="DP116" s="114">
        <v>372.59579772211652</v>
      </c>
      <c r="DQ116" s="114">
        <v>-421.52026259966664</v>
      </c>
      <c r="DR116" s="114">
        <v>0.53080435425126993</v>
      </c>
      <c r="DS116" s="104"/>
      <c r="DT116" s="114">
        <v>7.5</v>
      </c>
      <c r="DU116" s="114">
        <v>7.37</v>
      </c>
      <c r="DV116" s="114">
        <v>7.65</v>
      </c>
      <c r="DW116" s="114">
        <v>90</v>
      </c>
      <c r="DX116" s="114">
        <v>140</v>
      </c>
      <c r="DY116" s="114">
        <v>0.27900000000000003</v>
      </c>
      <c r="DZ116" s="114">
        <v>0.495</v>
      </c>
      <c r="EA116" s="114">
        <v>11.59</v>
      </c>
      <c r="EB116" s="114">
        <v>9.0239999999999991</v>
      </c>
      <c r="EC116" s="114">
        <v>1.4179999999999999</v>
      </c>
      <c r="ED116" s="114">
        <v>0.438</v>
      </c>
      <c r="EE116" s="114">
        <v>0.65200000000000002</v>
      </c>
      <c r="EF116" s="114">
        <v>0.311</v>
      </c>
    </row>
    <row r="117" spans="1:136" ht="15.75" customHeight="1">
      <c r="A117" s="103">
        <v>117</v>
      </c>
      <c r="B117" s="126" t="s">
        <v>943</v>
      </c>
      <c r="C117" s="104">
        <v>3180037</v>
      </c>
      <c r="D117" s="104">
        <v>1</v>
      </c>
      <c r="E117" s="146">
        <v>19917</v>
      </c>
      <c r="F117" s="106">
        <f t="shared" si="0"/>
        <v>66</v>
      </c>
      <c r="G117" s="103">
        <v>1</v>
      </c>
      <c r="H117" s="126">
        <v>92</v>
      </c>
      <c r="I117" s="108">
        <v>88</v>
      </c>
      <c r="J117" s="103">
        <v>61</v>
      </c>
      <c r="K117" s="104">
        <v>35.700000000000003</v>
      </c>
      <c r="L117" s="107">
        <v>92</v>
      </c>
      <c r="M117" s="108">
        <v>0</v>
      </c>
      <c r="N117" s="108">
        <v>1</v>
      </c>
      <c r="O117" s="108">
        <v>0</v>
      </c>
      <c r="P117" s="108">
        <v>0</v>
      </c>
      <c r="Q117" s="108">
        <v>0</v>
      </c>
      <c r="R117" s="108">
        <v>0</v>
      </c>
      <c r="S117" s="108">
        <v>1</v>
      </c>
      <c r="T117" s="108">
        <v>0</v>
      </c>
      <c r="U117" s="108">
        <v>0</v>
      </c>
      <c r="V117" s="108">
        <v>0</v>
      </c>
      <c r="W117" s="108">
        <v>0</v>
      </c>
      <c r="X117" s="107">
        <v>63</v>
      </c>
      <c r="Y117" s="103">
        <v>1.65</v>
      </c>
      <c r="Z117" s="192">
        <f t="shared" si="3"/>
        <v>23.140495867768596</v>
      </c>
      <c r="AA117" s="147">
        <v>44063</v>
      </c>
      <c r="AB117" s="110" t="s">
        <v>1928</v>
      </c>
      <c r="AC117" s="230">
        <v>44065</v>
      </c>
      <c r="AD117" s="104" t="s">
        <v>1888</v>
      </c>
      <c r="AE117" s="104">
        <v>1</v>
      </c>
      <c r="AF117" s="104">
        <v>1</v>
      </c>
      <c r="AG117" s="104">
        <v>2</v>
      </c>
      <c r="AH117" s="108">
        <v>1</v>
      </c>
      <c r="AI117" s="108">
        <v>1</v>
      </c>
      <c r="AJ117" s="110">
        <v>44067</v>
      </c>
      <c r="AK117" s="104">
        <f t="shared" si="2"/>
        <v>4</v>
      </c>
      <c r="AL117" s="126">
        <v>0</v>
      </c>
      <c r="AM117" s="108" t="s">
        <v>647</v>
      </c>
      <c r="AN117" s="104">
        <v>1</v>
      </c>
      <c r="AO117" s="103">
        <v>0</v>
      </c>
      <c r="AP117" s="103">
        <v>0</v>
      </c>
      <c r="AQ117" s="103">
        <v>1</v>
      </c>
      <c r="AR117" s="103">
        <v>0</v>
      </c>
      <c r="AS117" s="103">
        <v>0</v>
      </c>
      <c r="AT117" s="104"/>
      <c r="AU117" s="110">
        <v>44063</v>
      </c>
      <c r="AV117" s="108">
        <v>1</v>
      </c>
      <c r="AW117" s="108">
        <v>7.1230000000000002</v>
      </c>
      <c r="AX117" s="108">
        <v>159</v>
      </c>
      <c r="AY117" s="108">
        <v>15.3</v>
      </c>
      <c r="AZ117" s="108">
        <v>4.8</v>
      </c>
      <c r="BA117" s="108">
        <v>-23.9</v>
      </c>
      <c r="BB117" s="108"/>
      <c r="BC117" s="108"/>
      <c r="BD117" s="108"/>
      <c r="BE117" s="108"/>
      <c r="BF117" s="108"/>
      <c r="BG117" s="113">
        <v>3.74</v>
      </c>
      <c r="BH117" s="113"/>
      <c r="BI117" s="113">
        <v>535.5</v>
      </c>
      <c r="BJ117" s="113">
        <v>3.3000000000000002E-2</v>
      </c>
      <c r="BK117" s="108"/>
      <c r="BL117" s="108"/>
      <c r="BM117" s="108"/>
      <c r="BN117" s="108">
        <v>11.9</v>
      </c>
      <c r="BO117" s="108">
        <v>8.82</v>
      </c>
      <c r="BP117" s="108">
        <v>92.9</v>
      </c>
      <c r="BQ117" s="108">
        <v>3.1</v>
      </c>
      <c r="BR117" s="108">
        <v>103</v>
      </c>
      <c r="BS117" s="104"/>
      <c r="BT117" s="126">
        <v>0</v>
      </c>
      <c r="BU117" s="104">
        <v>0</v>
      </c>
      <c r="BV117" s="104">
        <v>0</v>
      </c>
      <c r="BW117" s="104">
        <v>0</v>
      </c>
      <c r="BX117" s="104">
        <v>0</v>
      </c>
      <c r="BY117" s="104">
        <v>0</v>
      </c>
      <c r="BZ117" s="104">
        <v>0</v>
      </c>
      <c r="CA117" s="104">
        <v>0</v>
      </c>
      <c r="CB117" s="104">
        <v>0</v>
      </c>
      <c r="CC117" s="104">
        <v>0</v>
      </c>
      <c r="CD117" s="104">
        <v>0</v>
      </c>
      <c r="CE117" s="104">
        <v>0</v>
      </c>
      <c r="CF117" s="104">
        <v>0</v>
      </c>
      <c r="CG117" s="104">
        <v>0</v>
      </c>
      <c r="CH117" s="104">
        <v>0</v>
      </c>
      <c r="CI117" s="103">
        <v>0</v>
      </c>
      <c r="CJ117" s="107"/>
      <c r="CK117" s="103"/>
      <c r="CL117" s="104">
        <v>0</v>
      </c>
      <c r="CM117" s="104">
        <v>0</v>
      </c>
      <c r="CN117" s="104">
        <v>0</v>
      </c>
      <c r="CO117" s="104">
        <v>0</v>
      </c>
      <c r="CP117" s="108"/>
      <c r="CQ117" s="108"/>
      <c r="CR117" s="107">
        <v>0</v>
      </c>
      <c r="CS117" s="104">
        <v>1</v>
      </c>
      <c r="CT117" s="112" t="s">
        <v>131</v>
      </c>
      <c r="CU117" s="116"/>
      <c r="CV117" s="108">
        <v>0</v>
      </c>
      <c r="CW117" s="108">
        <v>0</v>
      </c>
      <c r="CX117" s="104">
        <v>0</v>
      </c>
      <c r="CY117" s="104">
        <v>0</v>
      </c>
      <c r="CZ117" s="108"/>
      <c r="DA117" s="104"/>
      <c r="DB117" s="104"/>
      <c r="DC117" s="104"/>
      <c r="DD117" s="104"/>
      <c r="DE117" s="104"/>
      <c r="DF117" s="104"/>
      <c r="DG117" s="104"/>
      <c r="DH117" s="104"/>
      <c r="DI117" s="104"/>
      <c r="DJ117" s="104"/>
      <c r="DK117" s="104"/>
      <c r="DL117" s="104"/>
      <c r="DM117" s="104"/>
      <c r="DN117" s="104"/>
      <c r="DO117" s="104"/>
      <c r="DP117" s="104"/>
      <c r="DQ117" s="104"/>
      <c r="DR117" s="104"/>
      <c r="DS117" s="104"/>
      <c r="DT117" s="114">
        <v>8.52</v>
      </c>
      <c r="DU117" s="114">
        <v>8.3000000000000007</v>
      </c>
      <c r="DV117" s="114">
        <v>8.75</v>
      </c>
      <c r="DW117" s="114">
        <v>61</v>
      </c>
      <c r="DX117" s="114">
        <v>88</v>
      </c>
      <c r="DY117" s="114">
        <v>0.45100000000000001</v>
      </c>
      <c r="DZ117" s="114">
        <v>1.6759999999999999</v>
      </c>
      <c r="EA117" s="114">
        <v>30.98</v>
      </c>
      <c r="EB117" s="114">
        <v>5.5190000000000001</v>
      </c>
      <c r="EC117" s="114">
        <v>0.47099999999999997</v>
      </c>
      <c r="ED117" s="114">
        <v>0.57699999999999996</v>
      </c>
      <c r="EE117" s="114">
        <v>1.006</v>
      </c>
      <c r="EF117" s="114">
        <v>0.30199999999999999</v>
      </c>
    </row>
    <row r="118" spans="1:136" ht="15.75" customHeight="1">
      <c r="A118" s="76">
        <v>118</v>
      </c>
      <c r="B118" s="159" t="s">
        <v>951</v>
      </c>
      <c r="C118" s="46">
        <v>3346344</v>
      </c>
      <c r="D118" s="46">
        <v>1</v>
      </c>
      <c r="E118" s="149">
        <v>27576</v>
      </c>
      <c r="F118" s="44">
        <f t="shared" si="0"/>
        <v>45</v>
      </c>
      <c r="G118" s="78">
        <v>1</v>
      </c>
      <c r="H118" s="159">
        <v>56</v>
      </c>
      <c r="I118" s="135">
        <v>142</v>
      </c>
      <c r="J118" s="78">
        <v>80</v>
      </c>
      <c r="K118" s="46">
        <v>36</v>
      </c>
      <c r="L118" s="79">
        <v>93</v>
      </c>
      <c r="M118" s="80">
        <v>0</v>
      </c>
      <c r="N118" s="80">
        <v>1</v>
      </c>
      <c r="O118" s="80">
        <v>0</v>
      </c>
      <c r="P118" s="80">
        <v>0</v>
      </c>
      <c r="Q118" s="80">
        <v>0</v>
      </c>
      <c r="R118" s="80">
        <v>0</v>
      </c>
      <c r="S118" s="80">
        <v>1</v>
      </c>
      <c r="T118" s="80">
        <v>0</v>
      </c>
      <c r="U118" s="80">
        <v>0</v>
      </c>
      <c r="V118" s="80">
        <v>0</v>
      </c>
      <c r="W118" s="80">
        <v>0</v>
      </c>
      <c r="X118" s="70">
        <v>60</v>
      </c>
      <c r="Y118" s="63">
        <v>1.7</v>
      </c>
      <c r="Z118" s="191">
        <f t="shared" si="3"/>
        <v>20.761245674740486</v>
      </c>
      <c r="AA118" s="150">
        <v>44075</v>
      </c>
      <c r="AB118" s="60" t="s">
        <v>1928</v>
      </c>
      <c r="AC118" s="177">
        <v>44079</v>
      </c>
      <c r="AD118" s="58" t="s">
        <v>1904</v>
      </c>
      <c r="AE118" s="58">
        <v>0</v>
      </c>
      <c r="AF118" s="58">
        <v>0</v>
      </c>
      <c r="AG118" s="58">
        <v>0</v>
      </c>
      <c r="AH118" s="84">
        <v>0</v>
      </c>
      <c r="AI118" s="84">
        <v>0</v>
      </c>
      <c r="AJ118" s="60">
        <v>44098</v>
      </c>
      <c r="AK118" s="58">
        <f t="shared" si="2"/>
        <v>23</v>
      </c>
      <c r="AL118" s="123">
        <v>1</v>
      </c>
      <c r="AM118" s="61"/>
      <c r="AN118" s="64">
        <v>1</v>
      </c>
      <c r="AO118" s="63">
        <v>1</v>
      </c>
      <c r="AP118" s="63">
        <v>1</v>
      </c>
      <c r="AQ118" s="63">
        <v>1</v>
      </c>
      <c r="AR118" s="63">
        <v>1</v>
      </c>
      <c r="AS118" s="63">
        <v>0</v>
      </c>
      <c r="AT118" s="64"/>
      <c r="AU118" s="66">
        <v>44077</v>
      </c>
      <c r="AV118" s="135">
        <v>1</v>
      </c>
      <c r="AW118" s="135">
        <v>7.4539999999999997</v>
      </c>
      <c r="AX118" s="135">
        <v>59</v>
      </c>
      <c r="AY118" s="135">
        <v>37</v>
      </c>
      <c r="AZ118" s="135">
        <v>25.6</v>
      </c>
      <c r="BA118" s="135">
        <v>2.2000000000000002</v>
      </c>
      <c r="BB118" s="135"/>
      <c r="BC118" s="135"/>
      <c r="BD118" s="135"/>
      <c r="BE118" s="135"/>
      <c r="BF118" s="135"/>
      <c r="BG118" s="133">
        <v>0.53</v>
      </c>
      <c r="BH118" s="133">
        <v>16334</v>
      </c>
      <c r="BI118" s="133">
        <v>32.700000000000003</v>
      </c>
      <c r="BJ118" s="133">
        <v>6.0000000000000001E-3</v>
      </c>
      <c r="BK118" s="135"/>
      <c r="BL118" s="135"/>
      <c r="BM118" s="135"/>
      <c r="BN118" s="135">
        <v>13.6</v>
      </c>
      <c r="BO118" s="135">
        <v>9.1</v>
      </c>
      <c r="BP118" s="135">
        <v>90.2</v>
      </c>
      <c r="BQ118" s="135">
        <v>4.3</v>
      </c>
      <c r="BR118" s="135">
        <v>395</v>
      </c>
      <c r="BS118" s="46">
        <v>25</v>
      </c>
      <c r="BT118" s="123">
        <v>0</v>
      </c>
      <c r="BU118" s="64">
        <v>1</v>
      </c>
      <c r="BV118" s="64">
        <v>0</v>
      </c>
      <c r="BW118" s="64">
        <v>1</v>
      </c>
      <c r="BX118" s="64">
        <v>0</v>
      </c>
      <c r="BY118" s="64">
        <v>1</v>
      </c>
      <c r="BZ118" s="64">
        <v>0</v>
      </c>
      <c r="CA118" s="64">
        <v>0</v>
      </c>
      <c r="CB118" s="64">
        <v>0</v>
      </c>
      <c r="CC118" s="64">
        <v>0</v>
      </c>
      <c r="CD118" s="64">
        <v>0</v>
      </c>
      <c r="CE118" s="64">
        <v>0</v>
      </c>
      <c r="CF118" s="64">
        <v>0</v>
      </c>
      <c r="CG118" s="64">
        <v>1</v>
      </c>
      <c r="CH118" s="64">
        <v>0</v>
      </c>
      <c r="CI118" s="63">
        <v>0</v>
      </c>
      <c r="CJ118" s="86"/>
      <c r="CK118" s="63" t="s">
        <v>1886</v>
      </c>
      <c r="CL118" s="64">
        <v>1</v>
      </c>
      <c r="CM118" s="64">
        <v>1</v>
      </c>
      <c r="CN118" s="64">
        <v>0</v>
      </c>
      <c r="CO118" s="64">
        <v>0</v>
      </c>
      <c r="CP118" s="61">
        <v>0</v>
      </c>
      <c r="CQ118" s="61">
        <v>0</v>
      </c>
      <c r="CR118" s="70">
        <v>0</v>
      </c>
      <c r="CS118" s="64">
        <v>0</v>
      </c>
      <c r="CT118" s="71" t="s">
        <v>131</v>
      </c>
      <c r="CU118" s="62"/>
      <c r="CV118" s="61">
        <v>0</v>
      </c>
      <c r="CW118" s="61">
        <v>0</v>
      </c>
      <c r="CX118" s="64">
        <v>0</v>
      </c>
      <c r="CY118" s="64">
        <v>0</v>
      </c>
      <c r="CZ118" s="160">
        <v>5.4979464285714288</v>
      </c>
      <c r="DA118" s="75">
        <v>6.1</v>
      </c>
      <c r="DB118" s="75">
        <v>0.60205357142857086</v>
      </c>
      <c r="DC118" s="75">
        <v>10.950517238579328</v>
      </c>
      <c r="DD118" s="75">
        <v>28</v>
      </c>
      <c r="DE118" s="75">
        <v>7501</v>
      </c>
      <c r="DF118" s="75">
        <v>1890</v>
      </c>
      <c r="DG118" s="75">
        <v>126.782464846981</v>
      </c>
      <c r="DH118" s="75">
        <v>5.7939244648567874E-3</v>
      </c>
      <c r="DI118" s="75">
        <v>6.2163333333333339</v>
      </c>
      <c r="DJ118" s="75">
        <v>8.9359999999999999</v>
      </c>
      <c r="DK118" s="75">
        <v>-2.7196666666666673</v>
      </c>
      <c r="DL118" s="75">
        <v>88.36856894150327</v>
      </c>
      <c r="DM118" s="75">
        <v>127.32281930390376</v>
      </c>
      <c r="DN118" s="75">
        <v>-38.954250362400508</v>
      </c>
      <c r="DO118" s="75">
        <v>90.654085166531857</v>
      </c>
      <c r="DP118" s="75">
        <v>130.1744185489103</v>
      </c>
      <c r="DQ118" s="75">
        <v>-39.520333382378382</v>
      </c>
      <c r="DR118" s="75">
        <v>0.23289072250378495</v>
      </c>
      <c r="DS118" s="75"/>
      <c r="DT118" s="75">
        <v>8.31</v>
      </c>
      <c r="DU118" s="75">
        <v>8.1300000000000008</v>
      </c>
      <c r="DV118" s="75">
        <v>8.4600000000000009</v>
      </c>
      <c r="DW118" s="75">
        <v>80</v>
      </c>
      <c r="DX118" s="75">
        <v>142</v>
      </c>
      <c r="DY118" s="75">
        <v>0.32500000000000001</v>
      </c>
      <c r="DZ118" s="75">
        <v>0.51300000000000001</v>
      </c>
      <c r="EA118" s="75">
        <v>9.8800000000000008</v>
      </c>
      <c r="EB118" s="75">
        <v>9.7739999999999991</v>
      </c>
      <c r="EC118" s="75">
        <v>1.6759999999999999</v>
      </c>
      <c r="ED118" s="75">
        <v>0.47799999999999998</v>
      </c>
      <c r="EE118" s="75">
        <v>0.55200000000000005</v>
      </c>
      <c r="EF118" s="75">
        <v>0.42799999999999999</v>
      </c>
    </row>
    <row r="119" spans="1:136" ht="15.75" customHeight="1">
      <c r="A119" s="76">
        <v>119</v>
      </c>
      <c r="B119" s="159" t="s">
        <v>958</v>
      </c>
      <c r="C119" s="46">
        <v>14254720</v>
      </c>
      <c r="D119" s="46">
        <v>2</v>
      </c>
      <c r="E119" s="149">
        <v>27062</v>
      </c>
      <c r="F119" s="44">
        <f t="shared" si="0"/>
        <v>46</v>
      </c>
      <c r="G119" s="78">
        <v>1</v>
      </c>
      <c r="H119" s="159">
        <v>98</v>
      </c>
      <c r="I119" s="135">
        <v>112</v>
      </c>
      <c r="J119" s="78">
        <v>79</v>
      </c>
      <c r="K119" s="46">
        <v>36.4</v>
      </c>
      <c r="L119" s="79">
        <v>85</v>
      </c>
      <c r="M119" s="80">
        <v>0</v>
      </c>
      <c r="N119" s="80">
        <v>0</v>
      </c>
      <c r="O119" s="80">
        <v>0</v>
      </c>
      <c r="P119" s="80">
        <v>0</v>
      </c>
      <c r="Q119" s="80">
        <v>0</v>
      </c>
      <c r="R119" s="80">
        <v>0</v>
      </c>
      <c r="S119" s="80">
        <v>0</v>
      </c>
      <c r="T119" s="80">
        <v>0</v>
      </c>
      <c r="U119" s="80">
        <v>0</v>
      </c>
      <c r="V119" s="80">
        <v>0</v>
      </c>
      <c r="W119" s="80">
        <v>0</v>
      </c>
      <c r="X119" s="70">
        <v>38</v>
      </c>
      <c r="Y119" s="63">
        <v>1.44</v>
      </c>
      <c r="Z119" s="191">
        <f t="shared" si="3"/>
        <v>18.325617283950617</v>
      </c>
      <c r="AA119" s="150">
        <v>44074</v>
      </c>
      <c r="AB119" s="60" t="s">
        <v>1928</v>
      </c>
      <c r="AC119" s="177"/>
      <c r="AD119" s="58"/>
      <c r="AE119" s="58">
        <v>0</v>
      </c>
      <c r="AF119" s="58">
        <v>0</v>
      </c>
      <c r="AG119" s="58">
        <v>0</v>
      </c>
      <c r="AH119" s="84">
        <v>0</v>
      </c>
      <c r="AI119" s="84">
        <v>0</v>
      </c>
      <c r="AJ119" s="60">
        <v>44077</v>
      </c>
      <c r="AK119" s="58">
        <f t="shared" si="2"/>
        <v>3</v>
      </c>
      <c r="AL119" s="123">
        <v>1</v>
      </c>
      <c r="AM119" s="61"/>
      <c r="AN119" s="64">
        <v>1</v>
      </c>
      <c r="AO119" s="63">
        <v>1</v>
      </c>
      <c r="AP119" s="63">
        <v>1</v>
      </c>
      <c r="AQ119" s="63">
        <v>1</v>
      </c>
      <c r="AR119" s="63">
        <v>1</v>
      </c>
      <c r="AS119" s="63">
        <v>0</v>
      </c>
      <c r="AT119" s="64"/>
      <c r="AU119" s="66">
        <v>44075</v>
      </c>
      <c r="AV119" s="135">
        <v>3</v>
      </c>
      <c r="AW119" s="135">
        <v>7.4379999999999997</v>
      </c>
      <c r="AX119" s="135">
        <v>62</v>
      </c>
      <c r="AY119" s="135">
        <v>37.200000000000003</v>
      </c>
      <c r="AZ119" s="135">
        <v>24.7</v>
      </c>
      <c r="BA119" s="135">
        <v>1.3</v>
      </c>
      <c r="BB119" s="135"/>
      <c r="BC119" s="135"/>
      <c r="BD119" s="135"/>
      <c r="BE119" s="135"/>
      <c r="BF119" s="135"/>
      <c r="BG119" s="133">
        <v>0.7</v>
      </c>
      <c r="BH119" s="133">
        <v>527</v>
      </c>
      <c r="BI119" s="133">
        <v>49.8</v>
      </c>
      <c r="BJ119" s="133">
        <v>3.0000000000000001E-3</v>
      </c>
      <c r="BK119" s="135"/>
      <c r="BL119" s="135"/>
      <c r="BM119" s="135">
        <v>99</v>
      </c>
      <c r="BN119" s="135">
        <v>14.9</v>
      </c>
      <c r="BO119" s="135">
        <v>4.4000000000000004</v>
      </c>
      <c r="BP119" s="135">
        <v>71.099999999999994</v>
      </c>
      <c r="BQ119" s="135">
        <v>18.2</v>
      </c>
      <c r="BR119" s="135">
        <v>164</v>
      </c>
      <c r="BS119" s="46">
        <v>34</v>
      </c>
      <c r="BT119" s="123">
        <v>0</v>
      </c>
      <c r="BU119" s="64">
        <v>1</v>
      </c>
      <c r="BV119" s="64">
        <v>0</v>
      </c>
      <c r="BW119" s="64">
        <v>0</v>
      </c>
      <c r="BX119" s="64">
        <v>0</v>
      </c>
      <c r="BY119" s="64">
        <v>0</v>
      </c>
      <c r="BZ119" s="64">
        <v>0</v>
      </c>
      <c r="CA119" s="64">
        <v>0</v>
      </c>
      <c r="CB119" s="64">
        <v>0</v>
      </c>
      <c r="CC119" s="64">
        <v>0</v>
      </c>
      <c r="CD119" s="64">
        <v>0</v>
      </c>
      <c r="CE119" s="64">
        <v>0</v>
      </c>
      <c r="CF119" s="64">
        <v>0</v>
      </c>
      <c r="CG119" s="64">
        <v>1</v>
      </c>
      <c r="CH119" s="64">
        <v>1</v>
      </c>
      <c r="CI119" s="63">
        <v>0</v>
      </c>
      <c r="CJ119" s="86"/>
      <c r="CK119" s="63" t="s">
        <v>1885</v>
      </c>
      <c r="CL119" s="64">
        <v>0</v>
      </c>
      <c r="CM119" s="64">
        <v>0</v>
      </c>
      <c r="CN119" s="64">
        <v>0</v>
      </c>
      <c r="CO119" s="64">
        <v>0</v>
      </c>
      <c r="CP119" s="61">
        <v>0</v>
      </c>
      <c r="CQ119" s="61">
        <v>0</v>
      </c>
      <c r="CR119" s="70">
        <v>0</v>
      </c>
      <c r="CS119" s="64">
        <v>0</v>
      </c>
      <c r="CT119" s="71"/>
      <c r="CU119" s="62"/>
      <c r="CV119" s="61">
        <v>0</v>
      </c>
      <c r="CW119" s="61">
        <v>0</v>
      </c>
      <c r="CX119" s="64">
        <v>0</v>
      </c>
      <c r="CY119" s="64">
        <v>0</v>
      </c>
      <c r="CZ119" s="160">
        <v>2.6503333333333337</v>
      </c>
      <c r="DA119" s="75">
        <v>3.01</v>
      </c>
      <c r="DB119" s="75">
        <v>0.35966666666666613</v>
      </c>
      <c r="DC119" s="75">
        <v>13.570620047792708</v>
      </c>
      <c r="DD119" s="75">
        <v>114</v>
      </c>
      <c r="DE119" s="75">
        <v>61391</v>
      </c>
      <c r="DF119" s="75">
        <v>36665</v>
      </c>
      <c r="DG119" s="75">
        <v>737.32446415373238</v>
      </c>
      <c r="DH119" s="75">
        <v>3.7012464333267988E-4</v>
      </c>
      <c r="DI119" s="75">
        <v>-11.473666666666666</v>
      </c>
      <c r="DJ119" s="75">
        <v>7.8606666666666678</v>
      </c>
      <c r="DK119" s="75">
        <v>-19.33433333333334</v>
      </c>
      <c r="DL119" s="75">
        <v>-38.045502456492528</v>
      </c>
      <c r="DM119" s="75">
        <v>26.073818561112059</v>
      </c>
      <c r="DN119" s="75">
        <v>-64.119321017604605</v>
      </c>
      <c r="DO119" s="75">
        <v>-346.14274993434651</v>
      </c>
      <c r="DP119" s="75">
        <v>237.10726368463745</v>
      </c>
      <c r="DQ119" s="75">
        <v>-583.25001361898421</v>
      </c>
      <c r="DR119" s="75">
        <v>0.71097073160127289</v>
      </c>
      <c r="DS119" s="75"/>
      <c r="DT119" s="75">
        <v>6.72</v>
      </c>
      <c r="DU119" s="75">
        <v>6.52</v>
      </c>
      <c r="DV119" s="75">
        <v>6.86</v>
      </c>
      <c r="DW119" s="75">
        <v>86</v>
      </c>
      <c r="DX119" s="75">
        <v>102</v>
      </c>
      <c r="DY119" s="75">
        <v>0.34300000000000003</v>
      </c>
      <c r="DZ119" s="75">
        <v>1.69</v>
      </c>
      <c r="EA119" s="75">
        <v>50.61</v>
      </c>
      <c r="EB119" s="75">
        <v>4.3170000000000002</v>
      </c>
      <c r="EC119" s="75">
        <v>0.24099999999999999</v>
      </c>
      <c r="ED119" s="75">
        <v>0.58399999999999996</v>
      </c>
      <c r="EE119" s="75">
        <v>0.66500000000000004</v>
      </c>
      <c r="EF119" s="75">
        <v>0.35799999999999998</v>
      </c>
    </row>
    <row r="120" spans="1:136" ht="15.75" customHeight="1">
      <c r="A120" s="76">
        <v>120</v>
      </c>
      <c r="B120" s="163" t="s">
        <v>965</v>
      </c>
      <c r="C120" s="46">
        <v>2621125</v>
      </c>
      <c r="D120" s="46">
        <v>2</v>
      </c>
      <c r="E120" s="149">
        <v>19801</v>
      </c>
      <c r="F120" s="44">
        <f t="shared" si="0"/>
        <v>66</v>
      </c>
      <c r="G120" s="78">
        <v>2</v>
      </c>
      <c r="H120" s="159">
        <v>70</v>
      </c>
      <c r="I120" s="135">
        <v>117</v>
      </c>
      <c r="J120" s="78">
        <v>75</v>
      </c>
      <c r="K120" s="46">
        <v>36</v>
      </c>
      <c r="L120" s="79">
        <v>90</v>
      </c>
      <c r="M120" s="80">
        <v>0</v>
      </c>
      <c r="N120" s="80">
        <v>0</v>
      </c>
      <c r="O120" s="80">
        <v>0</v>
      </c>
      <c r="P120" s="80">
        <v>0</v>
      </c>
      <c r="Q120" s="80">
        <v>0</v>
      </c>
      <c r="R120" s="80">
        <v>0</v>
      </c>
      <c r="S120" s="80">
        <v>1</v>
      </c>
      <c r="T120" s="80">
        <v>0</v>
      </c>
      <c r="U120" s="80">
        <v>1</v>
      </c>
      <c r="V120" s="80">
        <v>0</v>
      </c>
      <c r="W120" s="80">
        <v>0</v>
      </c>
      <c r="X120" s="70">
        <v>66</v>
      </c>
      <c r="Y120" s="63">
        <v>1.66</v>
      </c>
      <c r="Z120" s="191">
        <f t="shared" si="3"/>
        <v>23.951226593119468</v>
      </c>
      <c r="AA120" s="150">
        <v>44074</v>
      </c>
      <c r="AB120" s="60" t="s">
        <v>1928</v>
      </c>
      <c r="AC120" s="177">
        <v>44076</v>
      </c>
      <c r="AD120" s="58" t="s">
        <v>1888</v>
      </c>
      <c r="AE120" s="58">
        <v>1</v>
      </c>
      <c r="AF120" s="58">
        <v>1</v>
      </c>
      <c r="AG120" s="58">
        <v>48</v>
      </c>
      <c r="AH120" s="84">
        <v>0</v>
      </c>
      <c r="AI120" s="84">
        <v>1</v>
      </c>
      <c r="AJ120" s="60">
        <v>44140</v>
      </c>
      <c r="AK120" s="58">
        <f t="shared" si="2"/>
        <v>66</v>
      </c>
      <c r="AL120" s="123">
        <v>1</v>
      </c>
      <c r="AM120" s="61"/>
      <c r="AN120" s="64">
        <v>1</v>
      </c>
      <c r="AO120" s="63">
        <v>1</v>
      </c>
      <c r="AP120" s="63">
        <v>1</v>
      </c>
      <c r="AQ120" s="63">
        <v>1</v>
      </c>
      <c r="AR120" s="63">
        <v>1</v>
      </c>
      <c r="AS120" s="63">
        <v>0</v>
      </c>
      <c r="AT120" s="64"/>
      <c r="AU120" s="66">
        <v>44073</v>
      </c>
      <c r="AV120" s="135">
        <v>9</v>
      </c>
      <c r="AW120" s="135">
        <v>1.429</v>
      </c>
      <c r="AX120" s="135">
        <v>22.4</v>
      </c>
      <c r="AY120" s="135">
        <v>47</v>
      </c>
      <c r="AZ120" s="135">
        <v>30.6</v>
      </c>
      <c r="BA120" s="135">
        <v>5.7</v>
      </c>
      <c r="BB120" s="135"/>
      <c r="BC120" s="135"/>
      <c r="BD120" s="135"/>
      <c r="BE120" s="135"/>
      <c r="BF120" s="135"/>
      <c r="BG120" s="133">
        <v>3.06</v>
      </c>
      <c r="BH120" s="133">
        <v>933</v>
      </c>
      <c r="BI120" s="133">
        <v>58.7</v>
      </c>
      <c r="BJ120" s="133">
        <v>2.1000000000000001E-2</v>
      </c>
      <c r="BK120" s="135"/>
      <c r="BL120" s="135"/>
      <c r="BM120" s="135">
        <v>128</v>
      </c>
      <c r="BN120" s="135">
        <v>13.9</v>
      </c>
      <c r="BO120" s="135">
        <v>9.76</v>
      </c>
      <c r="BP120" s="135">
        <v>90</v>
      </c>
      <c r="BQ120" s="135">
        <v>6.3</v>
      </c>
      <c r="BR120" s="135">
        <v>250</v>
      </c>
      <c r="BS120" s="46">
        <v>127</v>
      </c>
      <c r="BT120" s="123">
        <v>0</v>
      </c>
      <c r="BU120" s="64">
        <v>0</v>
      </c>
      <c r="BV120" s="64">
        <v>0</v>
      </c>
      <c r="BW120" s="64">
        <v>0</v>
      </c>
      <c r="BX120" s="64">
        <v>0</v>
      </c>
      <c r="BY120" s="64">
        <v>1</v>
      </c>
      <c r="BZ120" s="64">
        <v>0</v>
      </c>
      <c r="CA120" s="64">
        <v>0</v>
      </c>
      <c r="CB120" s="64">
        <v>1</v>
      </c>
      <c r="CC120" s="64">
        <v>0</v>
      </c>
      <c r="CD120" s="64">
        <v>0</v>
      </c>
      <c r="CE120" s="64">
        <v>0</v>
      </c>
      <c r="CF120" s="64">
        <v>0</v>
      </c>
      <c r="CG120" s="64">
        <v>0</v>
      </c>
      <c r="CH120" s="64">
        <v>0</v>
      </c>
      <c r="CI120" s="63">
        <v>0</v>
      </c>
      <c r="CJ120" s="86"/>
      <c r="CK120" s="63" t="s">
        <v>1885</v>
      </c>
      <c r="CL120" s="64">
        <v>1</v>
      </c>
      <c r="CM120" s="64">
        <v>1</v>
      </c>
      <c r="CN120" s="64">
        <v>0</v>
      </c>
      <c r="CO120" s="64">
        <v>0</v>
      </c>
      <c r="CP120" s="61">
        <v>0</v>
      </c>
      <c r="CQ120" s="61">
        <v>457</v>
      </c>
      <c r="CR120" s="70">
        <v>0</v>
      </c>
      <c r="CS120" s="64">
        <v>0</v>
      </c>
      <c r="CT120" s="71" t="s">
        <v>131</v>
      </c>
      <c r="CU120" s="62"/>
      <c r="CV120" s="61">
        <v>0</v>
      </c>
      <c r="CW120" s="61">
        <v>1</v>
      </c>
      <c r="CX120" s="64">
        <v>0</v>
      </c>
      <c r="CY120" s="64">
        <v>0</v>
      </c>
      <c r="CZ120" s="160">
        <v>3.2615166666666666</v>
      </c>
      <c r="DA120" s="75">
        <v>3.431</v>
      </c>
      <c r="DB120" s="75">
        <v>0.16948333333333343</v>
      </c>
      <c r="DC120" s="75">
        <v>5.1964576807313607</v>
      </c>
      <c r="DD120" s="75">
        <v>101</v>
      </c>
      <c r="DE120" s="75">
        <v>48412</v>
      </c>
      <c r="DF120" s="75">
        <v>24657</v>
      </c>
      <c r="DG120" s="75">
        <v>386.30223060006279</v>
      </c>
      <c r="DH120" s="75">
        <v>2.1074979440853959E-4</v>
      </c>
      <c r="DI120" s="75">
        <v>15.584166666666674</v>
      </c>
      <c r="DJ120" s="75">
        <v>28.46533333333333</v>
      </c>
      <c r="DK120" s="75">
        <v>-12.881166666666667</v>
      </c>
      <c r="DL120" s="75">
        <v>78.040729932679014</v>
      </c>
      <c r="DM120" s="75">
        <v>142.61670402260344</v>
      </c>
      <c r="DN120" s="75">
        <v>-64.575974089924514</v>
      </c>
      <c r="DO120" s="75">
        <v>382.43898148141761</v>
      </c>
      <c r="DP120" s="75">
        <v>698.36955689888077</v>
      </c>
      <c r="DQ120" s="75">
        <v>-315.93057541746344</v>
      </c>
      <c r="DR120" s="75">
        <v>0.31147642137833192</v>
      </c>
      <c r="DS120" s="75"/>
      <c r="DT120" s="75">
        <v>6.81</v>
      </c>
      <c r="DU120" s="75">
        <v>6.68</v>
      </c>
      <c r="DV120" s="75">
        <v>6.96</v>
      </c>
      <c r="DW120" s="75">
        <v>75</v>
      </c>
      <c r="DX120" s="75">
        <v>117</v>
      </c>
      <c r="DY120" s="75">
        <v>0.28599999999999998</v>
      </c>
      <c r="DZ120" s="75">
        <v>0.54700000000000004</v>
      </c>
      <c r="EA120" s="75">
        <v>15.62</v>
      </c>
      <c r="EB120" s="75">
        <v>7.7720000000000002</v>
      </c>
      <c r="EC120" s="75">
        <v>0.79500000000000004</v>
      </c>
      <c r="ED120" s="75">
        <v>0.58299999999999996</v>
      </c>
      <c r="EE120" s="75">
        <v>0.89700000000000002</v>
      </c>
      <c r="EF120" s="75">
        <v>0.373</v>
      </c>
    </row>
    <row r="121" spans="1:136" ht="15.75" customHeight="1">
      <c r="A121" s="76">
        <v>121</v>
      </c>
      <c r="B121" s="163" t="s">
        <v>973</v>
      </c>
      <c r="C121" s="46">
        <v>33554419</v>
      </c>
      <c r="D121" s="46">
        <v>1</v>
      </c>
      <c r="E121" s="149">
        <v>22644</v>
      </c>
      <c r="F121" s="44">
        <f t="shared" si="0"/>
        <v>58</v>
      </c>
      <c r="G121" s="78">
        <v>1</v>
      </c>
      <c r="H121" s="159">
        <v>131</v>
      </c>
      <c r="I121" s="135">
        <v>114</v>
      </c>
      <c r="J121" s="78">
        <v>77</v>
      </c>
      <c r="K121" s="46">
        <v>36.4</v>
      </c>
      <c r="L121" s="79">
        <v>93</v>
      </c>
      <c r="M121" s="80">
        <v>0</v>
      </c>
      <c r="N121" s="80">
        <v>0</v>
      </c>
      <c r="O121" s="80">
        <v>0</v>
      </c>
      <c r="P121" s="80">
        <v>0</v>
      </c>
      <c r="Q121" s="80">
        <v>0</v>
      </c>
      <c r="R121" s="80">
        <v>0</v>
      </c>
      <c r="S121" s="80">
        <v>0</v>
      </c>
      <c r="T121" s="80">
        <v>0</v>
      </c>
      <c r="U121" s="80">
        <v>0</v>
      </c>
      <c r="V121" s="80">
        <v>0</v>
      </c>
      <c r="W121" s="80">
        <v>0</v>
      </c>
      <c r="X121" s="70">
        <v>62</v>
      </c>
      <c r="Y121" s="63">
        <v>1.7</v>
      </c>
      <c r="Z121" s="191">
        <f t="shared" si="3"/>
        <v>21.453287197231838</v>
      </c>
      <c r="AA121" s="150">
        <v>44076</v>
      </c>
      <c r="AB121" s="60" t="s">
        <v>1928</v>
      </c>
      <c r="AC121" s="177"/>
      <c r="AD121" s="58"/>
      <c r="AE121" s="58">
        <v>0</v>
      </c>
      <c r="AF121" s="58">
        <v>0</v>
      </c>
      <c r="AG121" s="58">
        <v>0</v>
      </c>
      <c r="AH121" s="84">
        <v>1</v>
      </c>
      <c r="AI121" s="84">
        <v>0</v>
      </c>
      <c r="AJ121" s="60">
        <v>44082</v>
      </c>
      <c r="AK121" s="58">
        <f t="shared" si="2"/>
        <v>6</v>
      </c>
      <c r="AL121" s="123">
        <v>1</v>
      </c>
      <c r="AM121" s="61"/>
      <c r="AN121" s="64">
        <v>1</v>
      </c>
      <c r="AO121" s="63">
        <v>0</v>
      </c>
      <c r="AP121" s="63">
        <v>0</v>
      </c>
      <c r="AQ121" s="63">
        <v>0</v>
      </c>
      <c r="AR121" s="63">
        <v>0</v>
      </c>
      <c r="AS121" s="63">
        <v>0</v>
      </c>
      <c r="AT121" s="64"/>
      <c r="AU121" s="66">
        <v>44075</v>
      </c>
      <c r="AV121" s="135"/>
      <c r="AW121" s="135"/>
      <c r="AX121" s="135"/>
      <c r="AY121" s="135"/>
      <c r="AZ121" s="135"/>
      <c r="BA121" s="135"/>
      <c r="BB121" s="135"/>
      <c r="BC121" s="135"/>
      <c r="BD121" s="135"/>
      <c r="BE121" s="135"/>
      <c r="BF121" s="135"/>
      <c r="BG121" s="133">
        <v>0.83</v>
      </c>
      <c r="BH121" s="133">
        <v>30469</v>
      </c>
      <c r="BI121" s="143"/>
      <c r="BJ121" s="143"/>
      <c r="BK121" s="135"/>
      <c r="BL121" s="135"/>
      <c r="BM121" s="135"/>
      <c r="BN121" s="135">
        <v>8.5</v>
      </c>
      <c r="BO121" s="135">
        <v>18.54</v>
      </c>
      <c r="BP121" s="135">
        <v>86</v>
      </c>
      <c r="BQ121" s="135">
        <v>6</v>
      </c>
      <c r="BR121" s="135">
        <v>195</v>
      </c>
      <c r="BS121" s="46">
        <v>48</v>
      </c>
      <c r="BT121" s="123">
        <v>0</v>
      </c>
      <c r="BU121" s="64">
        <v>0</v>
      </c>
      <c r="BV121" s="64">
        <v>0</v>
      </c>
      <c r="BW121" s="64">
        <v>0</v>
      </c>
      <c r="BX121" s="64">
        <v>0</v>
      </c>
      <c r="BY121" s="64">
        <v>0</v>
      </c>
      <c r="BZ121" s="64">
        <v>0</v>
      </c>
      <c r="CA121" s="64">
        <v>0</v>
      </c>
      <c r="CB121" s="64">
        <v>0</v>
      </c>
      <c r="CC121" s="64">
        <v>0</v>
      </c>
      <c r="CD121" s="64">
        <v>0</v>
      </c>
      <c r="CE121" s="64">
        <v>0</v>
      </c>
      <c r="CF121" s="64">
        <v>0</v>
      </c>
      <c r="CG121" s="64">
        <v>0</v>
      </c>
      <c r="CH121" s="64">
        <v>0</v>
      </c>
      <c r="CI121" s="63">
        <v>0</v>
      </c>
      <c r="CJ121" s="86"/>
      <c r="CK121" s="63"/>
      <c r="CL121" s="64">
        <v>0</v>
      </c>
      <c r="CM121" s="64">
        <v>0</v>
      </c>
      <c r="CN121" s="64">
        <v>0</v>
      </c>
      <c r="CO121" s="64">
        <v>0</v>
      </c>
      <c r="CP121" s="61">
        <v>0</v>
      </c>
      <c r="CQ121" s="61">
        <v>0</v>
      </c>
      <c r="CR121" s="70">
        <v>0</v>
      </c>
      <c r="CS121" s="64">
        <v>0</v>
      </c>
      <c r="CT121" s="71"/>
      <c r="CU121" s="62"/>
      <c r="CV121" s="61">
        <v>0</v>
      </c>
      <c r="CW121" s="61">
        <v>0</v>
      </c>
      <c r="CX121" s="64">
        <v>0</v>
      </c>
      <c r="CY121" s="64">
        <v>1</v>
      </c>
      <c r="CZ121" s="161"/>
      <c r="DA121" s="90"/>
      <c r="DB121" s="90"/>
      <c r="DC121" s="90"/>
      <c r="DD121" s="90"/>
      <c r="DE121" s="90"/>
      <c r="DF121" s="90"/>
      <c r="DG121" s="90"/>
      <c r="DH121" s="90"/>
      <c r="DI121" s="90"/>
      <c r="DJ121" s="90"/>
      <c r="DK121" s="90"/>
      <c r="DL121" s="90"/>
      <c r="DM121" s="90"/>
      <c r="DN121" s="90"/>
      <c r="DO121" s="90"/>
      <c r="DP121" s="90"/>
      <c r="DQ121" s="90"/>
      <c r="DR121" s="90"/>
      <c r="DS121" s="90"/>
      <c r="DT121" s="75">
        <v>6.44</v>
      </c>
      <c r="DU121" s="75">
        <v>6.32</v>
      </c>
      <c r="DV121" s="75">
        <v>6.58</v>
      </c>
      <c r="DW121" s="75">
        <v>77</v>
      </c>
      <c r="DX121" s="75">
        <v>114</v>
      </c>
      <c r="DY121" s="75">
        <v>0.253</v>
      </c>
      <c r="DZ121" s="75">
        <v>0.52</v>
      </c>
      <c r="EA121" s="75">
        <v>16.579999999999998</v>
      </c>
      <c r="EB121" s="75">
        <v>7.5439999999999996</v>
      </c>
      <c r="EC121" s="75">
        <v>0.66400000000000003</v>
      </c>
      <c r="ED121" s="75">
        <v>0.66200000000000003</v>
      </c>
      <c r="EE121" s="75">
        <v>0.753</v>
      </c>
      <c r="EF121" s="75">
        <v>0.57399999999999995</v>
      </c>
    </row>
    <row r="122" spans="1:136" ht="15.75" customHeight="1">
      <c r="A122" s="76">
        <v>122</v>
      </c>
      <c r="B122" s="163" t="s">
        <v>981</v>
      </c>
      <c r="C122" s="46">
        <v>14172488</v>
      </c>
      <c r="D122" s="46">
        <v>1</v>
      </c>
      <c r="E122" s="149">
        <v>17122</v>
      </c>
      <c r="F122" s="44">
        <f t="shared" si="0"/>
        <v>73</v>
      </c>
      <c r="G122" s="78">
        <v>1</v>
      </c>
      <c r="H122" s="159">
        <v>113</v>
      </c>
      <c r="I122" s="135">
        <v>139</v>
      </c>
      <c r="J122" s="78">
        <v>84</v>
      </c>
      <c r="K122" s="46">
        <v>37.4</v>
      </c>
      <c r="L122" s="79">
        <v>97</v>
      </c>
      <c r="M122" s="80">
        <v>0</v>
      </c>
      <c r="N122" s="80">
        <v>1</v>
      </c>
      <c r="O122" s="80">
        <v>0</v>
      </c>
      <c r="P122" s="80">
        <v>1</v>
      </c>
      <c r="Q122" s="80">
        <v>0</v>
      </c>
      <c r="R122" s="80">
        <v>0</v>
      </c>
      <c r="S122" s="80">
        <v>1</v>
      </c>
      <c r="T122" s="80">
        <v>0</v>
      </c>
      <c r="U122" s="80">
        <v>1</v>
      </c>
      <c r="V122" s="80">
        <v>0</v>
      </c>
      <c r="W122" s="80">
        <v>0</v>
      </c>
      <c r="X122" s="70">
        <v>68.5</v>
      </c>
      <c r="Y122" s="63">
        <v>1.6</v>
      </c>
      <c r="Z122" s="191">
        <f t="shared" si="3"/>
        <v>26.757812499999996</v>
      </c>
      <c r="AA122" s="150">
        <v>44075</v>
      </c>
      <c r="AB122" s="60" t="s">
        <v>1928</v>
      </c>
      <c r="AC122" s="177">
        <v>44078</v>
      </c>
      <c r="AD122" s="58" t="s">
        <v>1888</v>
      </c>
      <c r="AE122" s="58">
        <v>1</v>
      </c>
      <c r="AF122" s="58">
        <v>1</v>
      </c>
      <c r="AG122" s="58">
        <v>2</v>
      </c>
      <c r="AH122" s="84">
        <v>1</v>
      </c>
      <c r="AI122" s="84">
        <v>1</v>
      </c>
      <c r="AJ122" s="60">
        <v>44079</v>
      </c>
      <c r="AK122" s="58">
        <f t="shared" si="2"/>
        <v>4</v>
      </c>
      <c r="AL122" s="123">
        <v>1</v>
      </c>
      <c r="AM122" s="61"/>
      <c r="AN122" s="64">
        <v>1</v>
      </c>
      <c r="AO122" s="63">
        <v>1</v>
      </c>
      <c r="AP122" s="63">
        <v>1</v>
      </c>
      <c r="AQ122" s="63">
        <v>1</v>
      </c>
      <c r="AR122" s="63">
        <v>1</v>
      </c>
      <c r="AS122" s="63">
        <v>0</v>
      </c>
      <c r="AT122" s="64"/>
      <c r="AU122" s="66">
        <v>44075</v>
      </c>
      <c r="AV122" s="135">
        <v>4</v>
      </c>
      <c r="AW122" s="135">
        <v>7.4180000000000001</v>
      </c>
      <c r="AX122" s="135">
        <v>80.5</v>
      </c>
      <c r="AY122" s="135">
        <v>33.5</v>
      </c>
      <c r="AZ122" s="135">
        <v>21.2</v>
      </c>
      <c r="BA122" s="135">
        <v>-2.1</v>
      </c>
      <c r="BB122" s="135"/>
      <c r="BC122" s="135"/>
      <c r="BD122" s="135"/>
      <c r="BE122" s="135"/>
      <c r="BF122" s="135"/>
      <c r="BG122" s="133">
        <v>7.41</v>
      </c>
      <c r="BH122" s="133">
        <v>1750</v>
      </c>
      <c r="BI122" s="133">
        <v>282.10000000000002</v>
      </c>
      <c r="BJ122" s="133">
        <v>0.17299999999999999</v>
      </c>
      <c r="BK122" s="135"/>
      <c r="BL122" s="135"/>
      <c r="BM122" s="135"/>
      <c r="BN122" s="135">
        <v>9.6</v>
      </c>
      <c r="BO122" s="135">
        <v>6.9</v>
      </c>
      <c r="BP122" s="135">
        <v>88.5</v>
      </c>
      <c r="BQ122" s="135">
        <v>5.8</v>
      </c>
      <c r="BR122" s="135">
        <v>158</v>
      </c>
      <c r="BS122" s="46">
        <v>92</v>
      </c>
      <c r="BT122" s="123">
        <v>0</v>
      </c>
      <c r="BU122" s="64">
        <v>0</v>
      </c>
      <c r="BV122" s="64">
        <v>0</v>
      </c>
      <c r="BW122" s="64">
        <v>0</v>
      </c>
      <c r="BX122" s="64">
        <v>0</v>
      </c>
      <c r="BY122" s="64">
        <v>0</v>
      </c>
      <c r="BZ122" s="64">
        <v>0</v>
      </c>
      <c r="CA122" s="64">
        <v>0</v>
      </c>
      <c r="CB122" s="64">
        <v>0</v>
      </c>
      <c r="CC122" s="64">
        <v>0</v>
      </c>
      <c r="CD122" s="64">
        <v>0</v>
      </c>
      <c r="CE122" s="64">
        <v>0</v>
      </c>
      <c r="CF122" s="64">
        <v>0</v>
      </c>
      <c r="CG122" s="64">
        <v>1</v>
      </c>
      <c r="CH122" s="64">
        <v>0</v>
      </c>
      <c r="CI122" s="63">
        <v>0</v>
      </c>
      <c r="CJ122" s="86"/>
      <c r="CK122" s="63" t="s">
        <v>1886</v>
      </c>
      <c r="CL122" s="64">
        <v>1</v>
      </c>
      <c r="CM122" s="64">
        <v>0</v>
      </c>
      <c r="CN122" s="64">
        <v>0</v>
      </c>
      <c r="CO122" s="64">
        <v>1</v>
      </c>
      <c r="CP122" s="61">
        <v>0</v>
      </c>
      <c r="CQ122" s="61">
        <v>0</v>
      </c>
      <c r="CR122" s="70">
        <v>0</v>
      </c>
      <c r="CS122" s="64">
        <v>1</v>
      </c>
      <c r="CT122" s="71" t="s">
        <v>131</v>
      </c>
      <c r="CU122" s="62"/>
      <c r="CV122" s="61">
        <v>0</v>
      </c>
      <c r="CW122" s="61">
        <v>1</v>
      </c>
      <c r="CX122" s="64">
        <v>0</v>
      </c>
      <c r="CY122" s="64">
        <v>1</v>
      </c>
      <c r="CZ122" s="160">
        <v>4.8489811320754725</v>
      </c>
      <c r="DA122" s="75">
        <v>5.0110000000000001</v>
      </c>
      <c r="DB122" s="75">
        <v>0.16201886792452758</v>
      </c>
      <c r="DC122" s="75">
        <v>3.3412971408115144</v>
      </c>
      <c r="DD122" s="75">
        <v>154</v>
      </c>
      <c r="DE122" s="75">
        <v>21889</v>
      </c>
      <c r="DF122" s="75">
        <v>18671</v>
      </c>
      <c r="DG122" s="75">
        <v>18.437278884059424</v>
      </c>
      <c r="DH122" s="75">
        <v>1.7895651763759384E-4</v>
      </c>
      <c r="DI122" s="75">
        <v>-9.2721666666666689</v>
      </c>
      <c r="DJ122" s="75">
        <v>13.527166666666661</v>
      </c>
      <c r="DK122" s="75">
        <v>-22.799333333333326</v>
      </c>
      <c r="DL122" s="75">
        <v>-101.83607319273558</v>
      </c>
      <c r="DM122" s="75">
        <v>150.02911394207587</v>
      </c>
      <c r="DN122" s="75">
        <v>-251.86518713481149</v>
      </c>
      <c r="DO122" s="75">
        <v>-154.15928215360051</v>
      </c>
      <c r="DP122" s="75">
        <v>223.18015461675753</v>
      </c>
      <c r="DQ122" s="75">
        <v>-377.33943677035802</v>
      </c>
      <c r="DR122" s="75">
        <v>0.6283549149474994</v>
      </c>
      <c r="DS122" s="75"/>
      <c r="DT122" s="75">
        <v>8.0500000000000007</v>
      </c>
      <c r="DU122" s="75">
        <v>7.68</v>
      </c>
      <c r="DV122" s="75">
        <v>8.3699999999999992</v>
      </c>
      <c r="DW122" s="75">
        <v>84</v>
      </c>
      <c r="DX122" s="75">
        <v>139</v>
      </c>
      <c r="DY122" s="75">
        <v>0.68700000000000006</v>
      </c>
      <c r="DZ122" s="75">
        <v>1.18</v>
      </c>
      <c r="EA122" s="75">
        <v>25.48</v>
      </c>
      <c r="EB122" s="75">
        <v>6.085</v>
      </c>
      <c r="EC122" s="75">
        <v>0.316</v>
      </c>
      <c r="ED122" s="75">
        <v>1.395</v>
      </c>
      <c r="EE122" s="75">
        <v>1.762</v>
      </c>
      <c r="EF122" s="75">
        <v>0.502</v>
      </c>
    </row>
    <row r="123" spans="1:136" ht="15.75" customHeight="1">
      <c r="A123" s="76">
        <v>123</v>
      </c>
      <c r="B123" s="163" t="s">
        <v>988</v>
      </c>
      <c r="C123" s="46">
        <v>91787527</v>
      </c>
      <c r="D123" s="46">
        <v>2</v>
      </c>
      <c r="E123" s="149">
        <v>21153</v>
      </c>
      <c r="F123" s="44">
        <f t="shared" si="0"/>
        <v>62</v>
      </c>
      <c r="G123" s="78">
        <v>1</v>
      </c>
      <c r="H123" s="159">
        <v>108</v>
      </c>
      <c r="I123" s="135">
        <v>127</v>
      </c>
      <c r="J123" s="78">
        <v>77</v>
      </c>
      <c r="K123" s="46">
        <v>35</v>
      </c>
      <c r="L123" s="79">
        <v>100</v>
      </c>
      <c r="M123" s="80">
        <v>0</v>
      </c>
      <c r="N123" s="80">
        <v>0</v>
      </c>
      <c r="O123" s="80">
        <v>0</v>
      </c>
      <c r="P123" s="80">
        <v>0</v>
      </c>
      <c r="Q123" s="80">
        <v>0</v>
      </c>
      <c r="R123" s="80">
        <v>0</v>
      </c>
      <c r="S123" s="80">
        <v>1</v>
      </c>
      <c r="T123" s="80">
        <v>0</v>
      </c>
      <c r="U123" s="80">
        <v>1</v>
      </c>
      <c r="V123" s="80">
        <v>0</v>
      </c>
      <c r="W123" s="80">
        <v>0</v>
      </c>
      <c r="X123" s="70">
        <v>69</v>
      </c>
      <c r="Y123" s="63">
        <v>1.52</v>
      </c>
      <c r="Z123" s="191">
        <f t="shared" si="3"/>
        <v>29.864958448753463</v>
      </c>
      <c r="AA123" s="150">
        <v>44077</v>
      </c>
      <c r="AB123" s="60" t="s">
        <v>1928</v>
      </c>
      <c r="AC123" s="177">
        <v>44079</v>
      </c>
      <c r="AD123" s="58" t="s">
        <v>1888</v>
      </c>
      <c r="AE123" s="58">
        <v>1</v>
      </c>
      <c r="AF123" s="58">
        <v>0</v>
      </c>
      <c r="AG123" s="58">
        <v>8</v>
      </c>
      <c r="AH123" s="84">
        <v>0</v>
      </c>
      <c r="AI123" s="84">
        <v>1</v>
      </c>
      <c r="AJ123" s="60">
        <v>44098</v>
      </c>
      <c r="AK123" s="58">
        <f t="shared" si="2"/>
        <v>21</v>
      </c>
      <c r="AL123" s="123">
        <v>1</v>
      </c>
      <c r="AM123" s="61"/>
      <c r="AN123" s="64">
        <v>1</v>
      </c>
      <c r="AO123" s="63">
        <v>1</v>
      </c>
      <c r="AP123" s="63">
        <v>0</v>
      </c>
      <c r="AQ123" s="63">
        <v>0</v>
      </c>
      <c r="AR123" s="63">
        <v>1</v>
      </c>
      <c r="AS123" s="63">
        <v>0</v>
      </c>
      <c r="AT123" s="64"/>
      <c r="AU123" s="66">
        <v>44077</v>
      </c>
      <c r="AV123" s="135"/>
      <c r="AW123" s="135"/>
      <c r="AX123" s="135"/>
      <c r="AY123" s="135"/>
      <c r="AZ123" s="135"/>
      <c r="BA123" s="135"/>
      <c r="BB123" s="135"/>
      <c r="BC123" s="135"/>
      <c r="BD123" s="135"/>
      <c r="BE123" s="135"/>
      <c r="BF123" s="135"/>
      <c r="BG123" s="133">
        <v>0.65</v>
      </c>
      <c r="BH123" s="133">
        <v>2653</v>
      </c>
      <c r="BI123" s="133">
        <v>15.3</v>
      </c>
      <c r="BJ123" s="133">
        <v>5.69</v>
      </c>
      <c r="BK123" s="135"/>
      <c r="BL123" s="135"/>
      <c r="BM123" s="135"/>
      <c r="BN123" s="135">
        <v>12.1</v>
      </c>
      <c r="BO123" s="135">
        <v>19.3</v>
      </c>
      <c r="BP123" s="135">
        <v>91.2</v>
      </c>
      <c r="BQ123" s="135">
        <v>5.5</v>
      </c>
      <c r="BR123" s="135">
        <v>476</v>
      </c>
      <c r="BS123" s="46">
        <v>34</v>
      </c>
      <c r="BT123" s="123">
        <v>0</v>
      </c>
      <c r="BU123" s="64">
        <v>0</v>
      </c>
      <c r="BV123" s="64">
        <v>0</v>
      </c>
      <c r="BW123" s="64">
        <v>0</v>
      </c>
      <c r="BX123" s="64">
        <v>0</v>
      </c>
      <c r="BY123" s="64">
        <v>1</v>
      </c>
      <c r="BZ123" s="64">
        <v>0</v>
      </c>
      <c r="CA123" s="64">
        <v>0</v>
      </c>
      <c r="CB123" s="64">
        <v>0</v>
      </c>
      <c r="CC123" s="64">
        <v>1</v>
      </c>
      <c r="CD123" s="64">
        <v>0</v>
      </c>
      <c r="CE123" s="64">
        <v>0</v>
      </c>
      <c r="CF123" s="64">
        <v>0</v>
      </c>
      <c r="CG123" s="64">
        <v>0</v>
      </c>
      <c r="CH123" s="64">
        <v>0</v>
      </c>
      <c r="CI123" s="63">
        <v>0</v>
      </c>
      <c r="CJ123" s="86"/>
      <c r="CK123" s="63"/>
      <c r="CL123" s="64">
        <v>0</v>
      </c>
      <c r="CM123" s="64">
        <v>0</v>
      </c>
      <c r="CN123" s="64">
        <v>0</v>
      </c>
      <c r="CO123" s="64">
        <v>0</v>
      </c>
      <c r="CP123" s="61">
        <v>0</v>
      </c>
      <c r="CQ123" s="61">
        <v>0</v>
      </c>
      <c r="CR123" s="70">
        <v>0</v>
      </c>
      <c r="CS123" s="64">
        <v>1</v>
      </c>
      <c r="CT123" s="71" t="s">
        <v>131</v>
      </c>
      <c r="CU123" s="62"/>
      <c r="CV123" s="61">
        <v>0</v>
      </c>
      <c r="CW123" s="61">
        <v>0</v>
      </c>
      <c r="CX123" s="64">
        <v>0</v>
      </c>
      <c r="CY123" s="64">
        <v>0</v>
      </c>
      <c r="CZ123" s="160">
        <v>3.8720333333333339</v>
      </c>
      <c r="DA123" s="75">
        <v>4.2169999999999996</v>
      </c>
      <c r="DB123" s="75">
        <v>0.34496666666666576</v>
      </c>
      <c r="DC123" s="75">
        <v>8.909186387858206</v>
      </c>
      <c r="DD123" s="75">
        <v>121</v>
      </c>
      <c r="DE123" s="75">
        <v>41407</v>
      </c>
      <c r="DF123" s="75">
        <v>28132</v>
      </c>
      <c r="DG123" s="75">
        <v>639.18411164787983</v>
      </c>
      <c r="DH123" s="75">
        <v>3.1669225038597349E-4</v>
      </c>
      <c r="DI123" s="75">
        <v>-9.845500000000003</v>
      </c>
      <c r="DJ123" s="75">
        <v>11.767166666666666</v>
      </c>
      <c r="DK123" s="75">
        <v>-21.612666666666673</v>
      </c>
      <c r="DL123" s="75">
        <v>-69.492766475859511</v>
      </c>
      <c r="DM123" s="75">
        <v>83.139111938623486</v>
      </c>
      <c r="DN123" s="75">
        <v>-152.631878414483</v>
      </c>
      <c r="DO123" s="75">
        <v>-203.51065864979876</v>
      </c>
      <c r="DP123" s="75">
        <v>243.10576094640001</v>
      </c>
      <c r="DQ123" s="75">
        <v>-446.61641959619851</v>
      </c>
      <c r="DR123" s="75">
        <v>0.64753089315592149</v>
      </c>
      <c r="DS123" s="75"/>
      <c r="DT123" s="75">
        <v>7.8</v>
      </c>
      <c r="DU123" s="75">
        <v>7.73</v>
      </c>
      <c r="DV123" s="75">
        <v>7.88</v>
      </c>
      <c r="DW123" s="75">
        <v>77</v>
      </c>
      <c r="DX123" s="75">
        <v>127</v>
      </c>
      <c r="DY123" s="75">
        <v>0.15</v>
      </c>
      <c r="DZ123" s="75">
        <v>0.27500000000000002</v>
      </c>
      <c r="EA123" s="75">
        <v>5.88</v>
      </c>
      <c r="EB123" s="75">
        <v>12.672000000000001</v>
      </c>
      <c r="EC123" s="75">
        <v>2.3239999999999998</v>
      </c>
      <c r="ED123" s="75">
        <v>0.58899999999999997</v>
      </c>
      <c r="EE123" s="75">
        <v>0.69399999999999995</v>
      </c>
      <c r="EF123" s="75">
        <v>0.505</v>
      </c>
    </row>
    <row r="124" spans="1:136" ht="15.75" customHeight="1">
      <c r="A124" s="103">
        <v>124</v>
      </c>
      <c r="B124" s="165" t="s">
        <v>995</v>
      </c>
      <c r="C124" s="104">
        <v>2627569</v>
      </c>
      <c r="D124" s="104">
        <v>1</v>
      </c>
      <c r="E124" s="146">
        <v>19734</v>
      </c>
      <c r="F124" s="106">
        <f t="shared" si="0"/>
        <v>66</v>
      </c>
      <c r="G124" s="103">
        <v>1</v>
      </c>
      <c r="H124" s="126">
        <v>95</v>
      </c>
      <c r="I124" s="108">
        <v>127</v>
      </c>
      <c r="J124" s="103">
        <v>80</v>
      </c>
      <c r="K124" s="104">
        <v>36.4</v>
      </c>
      <c r="L124" s="107">
        <v>93</v>
      </c>
      <c r="M124" s="108">
        <v>0</v>
      </c>
      <c r="N124" s="108">
        <v>0</v>
      </c>
      <c r="O124" s="108">
        <v>0</v>
      </c>
      <c r="P124" s="108">
        <v>0</v>
      </c>
      <c r="Q124" s="108">
        <v>0</v>
      </c>
      <c r="R124" s="108">
        <v>0</v>
      </c>
      <c r="S124" s="108">
        <v>0</v>
      </c>
      <c r="T124" s="108">
        <v>0</v>
      </c>
      <c r="U124" s="108">
        <v>0</v>
      </c>
      <c r="V124" s="108">
        <v>0</v>
      </c>
      <c r="W124" s="108">
        <v>0</v>
      </c>
      <c r="X124" s="107">
        <v>82</v>
      </c>
      <c r="Y124" s="103">
        <v>1.7</v>
      </c>
      <c r="Z124" s="192">
        <f t="shared" si="3"/>
        <v>28.373702422145332</v>
      </c>
      <c r="AA124" s="147">
        <v>44079</v>
      </c>
      <c r="AB124" s="110" t="s">
        <v>1928</v>
      </c>
      <c r="AC124" s="230">
        <v>44085</v>
      </c>
      <c r="AD124" s="104" t="s">
        <v>1904</v>
      </c>
      <c r="AE124" s="104">
        <v>0</v>
      </c>
      <c r="AF124" s="104">
        <v>0</v>
      </c>
      <c r="AG124" s="104">
        <v>0</v>
      </c>
      <c r="AH124" s="108">
        <v>1</v>
      </c>
      <c r="AI124" s="108">
        <v>1</v>
      </c>
      <c r="AJ124" s="110">
        <v>44110</v>
      </c>
      <c r="AK124" s="104">
        <f t="shared" si="2"/>
        <v>31</v>
      </c>
      <c r="AL124" s="126">
        <v>0</v>
      </c>
      <c r="AM124" s="108" t="s">
        <v>996</v>
      </c>
      <c r="AN124" s="104">
        <v>1</v>
      </c>
      <c r="AO124" s="103">
        <v>1</v>
      </c>
      <c r="AP124" s="103">
        <v>0</v>
      </c>
      <c r="AQ124" s="103">
        <v>0</v>
      </c>
      <c r="AR124" s="103">
        <v>1</v>
      </c>
      <c r="AS124" s="103">
        <v>0</v>
      </c>
      <c r="AT124" s="104"/>
      <c r="AU124" s="110">
        <v>44081</v>
      </c>
      <c r="AV124" s="108"/>
      <c r="AW124" s="108"/>
      <c r="AX124" s="108"/>
      <c r="AY124" s="108"/>
      <c r="AZ124" s="108"/>
      <c r="BA124" s="108"/>
      <c r="BB124" s="108"/>
      <c r="BC124" s="108"/>
      <c r="BD124" s="108"/>
      <c r="BE124" s="108"/>
      <c r="BF124" s="108"/>
      <c r="BG124" s="113">
        <v>0.65</v>
      </c>
      <c r="BH124" s="113"/>
      <c r="BI124" s="113">
        <v>21.6</v>
      </c>
      <c r="BJ124" s="113">
        <v>1.6E-2</v>
      </c>
      <c r="BK124" s="108"/>
      <c r="BL124" s="108">
        <v>1278</v>
      </c>
      <c r="BM124" s="108"/>
      <c r="BN124" s="108">
        <v>10</v>
      </c>
      <c r="BO124" s="108">
        <v>14.01</v>
      </c>
      <c r="BP124" s="108">
        <v>88.2</v>
      </c>
      <c r="BQ124" s="108">
        <v>7.3</v>
      </c>
      <c r="BR124" s="108">
        <v>302</v>
      </c>
      <c r="BS124" s="104">
        <v>45</v>
      </c>
      <c r="BT124" s="126">
        <v>0</v>
      </c>
      <c r="BU124" s="104">
        <v>0</v>
      </c>
      <c r="BV124" s="104">
        <v>0</v>
      </c>
      <c r="BW124" s="104">
        <v>0</v>
      </c>
      <c r="BX124" s="104">
        <v>0</v>
      </c>
      <c r="BY124" s="104">
        <v>1</v>
      </c>
      <c r="BZ124" s="104">
        <v>0</v>
      </c>
      <c r="CA124" s="104">
        <v>0</v>
      </c>
      <c r="CB124" s="104">
        <v>0</v>
      </c>
      <c r="CC124" s="104">
        <v>0</v>
      </c>
      <c r="CD124" s="104">
        <v>0</v>
      </c>
      <c r="CE124" s="104">
        <v>0</v>
      </c>
      <c r="CF124" s="104">
        <v>0</v>
      </c>
      <c r="CG124" s="104">
        <v>1</v>
      </c>
      <c r="CH124" s="104">
        <v>0</v>
      </c>
      <c r="CI124" s="103">
        <v>0</v>
      </c>
      <c r="CJ124" s="107"/>
      <c r="CK124" s="103"/>
      <c r="CL124" s="104">
        <v>1</v>
      </c>
      <c r="CM124" s="104">
        <v>1</v>
      </c>
      <c r="CN124" s="104">
        <v>0</v>
      </c>
      <c r="CO124" s="104">
        <v>0</v>
      </c>
      <c r="CP124" s="108">
        <v>0</v>
      </c>
      <c r="CQ124" s="108">
        <v>47</v>
      </c>
      <c r="CR124" s="107">
        <v>0</v>
      </c>
      <c r="CS124" s="104">
        <v>0</v>
      </c>
      <c r="CT124" s="112"/>
      <c r="CU124" s="116"/>
      <c r="CV124" s="108">
        <v>0</v>
      </c>
      <c r="CW124" s="108">
        <v>0</v>
      </c>
      <c r="CX124" s="104">
        <v>0</v>
      </c>
      <c r="CY124" s="104">
        <v>1</v>
      </c>
      <c r="CZ124" s="113">
        <v>5.45085</v>
      </c>
      <c r="DA124" s="114">
        <v>5.4370000000000003</v>
      </c>
      <c r="DB124" s="114">
        <v>-1.3849999999999696E-2</v>
      </c>
      <c r="DC124" s="114">
        <v>-0.25408881183668047</v>
      </c>
      <c r="DD124" s="114">
        <v>146</v>
      </c>
      <c r="DE124" s="114">
        <v>31362</v>
      </c>
      <c r="DF124" s="114">
        <v>27168</v>
      </c>
      <c r="DG124" s="114">
        <v>612.4718048374225</v>
      </c>
      <c r="DH124" s="114">
        <v>-9.3525033803254002E-6</v>
      </c>
      <c r="DI124" s="114">
        <v>13.728166666666674</v>
      </c>
      <c r="DJ124" s="114">
        <v>24.271166666666652</v>
      </c>
      <c r="DK124" s="114">
        <v>-10.542999999999999</v>
      </c>
      <c r="DL124" s="114">
        <v>192.33665080876102</v>
      </c>
      <c r="DM124" s="114">
        <v>339.86767558137149</v>
      </c>
      <c r="DN124" s="114">
        <v>-147.53102477261052</v>
      </c>
      <c r="DO124" s="114">
        <v>201.39400637496456</v>
      </c>
      <c r="DP124" s="114">
        <v>356.16244490561496</v>
      </c>
      <c r="DQ124" s="114">
        <v>-154.76843853065051</v>
      </c>
      <c r="DR124" s="114">
        <v>0.30291462807993796</v>
      </c>
      <c r="DS124" s="114"/>
      <c r="DT124" s="114">
        <v>8.09</v>
      </c>
      <c r="DU124" s="114">
        <v>7.89</v>
      </c>
      <c r="DV124" s="114">
        <v>8.2100000000000009</v>
      </c>
      <c r="DW124" s="114">
        <v>80</v>
      </c>
      <c r="DX124" s="114">
        <v>127</v>
      </c>
      <c r="DY124" s="114">
        <v>0.31900000000000001</v>
      </c>
      <c r="DZ124" s="114">
        <v>0.64400000000000002</v>
      </c>
      <c r="EA124" s="114">
        <v>13.17</v>
      </c>
      <c r="EB124" s="114">
        <v>8.4629999999999992</v>
      </c>
      <c r="EC124" s="114">
        <v>1.05</v>
      </c>
      <c r="ED124" s="114">
        <v>0.59099999999999997</v>
      </c>
      <c r="EE124" s="114">
        <v>0.67100000000000004</v>
      </c>
      <c r="EF124" s="114">
        <v>0.47399999999999998</v>
      </c>
    </row>
    <row r="125" spans="1:136" ht="18" customHeight="1">
      <c r="A125" s="76">
        <v>125</v>
      </c>
      <c r="B125" s="163" t="s">
        <v>1004</v>
      </c>
      <c r="C125" s="46">
        <v>91787926</v>
      </c>
      <c r="D125" s="46">
        <v>1</v>
      </c>
      <c r="E125" s="149">
        <v>19210</v>
      </c>
      <c r="F125" s="44">
        <f t="shared" si="0"/>
        <v>68</v>
      </c>
      <c r="G125" s="78">
        <v>1</v>
      </c>
      <c r="H125" s="159">
        <v>96</v>
      </c>
      <c r="I125" s="135">
        <v>172</v>
      </c>
      <c r="J125" s="78">
        <v>99</v>
      </c>
      <c r="K125" s="46">
        <v>37.6</v>
      </c>
      <c r="L125" s="79">
        <v>94</v>
      </c>
      <c r="M125" s="80">
        <v>0</v>
      </c>
      <c r="N125" s="80">
        <v>1</v>
      </c>
      <c r="O125" s="80">
        <v>0</v>
      </c>
      <c r="P125" s="80">
        <v>0</v>
      </c>
      <c r="Q125" s="80">
        <v>0</v>
      </c>
      <c r="R125" s="80">
        <v>0</v>
      </c>
      <c r="S125" s="80">
        <v>1</v>
      </c>
      <c r="T125" s="80">
        <v>0</v>
      </c>
      <c r="U125" s="80">
        <v>1</v>
      </c>
      <c r="V125" s="80">
        <v>0</v>
      </c>
      <c r="W125" s="80">
        <v>0</v>
      </c>
      <c r="X125" s="70"/>
      <c r="Y125" s="63"/>
      <c r="Z125" s="191" t="e">
        <f t="shared" si="3"/>
        <v>#DIV/0!</v>
      </c>
      <c r="AA125" s="150">
        <v>44079</v>
      </c>
      <c r="AB125" s="60" t="s">
        <v>1928</v>
      </c>
      <c r="AC125" s="177"/>
      <c r="AD125" s="58"/>
      <c r="AE125" s="58">
        <v>0</v>
      </c>
      <c r="AF125" s="58">
        <v>0</v>
      </c>
      <c r="AG125" s="58">
        <v>0</v>
      </c>
      <c r="AH125" s="84">
        <v>1</v>
      </c>
      <c r="AI125" s="84">
        <v>1</v>
      </c>
      <c r="AJ125" s="60">
        <v>44084</v>
      </c>
      <c r="AK125" s="58">
        <f t="shared" si="2"/>
        <v>5</v>
      </c>
      <c r="AL125" s="123"/>
      <c r="AM125" s="61"/>
      <c r="AN125" s="64"/>
      <c r="AO125" s="63"/>
      <c r="AP125" s="63"/>
      <c r="AQ125" s="63"/>
      <c r="AR125" s="63"/>
      <c r="AS125" s="63"/>
      <c r="AT125" s="64"/>
      <c r="AU125" s="66"/>
      <c r="AV125" s="135"/>
      <c r="AW125" s="136"/>
      <c r="AX125" s="136"/>
      <c r="AY125" s="136"/>
      <c r="AZ125" s="136"/>
      <c r="BA125" s="136"/>
      <c r="BB125" s="135"/>
      <c r="BC125" s="135"/>
      <c r="BD125" s="135"/>
      <c r="BE125" s="135"/>
      <c r="BF125" s="135"/>
      <c r="BG125" s="133">
        <v>0.87</v>
      </c>
      <c r="BH125" s="133">
        <v>1273</v>
      </c>
      <c r="BI125" s="133">
        <v>76.599999999999994</v>
      </c>
      <c r="BJ125" s="133">
        <v>1.2999999999999999E-2</v>
      </c>
      <c r="BK125" s="135"/>
      <c r="BL125" s="135"/>
      <c r="BM125" s="135"/>
      <c r="BN125" s="135">
        <v>12.2</v>
      </c>
      <c r="BO125" s="135">
        <v>14.66</v>
      </c>
      <c r="BP125" s="135">
        <v>94.8</v>
      </c>
      <c r="BQ125" s="135">
        <v>3.5</v>
      </c>
      <c r="BR125" s="135">
        <v>300</v>
      </c>
      <c r="BS125" s="46">
        <v>53</v>
      </c>
      <c r="BT125" s="123">
        <v>1</v>
      </c>
      <c r="BU125" s="64">
        <v>0</v>
      </c>
      <c r="BV125" s="64">
        <v>0</v>
      </c>
      <c r="BW125" s="64">
        <v>0</v>
      </c>
      <c r="BX125" s="64">
        <v>0</v>
      </c>
      <c r="BY125" s="64">
        <v>0</v>
      </c>
      <c r="BZ125" s="64">
        <v>0</v>
      </c>
      <c r="CA125" s="64">
        <v>0</v>
      </c>
      <c r="CB125" s="64">
        <v>0</v>
      </c>
      <c r="CC125" s="64">
        <v>1</v>
      </c>
      <c r="CD125" s="64">
        <v>1</v>
      </c>
      <c r="CE125" s="64">
        <v>0</v>
      </c>
      <c r="CF125" s="64">
        <v>0</v>
      </c>
      <c r="CG125" s="64">
        <v>1</v>
      </c>
      <c r="CH125" s="64">
        <v>0</v>
      </c>
      <c r="CI125" s="63">
        <v>0</v>
      </c>
      <c r="CJ125" s="86"/>
      <c r="CK125" s="63"/>
      <c r="CL125" s="64">
        <v>1</v>
      </c>
      <c r="CM125" s="64">
        <v>1</v>
      </c>
      <c r="CN125" s="64">
        <v>0</v>
      </c>
      <c r="CO125" s="64">
        <v>0</v>
      </c>
      <c r="CP125" s="61">
        <v>0</v>
      </c>
      <c r="CQ125" s="61">
        <v>904</v>
      </c>
      <c r="CR125" s="70">
        <v>0</v>
      </c>
      <c r="CS125" s="64">
        <v>0</v>
      </c>
      <c r="CT125" s="71"/>
      <c r="CU125" s="62"/>
      <c r="CV125" s="61">
        <v>0</v>
      </c>
      <c r="CW125" s="61">
        <v>0</v>
      </c>
      <c r="CX125" s="64">
        <v>0</v>
      </c>
      <c r="CY125" s="64">
        <v>1</v>
      </c>
      <c r="CZ125" s="160"/>
      <c r="DA125" s="75"/>
      <c r="DB125" s="75"/>
      <c r="DC125" s="75"/>
      <c r="DD125" s="75"/>
      <c r="DE125" s="75"/>
      <c r="DF125" s="75"/>
      <c r="DG125" s="75"/>
      <c r="DH125" s="75"/>
      <c r="DI125" s="75"/>
      <c r="DJ125" s="75"/>
      <c r="DK125" s="75"/>
      <c r="DL125" s="75"/>
      <c r="DM125" s="75"/>
      <c r="DN125" s="75"/>
      <c r="DO125" s="75"/>
      <c r="DP125" s="75"/>
      <c r="DQ125" s="75"/>
      <c r="DR125" s="75"/>
      <c r="DS125" s="75"/>
      <c r="DT125" s="75">
        <v>9.35</v>
      </c>
      <c r="DU125" s="75">
        <v>9.0299999999999994</v>
      </c>
      <c r="DV125" s="75">
        <v>9.61</v>
      </c>
      <c r="DW125" s="75">
        <v>99</v>
      </c>
      <c r="DX125" s="75">
        <v>172</v>
      </c>
      <c r="DY125" s="75">
        <v>0.57799999999999996</v>
      </c>
      <c r="DZ125" s="75">
        <v>0.86899999999999999</v>
      </c>
      <c r="EA125" s="75">
        <v>13.57</v>
      </c>
      <c r="EB125" s="75">
        <v>8.3369999999999997</v>
      </c>
      <c r="EC125" s="75">
        <v>0.746</v>
      </c>
      <c r="ED125" s="75">
        <v>1.079</v>
      </c>
      <c r="EE125" s="75">
        <v>1.3859999999999999</v>
      </c>
      <c r="EF125" s="75">
        <v>0.72</v>
      </c>
    </row>
    <row r="126" spans="1:136" ht="15.75" customHeight="1">
      <c r="A126" s="76">
        <v>126</v>
      </c>
      <c r="B126" s="163" t="s">
        <v>1011</v>
      </c>
      <c r="C126" s="46">
        <v>55462381</v>
      </c>
      <c r="D126" s="46">
        <v>2</v>
      </c>
      <c r="E126" s="149">
        <v>18981</v>
      </c>
      <c r="F126" s="44">
        <f t="shared" si="0"/>
        <v>68</v>
      </c>
      <c r="G126" s="78">
        <v>1</v>
      </c>
      <c r="H126" s="159">
        <v>89</v>
      </c>
      <c r="I126" s="135">
        <v>120</v>
      </c>
      <c r="J126" s="78">
        <v>70</v>
      </c>
      <c r="K126" s="46">
        <v>35.9</v>
      </c>
      <c r="L126" s="79">
        <v>95</v>
      </c>
      <c r="M126" s="80">
        <v>0</v>
      </c>
      <c r="N126" s="80">
        <v>1</v>
      </c>
      <c r="O126" s="80">
        <v>0</v>
      </c>
      <c r="P126" s="80">
        <v>0</v>
      </c>
      <c r="Q126" s="80">
        <v>0</v>
      </c>
      <c r="R126" s="80">
        <v>0</v>
      </c>
      <c r="S126" s="80">
        <v>1</v>
      </c>
      <c r="T126" s="80">
        <v>0</v>
      </c>
      <c r="U126" s="80">
        <v>1</v>
      </c>
      <c r="V126" s="80">
        <v>0</v>
      </c>
      <c r="W126" s="80">
        <v>0</v>
      </c>
      <c r="X126" s="70">
        <v>67.400000000000006</v>
      </c>
      <c r="Y126" s="63">
        <v>1.53</v>
      </c>
      <c r="Z126" s="191">
        <f t="shared" si="3"/>
        <v>28.792344824640097</v>
      </c>
      <c r="AA126" s="150">
        <v>44082</v>
      </c>
      <c r="AB126" s="60" t="s">
        <v>1928</v>
      </c>
      <c r="AC126" s="177">
        <v>44083</v>
      </c>
      <c r="AD126" s="58"/>
      <c r="AE126" s="58">
        <v>1</v>
      </c>
      <c r="AF126" s="58">
        <v>0</v>
      </c>
      <c r="AG126" s="58">
        <v>2</v>
      </c>
      <c r="AH126" s="84">
        <v>0</v>
      </c>
      <c r="AI126" s="84">
        <v>1</v>
      </c>
      <c r="AJ126" s="60">
        <v>44089</v>
      </c>
      <c r="AK126" s="58">
        <f t="shared" si="2"/>
        <v>7</v>
      </c>
      <c r="AL126" s="123">
        <v>1</v>
      </c>
      <c r="AM126" s="61"/>
      <c r="AN126" s="64">
        <v>1</v>
      </c>
      <c r="AO126" s="63">
        <v>1</v>
      </c>
      <c r="AP126" s="63">
        <v>0</v>
      </c>
      <c r="AQ126" s="63">
        <v>0</v>
      </c>
      <c r="AR126" s="63">
        <v>1</v>
      </c>
      <c r="AS126" s="63">
        <v>0</v>
      </c>
      <c r="AT126" s="64"/>
      <c r="AU126" s="66">
        <v>44082</v>
      </c>
      <c r="AV126" s="135"/>
      <c r="AW126" s="136"/>
      <c r="AX126" s="136"/>
      <c r="AY126" s="136"/>
      <c r="AZ126" s="136"/>
      <c r="BA126" s="136"/>
      <c r="BB126" s="135"/>
      <c r="BC126" s="135"/>
      <c r="BD126" s="135"/>
      <c r="BE126" s="135"/>
      <c r="BF126" s="135"/>
      <c r="BG126" s="133">
        <v>0.91</v>
      </c>
      <c r="BH126" s="143"/>
      <c r="BI126" s="143"/>
      <c r="BJ126" s="143"/>
      <c r="BK126" s="135"/>
      <c r="BL126" s="135"/>
      <c r="BM126" s="135">
        <v>83</v>
      </c>
      <c r="BN126" s="135">
        <v>10.9</v>
      </c>
      <c r="BO126" s="135">
        <v>3.42</v>
      </c>
      <c r="BP126" s="135">
        <v>52.4</v>
      </c>
      <c r="BQ126" s="135">
        <v>37.700000000000003</v>
      </c>
      <c r="BR126" s="135">
        <v>190</v>
      </c>
      <c r="BS126" s="46">
        <v>36</v>
      </c>
      <c r="BT126" s="123">
        <v>0</v>
      </c>
      <c r="BU126" s="64">
        <v>1</v>
      </c>
      <c r="BV126" s="64">
        <v>0</v>
      </c>
      <c r="BW126" s="64">
        <v>0</v>
      </c>
      <c r="BX126" s="64">
        <v>0</v>
      </c>
      <c r="BY126" s="64">
        <v>0</v>
      </c>
      <c r="BZ126" s="64">
        <v>0</v>
      </c>
      <c r="CA126" s="64">
        <v>0</v>
      </c>
      <c r="CB126" s="64">
        <v>0</v>
      </c>
      <c r="CC126" s="64">
        <v>0</v>
      </c>
      <c r="CD126" s="64">
        <v>0</v>
      </c>
      <c r="CE126" s="64">
        <v>0</v>
      </c>
      <c r="CF126" s="64">
        <v>0</v>
      </c>
      <c r="CG126" s="64">
        <v>0</v>
      </c>
      <c r="CH126" s="64">
        <v>0</v>
      </c>
      <c r="CI126" s="63">
        <v>0</v>
      </c>
      <c r="CJ126" s="166"/>
      <c r="CK126" s="63"/>
      <c r="CL126" s="64">
        <v>0</v>
      </c>
      <c r="CM126" s="64">
        <v>0</v>
      </c>
      <c r="CN126" s="64">
        <v>0</v>
      </c>
      <c r="CO126" s="64">
        <v>0</v>
      </c>
      <c r="CP126" s="61">
        <v>0</v>
      </c>
      <c r="CQ126" s="61">
        <v>0</v>
      </c>
      <c r="CR126" s="70">
        <v>0</v>
      </c>
      <c r="CS126" s="64">
        <v>0</v>
      </c>
      <c r="CT126" s="71"/>
      <c r="CU126" s="62"/>
      <c r="CV126" s="61">
        <v>0</v>
      </c>
      <c r="CW126" s="61">
        <v>0</v>
      </c>
      <c r="CX126" s="64">
        <v>0</v>
      </c>
      <c r="CY126" s="64">
        <v>0</v>
      </c>
      <c r="CZ126" s="160">
        <v>3.4901428571428568</v>
      </c>
      <c r="DA126" s="75">
        <v>3.617</v>
      </c>
      <c r="DB126" s="75">
        <v>0.12685714285714322</v>
      </c>
      <c r="DC126" s="75">
        <v>3.6347263722320111</v>
      </c>
      <c r="DD126" s="75">
        <v>118</v>
      </c>
      <c r="DE126" s="75">
        <v>35842</v>
      </c>
      <c r="DF126" s="75">
        <v>32888</v>
      </c>
      <c r="DG126" s="75">
        <v>960.53756872327426</v>
      </c>
      <c r="DH126" s="75">
        <v>1.1051831586694268E-4</v>
      </c>
      <c r="DI126" s="75">
        <v>2.5469999999999997</v>
      </c>
      <c r="DJ126" s="75">
        <v>14.599833333333333</v>
      </c>
      <c r="DK126" s="75">
        <v>-12.052833333333334</v>
      </c>
      <c r="DL126" s="75">
        <v>14.91630648430456</v>
      </c>
      <c r="DM126" s="75">
        <v>84.469688414951051</v>
      </c>
      <c r="DN126" s="75">
        <v>-69.553381930646481</v>
      </c>
      <c r="DO126" s="75">
        <v>57.913768300835379</v>
      </c>
      <c r="DP126" s="75">
        <v>334.3448121157972</v>
      </c>
      <c r="DQ126" s="75">
        <v>-276.43104381496192</v>
      </c>
      <c r="DR126" s="75">
        <v>0.45258999865623317</v>
      </c>
      <c r="DS126" s="75"/>
      <c r="DT126" s="75"/>
      <c r="DU126" s="75"/>
      <c r="DV126" s="75"/>
      <c r="DW126" s="75"/>
      <c r="DX126" s="75"/>
      <c r="DY126" s="75"/>
      <c r="DZ126" s="75"/>
      <c r="EA126" s="75"/>
      <c r="EB126" s="75"/>
      <c r="EC126" s="75"/>
      <c r="ED126" s="75"/>
      <c r="EE126" s="75"/>
      <c r="EF126" s="75"/>
    </row>
    <row r="127" spans="1:136" ht="15.75" customHeight="1">
      <c r="A127" s="76">
        <v>127</v>
      </c>
      <c r="B127" s="163" t="s">
        <v>1012</v>
      </c>
      <c r="C127" s="46">
        <v>91788744</v>
      </c>
      <c r="D127" s="46">
        <v>2</v>
      </c>
      <c r="E127" s="149">
        <v>15747</v>
      </c>
      <c r="F127" s="44">
        <f t="shared" si="0"/>
        <v>77</v>
      </c>
      <c r="G127" s="78">
        <v>1</v>
      </c>
      <c r="H127" s="159">
        <v>82</v>
      </c>
      <c r="I127" s="135">
        <v>138</v>
      </c>
      <c r="J127" s="78">
        <v>94</v>
      </c>
      <c r="K127" s="46">
        <v>36.4</v>
      </c>
      <c r="L127" s="79">
        <v>93</v>
      </c>
      <c r="M127" s="80">
        <v>0</v>
      </c>
      <c r="N127" s="80">
        <v>0</v>
      </c>
      <c r="O127" s="80">
        <v>0</v>
      </c>
      <c r="P127" s="80">
        <v>0</v>
      </c>
      <c r="Q127" s="80">
        <v>0</v>
      </c>
      <c r="R127" s="80">
        <v>0</v>
      </c>
      <c r="S127" s="80">
        <v>1</v>
      </c>
      <c r="T127" s="80">
        <v>0</v>
      </c>
      <c r="U127" s="80">
        <v>1</v>
      </c>
      <c r="V127" s="80">
        <v>0</v>
      </c>
      <c r="W127" s="80">
        <v>0</v>
      </c>
      <c r="X127" s="70"/>
      <c r="Y127" s="63"/>
      <c r="Z127" s="191" t="e">
        <f t="shared" si="3"/>
        <v>#DIV/0!</v>
      </c>
      <c r="AA127" s="150">
        <v>44082</v>
      </c>
      <c r="AB127" s="60" t="s">
        <v>1928</v>
      </c>
      <c r="AC127" s="177"/>
      <c r="AD127" s="58"/>
      <c r="AE127" s="58">
        <v>0</v>
      </c>
      <c r="AF127" s="58">
        <v>0</v>
      </c>
      <c r="AG127" s="58">
        <v>0</v>
      </c>
      <c r="AH127" s="84">
        <v>1</v>
      </c>
      <c r="AI127" s="84">
        <v>1</v>
      </c>
      <c r="AJ127" s="60">
        <v>44085</v>
      </c>
      <c r="AK127" s="58">
        <f t="shared" si="2"/>
        <v>3</v>
      </c>
      <c r="AL127" s="123">
        <v>1</v>
      </c>
      <c r="AM127" s="61"/>
      <c r="AN127" s="64">
        <v>1</v>
      </c>
      <c r="AO127" s="63">
        <v>1</v>
      </c>
      <c r="AP127" s="63">
        <v>0</v>
      </c>
      <c r="AQ127" s="63">
        <v>0</v>
      </c>
      <c r="AR127" s="63">
        <v>1</v>
      </c>
      <c r="AS127" s="63">
        <v>0</v>
      </c>
      <c r="AT127" s="64"/>
      <c r="AU127" s="66">
        <v>44082</v>
      </c>
      <c r="AV127" s="135"/>
      <c r="AW127" s="136"/>
      <c r="AX127" s="136"/>
      <c r="AY127" s="136"/>
      <c r="AZ127" s="136"/>
      <c r="BA127" s="136"/>
      <c r="BB127" s="135"/>
      <c r="BC127" s="135"/>
      <c r="BD127" s="135"/>
      <c r="BE127" s="135"/>
      <c r="BF127" s="135"/>
      <c r="BG127" s="133">
        <v>0.8</v>
      </c>
      <c r="BH127" s="133">
        <v>1408</v>
      </c>
      <c r="BI127" s="133">
        <v>2.5</v>
      </c>
      <c r="BJ127" s="133">
        <v>0.01</v>
      </c>
      <c r="BK127" s="135"/>
      <c r="BL127" s="135"/>
      <c r="BM127" s="135">
        <v>219</v>
      </c>
      <c r="BN127" s="135">
        <v>11.9</v>
      </c>
      <c r="BO127" s="135">
        <v>6.88</v>
      </c>
      <c r="BP127" s="135">
        <v>81.7</v>
      </c>
      <c r="BQ127" s="135">
        <v>15.1</v>
      </c>
      <c r="BR127" s="135">
        <v>220</v>
      </c>
      <c r="BS127" s="46">
        <v>62</v>
      </c>
      <c r="BT127" s="123">
        <v>1</v>
      </c>
      <c r="BU127" s="64">
        <v>0</v>
      </c>
      <c r="BV127" s="64">
        <v>0</v>
      </c>
      <c r="BW127" s="64">
        <v>0</v>
      </c>
      <c r="BX127" s="64">
        <v>0</v>
      </c>
      <c r="BY127" s="64">
        <v>1</v>
      </c>
      <c r="BZ127" s="64">
        <v>0</v>
      </c>
      <c r="CA127" s="64">
        <v>1</v>
      </c>
      <c r="CB127" s="64">
        <v>0</v>
      </c>
      <c r="CC127" s="64">
        <v>0</v>
      </c>
      <c r="CD127" s="64">
        <v>0</v>
      </c>
      <c r="CE127" s="64">
        <v>0</v>
      </c>
      <c r="CF127" s="64">
        <v>0</v>
      </c>
      <c r="CG127" s="64">
        <v>0</v>
      </c>
      <c r="CH127" s="64">
        <v>0</v>
      </c>
      <c r="CI127" s="63">
        <v>1</v>
      </c>
      <c r="CJ127" s="166"/>
      <c r="CK127" s="63">
        <v>50</v>
      </c>
      <c r="CL127" s="64">
        <v>1</v>
      </c>
      <c r="CM127" s="64">
        <v>0</v>
      </c>
      <c r="CN127" s="64">
        <v>0</v>
      </c>
      <c r="CO127" s="64">
        <v>1</v>
      </c>
      <c r="CP127" s="61">
        <v>1</v>
      </c>
      <c r="CQ127" s="61">
        <v>206</v>
      </c>
      <c r="CR127" s="70">
        <v>0</v>
      </c>
      <c r="CS127" s="64">
        <v>0</v>
      </c>
      <c r="CT127" s="71"/>
      <c r="CU127" s="62"/>
      <c r="CV127" s="61">
        <v>0</v>
      </c>
      <c r="CW127" s="61">
        <v>0</v>
      </c>
      <c r="CX127" s="64">
        <v>0</v>
      </c>
      <c r="CY127" s="64">
        <v>0</v>
      </c>
      <c r="CZ127" s="160">
        <v>4.3731166666666663</v>
      </c>
      <c r="DA127" s="75">
        <v>4.83</v>
      </c>
      <c r="DB127" s="75">
        <v>0.45688333333333375</v>
      </c>
      <c r="DC127" s="75">
        <v>10.447545038435603</v>
      </c>
      <c r="DD127" s="75">
        <v>105</v>
      </c>
      <c r="DE127" s="75">
        <v>128326</v>
      </c>
      <c r="DF127" s="75">
        <v>76743</v>
      </c>
      <c r="DG127" s="75">
        <v>1233.098762436302</v>
      </c>
      <c r="DH127" s="75">
        <v>1.3613678170563574E-4</v>
      </c>
      <c r="DI127" s="75">
        <v>11.248166666666672</v>
      </c>
      <c r="DJ127" s="75">
        <v>30.328666666666667</v>
      </c>
      <c r="DK127" s="75">
        <v>-19.080500000000011</v>
      </c>
      <c r="DL127" s="75">
        <v>101.96444948419202</v>
      </c>
      <c r="DM127" s="75">
        <v>274.19454090015006</v>
      </c>
      <c r="DN127" s="75">
        <v>-172.23009141595807</v>
      </c>
      <c r="DO127" s="75">
        <v>205.49169642148928</v>
      </c>
      <c r="DP127" s="75">
        <v>554.83786617669045</v>
      </c>
      <c r="DQ127" s="75">
        <v>-349.34616975520106</v>
      </c>
      <c r="DR127" s="75">
        <v>0.38636622177823532</v>
      </c>
      <c r="DS127" s="75"/>
      <c r="DT127" s="75">
        <v>7.16</v>
      </c>
      <c r="DU127" s="75">
        <v>7.04</v>
      </c>
      <c r="DV127" s="75">
        <v>7.29</v>
      </c>
      <c r="DW127" s="75">
        <v>94</v>
      </c>
      <c r="DX127" s="75">
        <v>138</v>
      </c>
      <c r="DY127" s="75">
        <v>0.24399999999999999</v>
      </c>
      <c r="DZ127" s="75">
        <v>0.46800000000000003</v>
      </c>
      <c r="EA127" s="75">
        <v>12.01</v>
      </c>
      <c r="EB127" s="75">
        <v>8.8650000000000002</v>
      </c>
      <c r="EC127" s="75">
        <v>0.95799999999999996</v>
      </c>
      <c r="ED127" s="75">
        <v>0.68899999999999995</v>
      </c>
      <c r="EE127" s="75">
        <v>1.2829999999999999</v>
      </c>
      <c r="EF127" s="75">
        <v>0.40100000000000002</v>
      </c>
    </row>
    <row r="128" spans="1:136" ht="15.75" customHeight="1">
      <c r="A128" s="167">
        <v>128</v>
      </c>
      <c r="B128" s="168" t="s">
        <v>1019</v>
      </c>
      <c r="C128" s="46">
        <v>2497138</v>
      </c>
      <c r="D128" s="46">
        <v>1</v>
      </c>
      <c r="E128" s="149">
        <v>25276</v>
      </c>
      <c r="F128" s="44">
        <f t="shared" si="0"/>
        <v>51</v>
      </c>
      <c r="G128" s="78">
        <v>2</v>
      </c>
      <c r="H128" s="159">
        <v>92</v>
      </c>
      <c r="I128" s="135">
        <v>127</v>
      </c>
      <c r="J128" s="78">
        <v>87</v>
      </c>
      <c r="K128" s="46">
        <v>37.1</v>
      </c>
      <c r="L128" s="79">
        <v>92</v>
      </c>
      <c r="M128" s="80">
        <v>0</v>
      </c>
      <c r="N128" s="80">
        <v>0</v>
      </c>
      <c r="O128" s="80">
        <v>0</v>
      </c>
      <c r="P128" s="80">
        <v>0</v>
      </c>
      <c r="Q128" s="80">
        <v>0</v>
      </c>
      <c r="R128" s="80">
        <v>0</v>
      </c>
      <c r="S128" s="80">
        <v>0</v>
      </c>
      <c r="T128" s="80">
        <v>0</v>
      </c>
      <c r="U128" s="80">
        <v>0</v>
      </c>
      <c r="V128" s="80">
        <v>0</v>
      </c>
      <c r="W128" s="80">
        <v>0</v>
      </c>
      <c r="X128" s="70">
        <v>70</v>
      </c>
      <c r="Y128" s="63">
        <v>1.75</v>
      </c>
      <c r="Z128" s="191">
        <f t="shared" si="3"/>
        <v>22.857142857142858</v>
      </c>
      <c r="AA128" s="150">
        <v>44084</v>
      </c>
      <c r="AB128" s="60" t="s">
        <v>1928</v>
      </c>
      <c r="AC128" s="177">
        <v>44090</v>
      </c>
      <c r="AD128" s="58" t="s">
        <v>1888</v>
      </c>
      <c r="AE128" s="58">
        <v>1</v>
      </c>
      <c r="AF128" s="58">
        <v>1</v>
      </c>
      <c r="AG128" s="58">
        <v>9</v>
      </c>
      <c r="AH128" s="84">
        <v>0</v>
      </c>
      <c r="AI128" s="84">
        <v>1</v>
      </c>
      <c r="AJ128" s="60">
        <v>44108</v>
      </c>
      <c r="AK128" s="58">
        <f t="shared" si="2"/>
        <v>24</v>
      </c>
      <c r="AL128" s="123">
        <v>1</v>
      </c>
      <c r="AM128" s="61"/>
      <c r="AN128" s="64">
        <v>1</v>
      </c>
      <c r="AO128" s="63">
        <v>1</v>
      </c>
      <c r="AP128" s="63">
        <v>1</v>
      </c>
      <c r="AQ128" s="63">
        <v>1</v>
      </c>
      <c r="AR128" s="63">
        <v>1</v>
      </c>
      <c r="AS128" s="63">
        <v>0</v>
      </c>
      <c r="AT128" s="64"/>
      <c r="AU128" s="66">
        <v>44084</v>
      </c>
      <c r="AV128" s="135">
        <v>2</v>
      </c>
      <c r="AW128" s="135">
        <v>7.4480000000000004</v>
      </c>
      <c r="AX128" s="135">
        <v>62.3</v>
      </c>
      <c r="AY128" s="135">
        <v>36.200000000000003</v>
      </c>
      <c r="AZ128" s="135">
        <v>24.7</v>
      </c>
      <c r="BA128" s="135"/>
      <c r="BB128" s="135"/>
      <c r="BC128" s="135"/>
      <c r="BD128" s="135"/>
      <c r="BE128" s="135"/>
      <c r="BF128" s="135"/>
      <c r="BG128" s="133">
        <v>0.69</v>
      </c>
      <c r="BH128" s="133">
        <v>954</v>
      </c>
      <c r="BI128" s="133">
        <v>108.1</v>
      </c>
      <c r="BJ128" s="133">
        <v>5.0000000000000001E-3</v>
      </c>
      <c r="BK128" s="135"/>
      <c r="BL128" s="135"/>
      <c r="BM128" s="135">
        <v>101</v>
      </c>
      <c r="BN128" s="135">
        <v>14.6</v>
      </c>
      <c r="BO128" s="135">
        <v>8.39</v>
      </c>
      <c r="BP128" s="135">
        <v>76.2</v>
      </c>
      <c r="BQ128" s="135">
        <v>13.8</v>
      </c>
      <c r="BR128" s="135">
        <v>375</v>
      </c>
      <c r="BS128" s="46">
        <v>21</v>
      </c>
      <c r="BT128" s="123">
        <v>0</v>
      </c>
      <c r="BU128" s="64">
        <v>1</v>
      </c>
      <c r="BV128" s="64">
        <v>0</v>
      </c>
      <c r="BW128" s="64">
        <v>1</v>
      </c>
      <c r="BX128" s="64">
        <v>1</v>
      </c>
      <c r="BY128" s="64">
        <v>0</v>
      </c>
      <c r="BZ128" s="64">
        <v>0</v>
      </c>
      <c r="CA128" s="64">
        <v>0</v>
      </c>
      <c r="CB128" s="64">
        <v>0</v>
      </c>
      <c r="CC128" s="64">
        <v>1</v>
      </c>
      <c r="CD128" s="64">
        <v>1</v>
      </c>
      <c r="CE128" s="64">
        <v>0</v>
      </c>
      <c r="CF128" s="64">
        <v>0</v>
      </c>
      <c r="CG128" s="64">
        <v>1</v>
      </c>
      <c r="CH128" s="64">
        <v>0</v>
      </c>
      <c r="CI128" s="63">
        <v>0</v>
      </c>
      <c r="CJ128" s="166"/>
      <c r="CK128" s="63" t="s">
        <v>1885</v>
      </c>
      <c r="CL128" s="64">
        <v>1</v>
      </c>
      <c r="CM128" s="64">
        <v>1</v>
      </c>
      <c r="CN128" s="64">
        <v>0</v>
      </c>
      <c r="CO128" s="64">
        <v>0</v>
      </c>
      <c r="CP128" s="61">
        <v>0</v>
      </c>
      <c r="CQ128" s="61">
        <v>0</v>
      </c>
      <c r="CR128" s="70">
        <v>0</v>
      </c>
      <c r="CS128" s="64">
        <v>0</v>
      </c>
      <c r="CT128" s="71"/>
      <c r="CU128" s="62"/>
      <c r="CV128" s="61">
        <v>0</v>
      </c>
      <c r="CW128" s="61">
        <v>0</v>
      </c>
      <c r="CX128" s="64">
        <v>0</v>
      </c>
      <c r="CY128" s="64">
        <v>0</v>
      </c>
      <c r="CZ128" s="160">
        <v>4.2017500000000005</v>
      </c>
      <c r="DA128" s="75">
        <v>4.3360000000000003</v>
      </c>
      <c r="DB128" s="75">
        <v>0.13424999999999976</v>
      </c>
      <c r="DC128" s="75">
        <v>3.195097280894859</v>
      </c>
      <c r="DD128" s="75">
        <v>120</v>
      </c>
      <c r="DE128" s="75">
        <v>24402</v>
      </c>
      <c r="DF128" s="75">
        <v>15893</v>
      </c>
      <c r="DG128" s="75">
        <v>362.51207729468604</v>
      </c>
      <c r="DH128" s="75">
        <v>2.0103802182689607E-4</v>
      </c>
      <c r="DI128" s="75">
        <v>-5.7076666666666656</v>
      </c>
      <c r="DJ128" s="75">
        <v>12.621666666666666</v>
      </c>
      <c r="DK128" s="75">
        <v>-18.329333333333334</v>
      </c>
      <c r="DL128" s="75">
        <v>-47.265182838822497</v>
      </c>
      <c r="DM128" s="75">
        <v>105.17159289233201</v>
      </c>
      <c r="DN128" s="75">
        <v>-152.43677573115448</v>
      </c>
      <c r="DO128" s="75">
        <v>-108.95433063800019</v>
      </c>
      <c r="DP128" s="75">
        <v>240.19485320585187</v>
      </c>
      <c r="DQ128" s="75">
        <v>-349.14918384385209</v>
      </c>
      <c r="DR128" s="75">
        <v>0.59243695005673846</v>
      </c>
      <c r="DS128" s="75"/>
      <c r="DT128" s="75">
        <v>7.42</v>
      </c>
      <c r="DU128" s="75">
        <v>7.26</v>
      </c>
      <c r="DV128" s="75">
        <v>7.57</v>
      </c>
      <c r="DW128" s="75">
        <v>87</v>
      </c>
      <c r="DX128" s="75">
        <v>127</v>
      </c>
      <c r="DY128" s="75">
        <v>0.311</v>
      </c>
      <c r="DZ128" s="75">
        <v>0.67900000000000005</v>
      </c>
      <c r="EA128" s="75">
        <v>16.38</v>
      </c>
      <c r="EB128" s="75">
        <v>7.5890000000000004</v>
      </c>
      <c r="EC128" s="75">
        <v>0.78100000000000003</v>
      </c>
      <c r="ED128" s="75">
        <v>0.60599999999999998</v>
      </c>
      <c r="EE128" s="75">
        <v>0.64600000000000002</v>
      </c>
      <c r="EF128" s="75">
        <v>0.41799999999999998</v>
      </c>
    </row>
    <row r="129" spans="1:136" ht="15.75" customHeight="1">
      <c r="A129" s="169">
        <v>129</v>
      </c>
      <c r="B129" s="168" t="s">
        <v>1026</v>
      </c>
      <c r="C129" s="46">
        <v>14120493</v>
      </c>
      <c r="D129" s="46">
        <v>1</v>
      </c>
      <c r="E129" s="149">
        <v>20145</v>
      </c>
      <c r="F129" s="44">
        <f t="shared" si="0"/>
        <v>65</v>
      </c>
      <c r="G129" s="78">
        <v>1</v>
      </c>
      <c r="H129" s="159">
        <v>64</v>
      </c>
      <c r="I129" s="135">
        <v>132</v>
      </c>
      <c r="J129" s="78">
        <v>81</v>
      </c>
      <c r="K129" s="46">
        <v>36</v>
      </c>
      <c r="L129" s="79">
        <v>90</v>
      </c>
      <c r="M129" s="80">
        <v>0</v>
      </c>
      <c r="N129" s="80">
        <v>0</v>
      </c>
      <c r="O129" s="80">
        <v>0</v>
      </c>
      <c r="P129" s="80">
        <v>0</v>
      </c>
      <c r="Q129" s="80">
        <v>0</v>
      </c>
      <c r="R129" s="80">
        <v>0</v>
      </c>
      <c r="S129" s="80">
        <v>1</v>
      </c>
      <c r="T129" s="80">
        <v>0</v>
      </c>
      <c r="U129" s="80">
        <v>1</v>
      </c>
      <c r="V129" s="80">
        <v>0</v>
      </c>
      <c r="W129" s="80">
        <v>0</v>
      </c>
      <c r="X129" s="70">
        <v>86</v>
      </c>
      <c r="Y129" s="63">
        <v>1.74</v>
      </c>
      <c r="Z129" s="191">
        <f t="shared" si="3"/>
        <v>28.405337561104506</v>
      </c>
      <c r="AA129" s="150">
        <v>44084</v>
      </c>
      <c r="AB129" s="60" t="s">
        <v>1928</v>
      </c>
      <c r="AC129" s="177">
        <v>44087</v>
      </c>
      <c r="AD129" s="58" t="s">
        <v>1895</v>
      </c>
      <c r="AE129" s="58">
        <v>0</v>
      </c>
      <c r="AF129" s="58">
        <v>0</v>
      </c>
      <c r="AG129" s="58">
        <v>0</v>
      </c>
      <c r="AH129" s="84">
        <v>0</v>
      </c>
      <c r="AI129" s="84">
        <v>0</v>
      </c>
      <c r="AJ129" s="60">
        <v>44098</v>
      </c>
      <c r="AK129" s="58">
        <f t="shared" si="2"/>
        <v>14</v>
      </c>
      <c r="AL129" s="123">
        <v>1</v>
      </c>
      <c r="AM129" s="61"/>
      <c r="AN129" s="64">
        <v>1</v>
      </c>
      <c r="AO129" s="63">
        <v>1</v>
      </c>
      <c r="AP129" s="63">
        <v>1</v>
      </c>
      <c r="AQ129" s="63">
        <v>1</v>
      </c>
      <c r="AR129" s="63">
        <v>1</v>
      </c>
      <c r="AS129" s="63">
        <v>0</v>
      </c>
      <c r="AT129" s="64"/>
      <c r="AU129" s="66">
        <v>44084</v>
      </c>
      <c r="AV129" s="135">
        <v>1</v>
      </c>
      <c r="AW129" s="135"/>
      <c r="AX129" s="135"/>
      <c r="AY129" s="135"/>
      <c r="AZ129" s="135"/>
      <c r="BA129" s="135"/>
      <c r="BB129" s="135"/>
      <c r="BC129" s="135"/>
      <c r="BD129" s="135"/>
      <c r="BE129" s="135"/>
      <c r="BF129" s="135"/>
      <c r="BG129" s="133">
        <v>1.72</v>
      </c>
      <c r="BH129" s="133">
        <v>931</v>
      </c>
      <c r="BI129" s="133">
        <v>9.6</v>
      </c>
      <c r="BJ129" s="143"/>
      <c r="BK129" s="135"/>
      <c r="BL129" s="135"/>
      <c r="BM129" s="135"/>
      <c r="BN129" s="135">
        <v>13.2</v>
      </c>
      <c r="BO129" s="135">
        <v>9.77</v>
      </c>
      <c r="BP129" s="135">
        <v>83.3</v>
      </c>
      <c r="BQ129" s="135">
        <v>7.8</v>
      </c>
      <c r="BR129" s="135">
        <v>232</v>
      </c>
      <c r="BS129" s="46">
        <v>63</v>
      </c>
      <c r="BT129" s="123">
        <v>0</v>
      </c>
      <c r="BU129" s="64">
        <v>0</v>
      </c>
      <c r="BV129" s="64">
        <v>0</v>
      </c>
      <c r="BW129" s="64">
        <v>0</v>
      </c>
      <c r="BX129" s="64">
        <v>0</v>
      </c>
      <c r="BY129" s="64">
        <v>0</v>
      </c>
      <c r="BZ129" s="64">
        <v>0</v>
      </c>
      <c r="CA129" s="64">
        <v>0</v>
      </c>
      <c r="CB129" s="64">
        <v>0</v>
      </c>
      <c r="CC129" s="64">
        <v>0</v>
      </c>
      <c r="CD129" s="64">
        <v>0</v>
      </c>
      <c r="CE129" s="64">
        <v>1</v>
      </c>
      <c r="CF129" s="64">
        <v>0</v>
      </c>
      <c r="CG129" s="64">
        <v>1</v>
      </c>
      <c r="CH129" s="64">
        <v>0</v>
      </c>
      <c r="CI129" s="63">
        <v>1</v>
      </c>
      <c r="CJ129" s="166"/>
      <c r="CK129" s="63" t="s">
        <v>1898</v>
      </c>
      <c r="CL129" s="64">
        <v>0</v>
      </c>
      <c r="CM129" s="64">
        <v>0</v>
      </c>
      <c r="CN129" s="64">
        <v>0</v>
      </c>
      <c r="CO129" s="64">
        <v>0</v>
      </c>
      <c r="CP129" s="61">
        <v>0</v>
      </c>
      <c r="CQ129" s="61">
        <v>0</v>
      </c>
      <c r="CR129" s="70">
        <v>0</v>
      </c>
      <c r="CS129" s="64">
        <v>0</v>
      </c>
      <c r="CT129" s="71"/>
      <c r="CU129" s="62"/>
      <c r="CV129" s="61">
        <v>0</v>
      </c>
      <c r="CW129" s="61">
        <v>0</v>
      </c>
      <c r="CX129" s="64">
        <v>0</v>
      </c>
      <c r="CY129" s="64">
        <v>0</v>
      </c>
      <c r="CZ129" s="160">
        <v>4.9036785714285713</v>
      </c>
      <c r="DA129" s="75">
        <v>5.2889999999999997</v>
      </c>
      <c r="DB129" s="75">
        <v>0.38532142857142837</v>
      </c>
      <c r="DC129" s="75">
        <v>7.8578035439866536</v>
      </c>
      <c r="DD129" s="75">
        <v>178</v>
      </c>
      <c r="DE129" s="75">
        <v>30888</v>
      </c>
      <c r="DF129" s="75">
        <v>30478</v>
      </c>
      <c r="DG129" s="75">
        <v>149.64610717896863</v>
      </c>
      <c r="DH129" s="75">
        <v>2.5781887079160884E-4</v>
      </c>
      <c r="DI129" s="75">
        <v>-11.234833333333336</v>
      </c>
      <c r="DJ129" s="75">
        <v>10.046166666666668</v>
      </c>
      <c r="DK129" s="75">
        <v>-21.280999999999999</v>
      </c>
      <c r="DL129" s="75">
        <v>-127.05694350572902</v>
      </c>
      <c r="DM129" s="75">
        <v>114.47402520928419</v>
      </c>
      <c r="DN129" s="75">
        <v>-241.53096871501307</v>
      </c>
      <c r="DO129" s="75">
        <v>-182.32041140396953</v>
      </c>
      <c r="DP129" s="75">
        <v>164.74012807186401</v>
      </c>
      <c r="DQ129" s="75">
        <v>-347.06053947583359</v>
      </c>
      <c r="DR129" s="75">
        <v>0.67811662133771855</v>
      </c>
      <c r="DS129" s="75"/>
      <c r="DT129" s="75">
        <v>5.27</v>
      </c>
      <c r="DU129" s="75">
        <v>5.04</v>
      </c>
      <c r="DV129" s="75">
        <v>5.44</v>
      </c>
      <c r="DW129" s="75">
        <v>81</v>
      </c>
      <c r="DX129" s="75">
        <v>132</v>
      </c>
      <c r="DY129" s="75">
        <v>0.40100000000000002</v>
      </c>
      <c r="DZ129" s="75">
        <v>0.48499999999999999</v>
      </c>
      <c r="EA129" s="75">
        <v>24.32</v>
      </c>
      <c r="EB129" s="75">
        <v>6.2279999999999998</v>
      </c>
      <c r="EC129" s="75">
        <v>0.42199999999999999</v>
      </c>
      <c r="ED129" s="75">
        <v>0.58899999999999997</v>
      </c>
      <c r="EE129" s="75">
        <v>0.61899999999999999</v>
      </c>
      <c r="EF129" s="75">
        <v>0.435</v>
      </c>
    </row>
    <row r="130" spans="1:136" ht="15.75" customHeight="1">
      <c r="A130" s="167">
        <v>130</v>
      </c>
      <c r="B130" s="168" t="s">
        <v>1033</v>
      </c>
      <c r="C130" s="46">
        <v>14029050</v>
      </c>
      <c r="D130" s="46">
        <v>2</v>
      </c>
      <c r="E130" s="149">
        <v>33149</v>
      </c>
      <c r="F130" s="44">
        <f t="shared" si="0"/>
        <v>29</v>
      </c>
      <c r="G130" s="78">
        <v>1</v>
      </c>
      <c r="H130" s="159">
        <v>110</v>
      </c>
      <c r="I130" s="135">
        <v>145</v>
      </c>
      <c r="J130" s="78">
        <v>80</v>
      </c>
      <c r="K130" s="46">
        <v>36.700000000000003</v>
      </c>
      <c r="L130" s="79">
        <v>92</v>
      </c>
      <c r="M130" s="80">
        <v>0</v>
      </c>
      <c r="N130" s="80">
        <v>0</v>
      </c>
      <c r="O130" s="80">
        <v>0</v>
      </c>
      <c r="P130" s="80">
        <v>1</v>
      </c>
      <c r="Q130" s="80">
        <v>0</v>
      </c>
      <c r="R130" s="80">
        <v>0</v>
      </c>
      <c r="S130" s="80">
        <v>1</v>
      </c>
      <c r="T130" s="80">
        <v>0</v>
      </c>
      <c r="U130" s="80">
        <v>1</v>
      </c>
      <c r="V130" s="80">
        <v>0</v>
      </c>
      <c r="W130" s="80">
        <v>0</v>
      </c>
      <c r="X130" s="70">
        <v>89</v>
      </c>
      <c r="Y130" s="63">
        <v>1.63</v>
      </c>
      <c r="Z130" s="191">
        <f t="shared" si="3"/>
        <v>33.497685272309838</v>
      </c>
      <c r="AA130" s="150">
        <v>44084</v>
      </c>
      <c r="AB130" s="60" t="s">
        <v>1928</v>
      </c>
      <c r="AC130" s="177">
        <v>44084</v>
      </c>
      <c r="AD130" s="58" t="s">
        <v>1888</v>
      </c>
      <c r="AE130" s="58">
        <v>1</v>
      </c>
      <c r="AF130" s="58">
        <v>1</v>
      </c>
      <c r="AG130" s="58">
        <v>25</v>
      </c>
      <c r="AH130" s="84">
        <v>1</v>
      </c>
      <c r="AI130" s="84">
        <v>1</v>
      </c>
      <c r="AJ130" s="60">
        <v>44109</v>
      </c>
      <c r="AK130" s="58">
        <f t="shared" si="2"/>
        <v>25</v>
      </c>
      <c r="AL130" s="123">
        <v>1</v>
      </c>
      <c r="AM130" s="61"/>
      <c r="AN130" s="64">
        <v>1</v>
      </c>
      <c r="AO130" s="63">
        <v>1</v>
      </c>
      <c r="AP130" s="63">
        <v>1</v>
      </c>
      <c r="AQ130" s="63">
        <v>1</v>
      </c>
      <c r="AR130" s="63">
        <v>1</v>
      </c>
      <c r="AS130" s="63">
        <v>0</v>
      </c>
      <c r="AT130" s="64"/>
      <c r="AU130" s="66">
        <v>44084</v>
      </c>
      <c r="AV130" s="135"/>
      <c r="AW130" s="135">
        <v>7.39</v>
      </c>
      <c r="AX130" s="135">
        <v>67.5</v>
      </c>
      <c r="AY130" s="135">
        <v>36.1</v>
      </c>
      <c r="AZ130" s="135">
        <v>21.4</v>
      </c>
      <c r="BA130" s="135">
        <v>-2.6</v>
      </c>
      <c r="BB130" s="135"/>
      <c r="BC130" s="135"/>
      <c r="BD130" s="135"/>
      <c r="BE130" s="135"/>
      <c r="BF130" s="135"/>
      <c r="BG130" s="133">
        <v>3.38</v>
      </c>
      <c r="BH130" s="133">
        <v>774</v>
      </c>
      <c r="BI130" s="133">
        <v>92.4</v>
      </c>
      <c r="BJ130" s="133">
        <v>8.9999999999999993E-3</v>
      </c>
      <c r="BK130" s="135"/>
      <c r="BL130" s="135"/>
      <c r="BM130" s="135"/>
      <c r="BN130" s="135">
        <v>11.5</v>
      </c>
      <c r="BO130" s="135">
        <v>8.66</v>
      </c>
      <c r="BP130" s="135">
        <v>89</v>
      </c>
      <c r="BQ130" s="135">
        <v>4.7</v>
      </c>
      <c r="BR130" s="135">
        <v>250</v>
      </c>
      <c r="BS130" s="46">
        <v>76</v>
      </c>
      <c r="BT130" s="123">
        <v>0</v>
      </c>
      <c r="BU130" s="64">
        <v>0</v>
      </c>
      <c r="BV130" s="64">
        <v>0</v>
      </c>
      <c r="BW130" s="64">
        <v>0</v>
      </c>
      <c r="BX130" s="64">
        <v>0</v>
      </c>
      <c r="BY130" s="64">
        <v>0</v>
      </c>
      <c r="BZ130" s="64">
        <v>0</v>
      </c>
      <c r="CA130" s="64">
        <v>0</v>
      </c>
      <c r="CB130" s="64">
        <v>0</v>
      </c>
      <c r="CC130" s="64">
        <v>0</v>
      </c>
      <c r="CD130" s="64">
        <v>1</v>
      </c>
      <c r="CE130" s="64">
        <v>0</v>
      </c>
      <c r="CF130" s="64">
        <v>0</v>
      </c>
      <c r="CG130" s="64">
        <v>1</v>
      </c>
      <c r="CH130" s="64">
        <v>0</v>
      </c>
      <c r="CI130" s="63">
        <v>0</v>
      </c>
      <c r="CJ130" s="166"/>
      <c r="CK130" s="63">
        <v>50</v>
      </c>
      <c r="CL130" s="64">
        <v>0</v>
      </c>
      <c r="CM130" s="64">
        <v>0</v>
      </c>
      <c r="CN130" s="64">
        <v>0</v>
      </c>
      <c r="CO130" s="64">
        <v>0</v>
      </c>
      <c r="CP130" s="61">
        <v>0</v>
      </c>
      <c r="CQ130" s="61">
        <v>0</v>
      </c>
      <c r="CR130" s="70">
        <v>0</v>
      </c>
      <c r="CS130" s="64">
        <v>0</v>
      </c>
      <c r="CT130" s="71"/>
      <c r="CU130" s="62"/>
      <c r="CV130" s="61">
        <v>1</v>
      </c>
      <c r="CW130" s="61">
        <v>1</v>
      </c>
      <c r="CX130" s="64">
        <v>0</v>
      </c>
      <c r="CY130" s="64">
        <v>0</v>
      </c>
      <c r="CZ130" s="160">
        <v>3.5953666666666675</v>
      </c>
      <c r="DA130" s="75">
        <v>3.8969999999999998</v>
      </c>
      <c r="DB130" s="75">
        <v>0.30163333333333231</v>
      </c>
      <c r="DC130" s="75">
        <v>8.3895013026023939</v>
      </c>
      <c r="DD130" s="75">
        <v>48</v>
      </c>
      <c r="DE130" s="75">
        <v>56028</v>
      </c>
      <c r="DF130" s="75">
        <v>44046</v>
      </c>
      <c r="DG130" s="75">
        <v>1731.0572687224669</v>
      </c>
      <c r="DH130" s="75">
        <v>1.9047135500618431E-4</v>
      </c>
      <c r="DI130" s="75">
        <v>-0.58200000000000029</v>
      </c>
      <c r="DJ130" s="75">
        <v>13.299666666666667</v>
      </c>
      <c r="DK130" s="75">
        <v>-13.881666666666668</v>
      </c>
      <c r="DL130" s="75">
        <v>-3.4893200307930017</v>
      </c>
      <c r="DM130" s="75">
        <v>81.057459858209015</v>
      </c>
      <c r="DN130" s="75">
        <v>-84.546779889001982</v>
      </c>
      <c r="DO130" s="75">
        <v>-13.053920685732821</v>
      </c>
      <c r="DP130" s="75">
        <v>295.84101832966127</v>
      </c>
      <c r="DQ130" s="75">
        <v>-308.89493901539402</v>
      </c>
      <c r="DR130" s="75">
        <v>0.51079307466935053</v>
      </c>
      <c r="DS130" s="75"/>
      <c r="DT130" s="75">
        <v>7.09</v>
      </c>
      <c r="DU130" s="75">
        <v>6.73</v>
      </c>
      <c r="DV130" s="75">
        <v>7.35</v>
      </c>
      <c r="DW130" s="75">
        <v>80</v>
      </c>
      <c r="DX130" s="75">
        <v>145</v>
      </c>
      <c r="DY130" s="75">
        <v>0.621</v>
      </c>
      <c r="DZ130" s="75">
        <v>0.79300000000000004</v>
      </c>
      <c r="EA130" s="75">
        <v>22.28</v>
      </c>
      <c r="EB130" s="75">
        <v>6.5069999999999997</v>
      </c>
      <c r="EC130" s="75">
        <v>0.60299999999999998</v>
      </c>
      <c r="ED130" s="75">
        <v>0.52500000000000002</v>
      </c>
      <c r="EE130" s="75">
        <v>1.0429999999999999</v>
      </c>
      <c r="EF130" s="75">
        <v>0.33700000000000002</v>
      </c>
    </row>
    <row r="131" spans="1:136" ht="15.75" customHeight="1">
      <c r="A131" s="76">
        <v>131</v>
      </c>
      <c r="B131" s="170" t="s">
        <v>1040</v>
      </c>
      <c r="C131" s="46">
        <v>91790080</v>
      </c>
      <c r="D131" s="46">
        <v>1</v>
      </c>
      <c r="E131" s="149">
        <v>28664</v>
      </c>
      <c r="F131" s="44">
        <f t="shared" si="0"/>
        <v>42</v>
      </c>
      <c r="G131" s="78">
        <v>1</v>
      </c>
      <c r="H131" s="159">
        <v>103</v>
      </c>
      <c r="I131" s="135">
        <v>158</v>
      </c>
      <c r="J131" s="78">
        <v>87</v>
      </c>
      <c r="K131" s="46">
        <v>36.6</v>
      </c>
      <c r="L131" s="79">
        <v>88</v>
      </c>
      <c r="M131" s="80">
        <v>0</v>
      </c>
      <c r="N131" s="80">
        <v>0</v>
      </c>
      <c r="O131" s="80">
        <v>0</v>
      </c>
      <c r="P131" s="80">
        <v>0</v>
      </c>
      <c r="Q131" s="80">
        <v>0</v>
      </c>
      <c r="R131" s="80">
        <v>0</v>
      </c>
      <c r="S131" s="80">
        <v>1</v>
      </c>
      <c r="T131" s="80">
        <v>0</v>
      </c>
      <c r="U131" s="80">
        <v>1</v>
      </c>
      <c r="V131" s="80">
        <v>0</v>
      </c>
      <c r="W131" s="80">
        <v>0</v>
      </c>
      <c r="X131" s="70"/>
      <c r="Y131" s="63"/>
      <c r="Z131" s="191" t="e">
        <f t="shared" si="3"/>
        <v>#DIV/0!</v>
      </c>
      <c r="AA131" s="150">
        <v>44087</v>
      </c>
      <c r="AB131" s="60" t="s">
        <v>1928</v>
      </c>
      <c r="AC131" s="177">
        <v>44092</v>
      </c>
      <c r="AD131" s="58" t="s">
        <v>1888</v>
      </c>
      <c r="AE131" s="58">
        <v>1</v>
      </c>
      <c r="AF131" s="58">
        <v>0</v>
      </c>
      <c r="AG131" s="58">
        <v>5</v>
      </c>
      <c r="AH131" s="84">
        <v>0</v>
      </c>
      <c r="AI131" s="84">
        <v>1</v>
      </c>
      <c r="AJ131" s="60">
        <v>44098</v>
      </c>
      <c r="AK131" s="58">
        <f t="shared" si="2"/>
        <v>11</v>
      </c>
      <c r="AL131" s="123">
        <v>1</v>
      </c>
      <c r="AM131" s="61"/>
      <c r="AN131" s="64">
        <v>1</v>
      </c>
      <c r="AO131" s="63">
        <v>1</v>
      </c>
      <c r="AP131" s="63">
        <v>1</v>
      </c>
      <c r="AQ131" s="63">
        <v>1</v>
      </c>
      <c r="AR131" s="63">
        <v>1</v>
      </c>
      <c r="AS131" s="63">
        <v>0</v>
      </c>
      <c r="AT131" s="64"/>
      <c r="AU131" s="66">
        <v>44087</v>
      </c>
      <c r="AV131" s="135">
        <v>1.5</v>
      </c>
      <c r="AW131" s="135"/>
      <c r="AX131" s="135"/>
      <c r="AY131" s="135"/>
      <c r="AZ131" s="135"/>
      <c r="BA131" s="135"/>
      <c r="BB131" s="135"/>
      <c r="BC131" s="135"/>
      <c r="BD131" s="135"/>
      <c r="BE131" s="135"/>
      <c r="BF131" s="135"/>
      <c r="BG131" s="133">
        <v>1.19</v>
      </c>
      <c r="BH131" s="133">
        <v>1076</v>
      </c>
      <c r="BI131" s="133">
        <v>90.9</v>
      </c>
      <c r="BJ131" s="133">
        <v>1.2999999999999999E-2</v>
      </c>
      <c r="BK131" s="135"/>
      <c r="BL131" s="135">
        <v>907</v>
      </c>
      <c r="BM131" s="135"/>
      <c r="BN131" s="135">
        <v>13.6</v>
      </c>
      <c r="BO131" s="135">
        <v>6.98</v>
      </c>
      <c r="BP131" s="135">
        <v>82.4</v>
      </c>
      <c r="BQ131" s="135">
        <v>15.3</v>
      </c>
      <c r="BR131" s="135">
        <v>215</v>
      </c>
      <c r="BS131" s="46">
        <v>57</v>
      </c>
      <c r="BT131" s="123">
        <v>0</v>
      </c>
      <c r="BU131" s="64">
        <v>0</v>
      </c>
      <c r="BV131" s="64">
        <v>0</v>
      </c>
      <c r="BW131" s="64">
        <v>1</v>
      </c>
      <c r="BX131" s="64">
        <v>0</v>
      </c>
      <c r="BY131" s="64">
        <v>1</v>
      </c>
      <c r="BZ131" s="64">
        <v>0</v>
      </c>
      <c r="CA131" s="64">
        <v>0</v>
      </c>
      <c r="CB131" s="64">
        <v>0</v>
      </c>
      <c r="CC131" s="64">
        <v>1</v>
      </c>
      <c r="CD131" s="64">
        <v>0</v>
      </c>
      <c r="CE131" s="64">
        <v>0</v>
      </c>
      <c r="CF131" s="64">
        <v>0</v>
      </c>
      <c r="CG131" s="64">
        <v>0</v>
      </c>
      <c r="CH131" s="64">
        <v>0</v>
      </c>
      <c r="CI131" s="63">
        <v>0</v>
      </c>
      <c r="CJ131" s="166"/>
      <c r="CK131" s="63" t="s">
        <v>1885</v>
      </c>
      <c r="CL131" s="64">
        <v>0</v>
      </c>
      <c r="CM131" s="64">
        <v>0</v>
      </c>
      <c r="CN131" s="64">
        <v>0</v>
      </c>
      <c r="CO131" s="64">
        <v>0</v>
      </c>
      <c r="CP131" s="61">
        <v>0</v>
      </c>
      <c r="CQ131" s="61">
        <v>31</v>
      </c>
      <c r="CR131" s="70">
        <v>0</v>
      </c>
      <c r="CS131" s="64">
        <v>0</v>
      </c>
      <c r="CT131" s="71"/>
      <c r="CU131" s="62"/>
      <c r="CV131" s="61">
        <v>0</v>
      </c>
      <c r="CW131" s="61">
        <v>0</v>
      </c>
      <c r="CX131" s="64">
        <v>0</v>
      </c>
      <c r="CY131" s="64">
        <v>0</v>
      </c>
      <c r="CZ131" s="160">
        <v>5.1411666666666651</v>
      </c>
      <c r="DA131" s="75">
        <v>5.4589999999999996</v>
      </c>
      <c r="DB131" s="75">
        <v>0.31783333333333452</v>
      </c>
      <c r="DC131" s="75">
        <v>6.1821246798716496</v>
      </c>
      <c r="DD131" s="75">
        <v>79</v>
      </c>
      <c r="DE131" s="75">
        <v>15751</v>
      </c>
      <c r="DF131" s="75">
        <v>3953</v>
      </c>
      <c r="DG131" s="75">
        <v>9.9603848330503411</v>
      </c>
      <c r="DH131" s="75">
        <v>1.5639070781360105E-3</v>
      </c>
      <c r="DI131" s="75">
        <v>-5.2626666666666653</v>
      </c>
      <c r="DJ131" s="75">
        <v>16.748000000000001</v>
      </c>
      <c r="DK131" s="75">
        <v>-22.010666666666676</v>
      </c>
      <c r="DL131" s="75">
        <v>-65.537010648983369</v>
      </c>
      <c r="DM131" s="75">
        <v>209.15565943724053</v>
      </c>
      <c r="DN131" s="75">
        <v>-274.69267008622387</v>
      </c>
      <c r="DO131" s="75">
        <v>-81.90188665167264</v>
      </c>
      <c r="DP131" s="75">
        <v>260.27411123503612</v>
      </c>
      <c r="DQ131" s="75">
        <v>-342.17599788670873</v>
      </c>
      <c r="DR131" s="75">
        <v>0.56797399934997905</v>
      </c>
      <c r="DS131" s="75"/>
      <c r="DT131" s="75">
        <v>7.49</v>
      </c>
      <c r="DU131" s="75">
        <v>7.22</v>
      </c>
      <c r="DV131" s="75">
        <v>7.72</v>
      </c>
      <c r="DW131" s="75">
        <v>87</v>
      </c>
      <c r="DX131" s="75">
        <v>158</v>
      </c>
      <c r="DY131" s="75">
        <v>0.50900000000000001</v>
      </c>
      <c r="DZ131" s="75">
        <v>0.63</v>
      </c>
      <c r="EA131" s="75">
        <v>15.42</v>
      </c>
      <c r="EB131" s="75">
        <v>7.8220000000000001</v>
      </c>
      <c r="EC131" s="75">
        <v>0.93799999999999994</v>
      </c>
      <c r="ED131" s="75">
        <v>0.50800000000000001</v>
      </c>
      <c r="EE131" s="75">
        <v>0.58799999999999997</v>
      </c>
      <c r="EF131" s="75">
        <v>0.40100000000000002</v>
      </c>
    </row>
    <row r="132" spans="1:136" ht="15.75" customHeight="1">
      <c r="A132" s="167">
        <v>132</v>
      </c>
      <c r="B132" s="171" t="s">
        <v>1047</v>
      </c>
      <c r="C132" s="46">
        <v>14003711</v>
      </c>
      <c r="D132" s="46">
        <v>1</v>
      </c>
      <c r="E132" s="149">
        <v>21102</v>
      </c>
      <c r="F132" s="44">
        <f t="shared" si="0"/>
        <v>62</v>
      </c>
      <c r="G132" s="78">
        <v>1</v>
      </c>
      <c r="H132" s="159">
        <v>63</v>
      </c>
      <c r="I132" s="135">
        <v>113</v>
      </c>
      <c r="J132" s="78">
        <v>70</v>
      </c>
      <c r="K132" s="46">
        <v>36.299999999999997</v>
      </c>
      <c r="L132" s="79">
        <v>94</v>
      </c>
      <c r="M132" s="80">
        <v>0</v>
      </c>
      <c r="N132" s="80">
        <v>0</v>
      </c>
      <c r="O132" s="80">
        <v>1</v>
      </c>
      <c r="P132" s="80">
        <v>0</v>
      </c>
      <c r="Q132" s="80">
        <v>0</v>
      </c>
      <c r="R132" s="80">
        <v>1</v>
      </c>
      <c r="S132" s="80">
        <v>1</v>
      </c>
      <c r="T132" s="80">
        <v>0</v>
      </c>
      <c r="U132" s="80">
        <v>1</v>
      </c>
      <c r="V132" s="80">
        <v>0</v>
      </c>
      <c r="W132" s="80">
        <v>1</v>
      </c>
      <c r="X132" s="70">
        <v>78</v>
      </c>
      <c r="Y132" s="63">
        <v>1.7</v>
      </c>
      <c r="Z132" s="191">
        <f t="shared" si="3"/>
        <v>26.989619377162633</v>
      </c>
      <c r="AA132" s="150">
        <v>44088</v>
      </c>
      <c r="AB132" s="60" t="s">
        <v>1928</v>
      </c>
      <c r="AC132" s="177">
        <v>44088</v>
      </c>
      <c r="AD132" s="58"/>
      <c r="AE132" s="58">
        <v>1</v>
      </c>
      <c r="AF132" s="58">
        <v>0</v>
      </c>
      <c r="AG132" s="58">
        <v>6</v>
      </c>
      <c r="AH132" s="84">
        <v>0</v>
      </c>
      <c r="AI132" s="84">
        <v>1</v>
      </c>
      <c r="AJ132" s="60">
        <v>44103</v>
      </c>
      <c r="AK132" s="58">
        <f t="shared" si="2"/>
        <v>15</v>
      </c>
      <c r="AL132" s="123">
        <v>1</v>
      </c>
      <c r="AM132" s="61"/>
      <c r="AN132" s="64">
        <v>1</v>
      </c>
      <c r="AO132" s="63">
        <v>1</v>
      </c>
      <c r="AP132" s="63">
        <v>0</v>
      </c>
      <c r="AQ132" s="63">
        <v>0</v>
      </c>
      <c r="AR132" s="63">
        <v>1</v>
      </c>
      <c r="AS132" s="63">
        <v>0</v>
      </c>
      <c r="AT132" s="64">
        <v>0</v>
      </c>
      <c r="AU132" s="66">
        <v>44088</v>
      </c>
      <c r="AV132" s="135"/>
      <c r="AW132" s="135"/>
      <c r="AX132" s="135"/>
      <c r="AY132" s="135"/>
      <c r="AZ132" s="135"/>
      <c r="BA132" s="135"/>
      <c r="BB132" s="135"/>
      <c r="BC132" s="135"/>
      <c r="BD132" s="135"/>
      <c r="BE132" s="135"/>
      <c r="BF132" s="135"/>
      <c r="BG132" s="133">
        <v>1.21</v>
      </c>
      <c r="BH132" s="133">
        <v>4920</v>
      </c>
      <c r="BI132" s="133">
        <v>323.60000000000002</v>
      </c>
      <c r="BJ132" s="133">
        <v>1.4999999999999999E-2</v>
      </c>
      <c r="BK132" s="135"/>
      <c r="BL132" s="135">
        <v>1342</v>
      </c>
      <c r="BM132" s="135">
        <v>267</v>
      </c>
      <c r="BN132" s="135">
        <v>8.3000000000000007</v>
      </c>
      <c r="BO132" s="135">
        <v>8.33</v>
      </c>
      <c r="BP132" s="135">
        <v>92.6</v>
      </c>
      <c r="BQ132" s="135">
        <v>4.5999999999999996</v>
      </c>
      <c r="BR132" s="135"/>
      <c r="BS132" s="46">
        <v>29</v>
      </c>
      <c r="BT132" s="123">
        <v>0</v>
      </c>
      <c r="BU132" s="64">
        <v>0</v>
      </c>
      <c r="BV132" s="64">
        <v>0</v>
      </c>
      <c r="BW132" s="64">
        <v>0</v>
      </c>
      <c r="BX132" s="64">
        <v>0</v>
      </c>
      <c r="BY132" s="64">
        <v>1</v>
      </c>
      <c r="BZ132" s="64">
        <v>0</v>
      </c>
      <c r="CA132" s="64">
        <v>0</v>
      </c>
      <c r="CB132" s="64">
        <v>0</v>
      </c>
      <c r="CC132" s="64">
        <v>0</v>
      </c>
      <c r="CD132" s="64">
        <v>0</v>
      </c>
      <c r="CE132" s="64">
        <v>0</v>
      </c>
      <c r="CF132" s="64">
        <v>0</v>
      </c>
      <c r="CG132" s="64">
        <v>0</v>
      </c>
      <c r="CH132" s="64">
        <v>0</v>
      </c>
      <c r="CI132" s="63">
        <v>0</v>
      </c>
      <c r="CJ132" s="166"/>
      <c r="CK132" s="63" t="s">
        <v>1886</v>
      </c>
      <c r="CL132" s="64">
        <v>0</v>
      </c>
      <c r="CM132" s="64">
        <v>0</v>
      </c>
      <c r="CN132" s="64">
        <v>0</v>
      </c>
      <c r="CO132" s="64">
        <v>0</v>
      </c>
      <c r="CP132" s="61">
        <v>0</v>
      </c>
      <c r="CQ132" s="61">
        <v>0</v>
      </c>
      <c r="CR132" s="70">
        <v>0</v>
      </c>
      <c r="CS132" s="64">
        <v>1</v>
      </c>
      <c r="CT132" s="71" t="s">
        <v>131</v>
      </c>
      <c r="CU132" s="62"/>
      <c r="CV132" s="61">
        <v>0</v>
      </c>
      <c r="CW132" s="61">
        <v>0</v>
      </c>
      <c r="CX132" s="64">
        <v>0</v>
      </c>
      <c r="CY132" s="64">
        <v>0</v>
      </c>
      <c r="CZ132" s="160">
        <v>4.9813103448275848</v>
      </c>
      <c r="DA132" s="75">
        <v>5.1020000000000003</v>
      </c>
      <c r="DB132" s="75">
        <v>0.12068965517241548</v>
      </c>
      <c r="DC132" s="75">
        <v>2.4228495479655332</v>
      </c>
      <c r="DD132" s="75">
        <v>177</v>
      </c>
      <c r="DE132" s="75">
        <v>54439</v>
      </c>
      <c r="DF132" s="75">
        <v>54341</v>
      </c>
      <c r="DG132" s="75">
        <v>856.17792421746287</v>
      </c>
      <c r="DH132" s="75">
        <v>4.4586031688145844E-5</v>
      </c>
      <c r="DI132" s="75">
        <v>-0.86466666666666669</v>
      </c>
      <c r="DJ132" s="75">
        <v>12.382999999999999</v>
      </c>
      <c r="DK132" s="75">
        <v>-13.247666666666669</v>
      </c>
      <c r="DL132" s="75">
        <v>-9.9780383578869802</v>
      </c>
      <c r="DM132" s="75">
        <v>144.7161490772902</v>
      </c>
      <c r="DN132" s="75">
        <v>-154.69418743517724</v>
      </c>
      <c r="DO132" s="75">
        <v>-13.979632389199907</v>
      </c>
      <c r="DP132" s="75">
        <v>198.91865435880527</v>
      </c>
      <c r="DQ132" s="75">
        <v>-212.89828674800518</v>
      </c>
      <c r="DR132" s="75">
        <v>0.51697311474320107</v>
      </c>
      <c r="DS132" s="75"/>
      <c r="DT132" s="75">
        <v>9.1999999999999993</v>
      </c>
      <c r="DU132" s="75">
        <v>9.08</v>
      </c>
      <c r="DV132" s="75">
        <v>9.34</v>
      </c>
      <c r="DW132" s="75">
        <v>78</v>
      </c>
      <c r="DX132" s="75">
        <v>116</v>
      </c>
      <c r="DY132" s="75">
        <v>0.25700000000000001</v>
      </c>
      <c r="DZ132" s="75">
        <v>0.73399999999999999</v>
      </c>
      <c r="EA132" s="75">
        <v>11.33</v>
      </c>
      <c r="EB132" s="75">
        <v>9.1240000000000006</v>
      </c>
      <c r="EC132" s="75">
        <v>1.4179999999999999</v>
      </c>
      <c r="ED132" s="75">
        <v>0.55500000000000005</v>
      </c>
      <c r="EE132" s="75">
        <v>1.0589999999999999</v>
      </c>
      <c r="EF132" s="75">
        <v>0.38100000000000001</v>
      </c>
    </row>
    <row r="133" spans="1:136" ht="15.75" customHeight="1">
      <c r="A133" s="167">
        <v>133</v>
      </c>
      <c r="B133" s="168" t="s">
        <v>1054</v>
      </c>
      <c r="C133" s="46">
        <v>2730116</v>
      </c>
      <c r="D133" s="46">
        <v>2</v>
      </c>
      <c r="E133" s="149">
        <v>19276</v>
      </c>
      <c r="F133" s="44">
        <f t="shared" si="0"/>
        <v>67</v>
      </c>
      <c r="G133" s="78">
        <v>1</v>
      </c>
      <c r="H133" s="159">
        <v>80</v>
      </c>
      <c r="I133" s="135">
        <v>129</v>
      </c>
      <c r="J133" s="78">
        <v>61</v>
      </c>
      <c r="K133" s="46">
        <v>35.5</v>
      </c>
      <c r="L133" s="79">
        <v>98</v>
      </c>
      <c r="M133" s="80">
        <v>0</v>
      </c>
      <c r="N133" s="80">
        <v>0</v>
      </c>
      <c r="O133" s="80">
        <v>0</v>
      </c>
      <c r="P133" s="80">
        <v>0</v>
      </c>
      <c r="Q133" s="80">
        <v>0</v>
      </c>
      <c r="R133" s="80">
        <v>0</v>
      </c>
      <c r="S133" s="80">
        <v>0</v>
      </c>
      <c r="T133" s="80">
        <v>0</v>
      </c>
      <c r="U133" s="80">
        <v>0</v>
      </c>
      <c r="V133" s="80">
        <v>0</v>
      </c>
      <c r="W133" s="80">
        <v>0</v>
      </c>
      <c r="X133" s="70">
        <v>66</v>
      </c>
      <c r="Y133" s="63">
        <v>1.62</v>
      </c>
      <c r="Z133" s="191">
        <f t="shared" si="3"/>
        <v>25.14860539551897</v>
      </c>
      <c r="AA133" s="150">
        <v>44090</v>
      </c>
      <c r="AB133" s="60" t="s">
        <v>1928</v>
      </c>
      <c r="AC133" s="177">
        <v>44094</v>
      </c>
      <c r="AD133" s="58" t="s">
        <v>1904</v>
      </c>
      <c r="AE133" s="58">
        <v>0</v>
      </c>
      <c r="AF133" s="58">
        <v>0</v>
      </c>
      <c r="AG133" s="58">
        <v>0</v>
      </c>
      <c r="AH133" s="84">
        <v>0</v>
      </c>
      <c r="AI133" s="84">
        <v>0</v>
      </c>
      <c r="AJ133" s="60">
        <v>44100</v>
      </c>
      <c r="AK133" s="58">
        <f t="shared" si="2"/>
        <v>10</v>
      </c>
      <c r="AL133" s="123">
        <v>1</v>
      </c>
      <c r="AM133" s="61"/>
      <c r="AN133" s="64">
        <v>1</v>
      </c>
      <c r="AO133" s="63">
        <v>1</v>
      </c>
      <c r="AP133" s="63">
        <v>1</v>
      </c>
      <c r="AQ133" s="63">
        <v>1</v>
      </c>
      <c r="AR133" s="63">
        <v>1</v>
      </c>
      <c r="AS133" s="63">
        <v>0</v>
      </c>
      <c r="AT133" s="64"/>
      <c r="AU133" s="66">
        <v>44090</v>
      </c>
      <c r="AV133" s="135">
        <v>2</v>
      </c>
      <c r="AW133" s="135"/>
      <c r="AX133" s="135"/>
      <c r="AY133" s="135"/>
      <c r="AZ133" s="135"/>
      <c r="BA133" s="135"/>
      <c r="BB133" s="135"/>
      <c r="BC133" s="135"/>
      <c r="BD133" s="135"/>
      <c r="BE133" s="135"/>
      <c r="BF133" s="135"/>
      <c r="BG133" s="133">
        <v>0.66</v>
      </c>
      <c r="BH133" s="133">
        <v>613</v>
      </c>
      <c r="BI133" s="133">
        <v>188.9</v>
      </c>
      <c r="BJ133" s="143"/>
      <c r="BK133" s="135"/>
      <c r="BL133" s="135"/>
      <c r="BM133" s="135">
        <v>187</v>
      </c>
      <c r="BN133" s="135">
        <v>12.8</v>
      </c>
      <c r="BO133" s="135">
        <v>11.29</v>
      </c>
      <c r="BP133" s="135">
        <v>92.7</v>
      </c>
      <c r="BQ133" s="135">
        <v>5.8</v>
      </c>
      <c r="BR133" s="135">
        <v>214</v>
      </c>
      <c r="BS133" s="46">
        <v>19</v>
      </c>
      <c r="BT133" s="123">
        <v>0</v>
      </c>
      <c r="BU133" s="64">
        <v>0</v>
      </c>
      <c r="BV133" s="64">
        <v>0</v>
      </c>
      <c r="BW133" s="64">
        <v>0</v>
      </c>
      <c r="BX133" s="64">
        <v>1</v>
      </c>
      <c r="BY133" s="64">
        <v>0</v>
      </c>
      <c r="BZ133" s="64">
        <v>0</v>
      </c>
      <c r="CA133" s="64">
        <v>0</v>
      </c>
      <c r="CB133" s="64">
        <v>0</v>
      </c>
      <c r="CC133" s="64">
        <v>1</v>
      </c>
      <c r="CD133" s="64">
        <v>1</v>
      </c>
      <c r="CE133" s="64">
        <v>0</v>
      </c>
      <c r="CF133" s="64">
        <v>0</v>
      </c>
      <c r="CG133" s="64">
        <v>1</v>
      </c>
      <c r="CH133" s="64">
        <v>0</v>
      </c>
      <c r="CI133" s="63">
        <v>0</v>
      </c>
      <c r="CJ133" s="166"/>
      <c r="CK133" s="63" t="s">
        <v>1898</v>
      </c>
      <c r="CL133" s="64">
        <v>0</v>
      </c>
      <c r="CM133" s="64">
        <v>0</v>
      </c>
      <c r="CN133" s="64">
        <v>0</v>
      </c>
      <c r="CO133" s="64">
        <v>0</v>
      </c>
      <c r="CP133" s="61">
        <v>0</v>
      </c>
      <c r="CQ133" s="61">
        <v>93</v>
      </c>
      <c r="CR133" s="70">
        <v>0</v>
      </c>
      <c r="CS133" s="64">
        <v>0</v>
      </c>
      <c r="CT133" s="71"/>
      <c r="CU133" s="62"/>
      <c r="CV133" s="61">
        <v>0</v>
      </c>
      <c r="CW133" s="61">
        <v>0</v>
      </c>
      <c r="CX133" s="64">
        <v>0</v>
      </c>
      <c r="CY133" s="64">
        <v>0</v>
      </c>
      <c r="CZ133" s="160">
        <v>4.5995357142857136</v>
      </c>
      <c r="DA133" s="75">
        <v>4.9809999999999999</v>
      </c>
      <c r="DB133" s="75">
        <v>0.38146428571428626</v>
      </c>
      <c r="DC133" s="75">
        <v>8.2935389441481036</v>
      </c>
      <c r="DD133" s="75">
        <v>22</v>
      </c>
      <c r="DE133" s="75">
        <v>10016</v>
      </c>
      <c r="DF133" s="75">
        <v>2523</v>
      </c>
      <c r="DG133" s="75">
        <v>262.22506939995731</v>
      </c>
      <c r="DH133" s="75">
        <v>3.2871735807166484E-3</v>
      </c>
      <c r="DI133" s="75">
        <v>1.0503333333333336</v>
      </c>
      <c r="DJ133" s="75">
        <v>12.759333333333332</v>
      </c>
      <c r="DK133" s="75">
        <v>-11.708999999999998</v>
      </c>
      <c r="DL133" s="75">
        <v>10.661494526440666</v>
      </c>
      <c r="DM133" s="75">
        <v>127.13343137169598</v>
      </c>
      <c r="DN133" s="75">
        <v>-116.47193684525527</v>
      </c>
      <c r="DO133" s="75">
        <v>18.114967418824943</v>
      </c>
      <c r="DP133" s="75">
        <v>222.13785517334344</v>
      </c>
      <c r="DQ133" s="75">
        <v>-204.02288775451854</v>
      </c>
      <c r="DR133" s="75">
        <v>0.47874632081973434</v>
      </c>
      <c r="DS133" s="75"/>
      <c r="DT133" s="75">
        <v>8.6</v>
      </c>
      <c r="DU133" s="75">
        <v>8.36</v>
      </c>
      <c r="DV133" s="75">
        <v>8.85</v>
      </c>
      <c r="DW133" s="75">
        <v>61</v>
      </c>
      <c r="DX133" s="75">
        <v>129</v>
      </c>
      <c r="DY133" s="75">
        <v>0.48199999999999998</v>
      </c>
      <c r="DZ133" s="75">
        <v>0.71899999999999997</v>
      </c>
      <c r="EA133" s="75">
        <v>13.09</v>
      </c>
      <c r="EB133" s="75">
        <v>8.4890000000000008</v>
      </c>
      <c r="EC133" s="75">
        <v>0.997</v>
      </c>
      <c r="ED133" s="75">
        <v>0.67900000000000005</v>
      </c>
      <c r="EE133" s="75">
        <v>1.4119999999999999</v>
      </c>
      <c r="EF133" s="75">
        <v>0.30199999999999999</v>
      </c>
    </row>
    <row r="134" spans="1:136" ht="15.75" customHeight="1">
      <c r="A134" s="76">
        <v>134</v>
      </c>
      <c r="B134" s="168" t="s">
        <v>1061</v>
      </c>
      <c r="C134" s="46">
        <v>91792628</v>
      </c>
      <c r="D134" s="46">
        <v>1</v>
      </c>
      <c r="E134" s="149">
        <v>19631</v>
      </c>
      <c r="F134" s="44">
        <f t="shared" si="0"/>
        <v>66</v>
      </c>
      <c r="G134" s="78">
        <v>1</v>
      </c>
      <c r="H134" s="159">
        <v>43</v>
      </c>
      <c r="I134" s="135">
        <v>150</v>
      </c>
      <c r="J134" s="78">
        <v>80</v>
      </c>
      <c r="K134" s="46">
        <v>35.5</v>
      </c>
      <c r="L134" s="79">
        <v>96</v>
      </c>
      <c r="M134" s="80">
        <v>0</v>
      </c>
      <c r="N134" s="80">
        <v>1</v>
      </c>
      <c r="O134" s="80">
        <v>0</v>
      </c>
      <c r="P134" s="80">
        <v>1</v>
      </c>
      <c r="Q134" s="80">
        <v>0</v>
      </c>
      <c r="R134" s="80">
        <v>0</v>
      </c>
      <c r="S134" s="80">
        <v>1</v>
      </c>
      <c r="T134" s="80">
        <v>0</v>
      </c>
      <c r="U134" s="80">
        <v>1</v>
      </c>
      <c r="V134" s="80">
        <v>0</v>
      </c>
      <c r="W134" s="80">
        <v>0</v>
      </c>
      <c r="X134" s="70">
        <v>95</v>
      </c>
      <c r="Y134" s="63">
        <v>1.78</v>
      </c>
      <c r="Z134" s="191">
        <f t="shared" si="3"/>
        <v>29.983587930816814</v>
      </c>
      <c r="AA134" s="150">
        <v>44095</v>
      </c>
      <c r="AB134" s="60" t="s">
        <v>1928</v>
      </c>
      <c r="AC134" s="177">
        <v>44096</v>
      </c>
      <c r="AD134" s="58" t="s">
        <v>1888</v>
      </c>
      <c r="AE134" s="58">
        <v>1</v>
      </c>
      <c r="AF134" s="58">
        <v>1</v>
      </c>
      <c r="AG134" s="58">
        <v>35</v>
      </c>
      <c r="AH134" s="84">
        <v>1</v>
      </c>
      <c r="AI134" s="84">
        <v>1</v>
      </c>
      <c r="AJ134" s="60">
        <v>44131</v>
      </c>
      <c r="AK134" s="58">
        <f t="shared" si="2"/>
        <v>36</v>
      </c>
      <c r="AL134" s="123">
        <v>1</v>
      </c>
      <c r="AM134" s="61"/>
      <c r="AN134" s="64">
        <v>1</v>
      </c>
      <c r="AO134" s="63">
        <v>1</v>
      </c>
      <c r="AP134" s="63">
        <v>1</v>
      </c>
      <c r="AQ134" s="63">
        <v>1</v>
      </c>
      <c r="AR134" s="63">
        <v>1</v>
      </c>
      <c r="AS134" s="63">
        <v>0</v>
      </c>
      <c r="AT134" s="64"/>
      <c r="AU134" s="66">
        <v>44095</v>
      </c>
      <c r="AV134" s="135"/>
      <c r="AW134" s="135">
        <v>7.45</v>
      </c>
      <c r="AX134" s="135">
        <v>46.4</v>
      </c>
      <c r="AY134" s="135">
        <v>29.5</v>
      </c>
      <c r="AZ134" s="135">
        <v>20.2</v>
      </c>
      <c r="BA134" s="135">
        <v>-2.4</v>
      </c>
      <c r="BB134" s="135"/>
      <c r="BC134" s="135"/>
      <c r="BD134" s="135"/>
      <c r="BE134" s="135"/>
      <c r="BF134" s="135"/>
      <c r="BG134" s="133">
        <v>1.25</v>
      </c>
      <c r="BH134" s="133">
        <v>313</v>
      </c>
      <c r="BI134" s="133">
        <v>110.2</v>
      </c>
      <c r="BJ134" s="133">
        <v>1.6E-2</v>
      </c>
      <c r="BK134" s="135"/>
      <c r="BL134" s="135">
        <v>694</v>
      </c>
      <c r="BM134" s="135">
        <v>211</v>
      </c>
      <c r="BN134" s="135">
        <v>11.1</v>
      </c>
      <c r="BO134" s="135">
        <v>10.73</v>
      </c>
      <c r="BP134" s="135">
        <v>87.8</v>
      </c>
      <c r="BQ134" s="135">
        <v>7.2</v>
      </c>
      <c r="BR134" s="135">
        <v>217</v>
      </c>
      <c r="BS134" s="46">
        <v>63</v>
      </c>
      <c r="BT134" s="123">
        <v>0</v>
      </c>
      <c r="BU134" s="64">
        <v>0</v>
      </c>
      <c r="BV134" s="64">
        <v>0</v>
      </c>
      <c r="BW134" s="64">
        <v>1</v>
      </c>
      <c r="BX134" s="64">
        <v>0</v>
      </c>
      <c r="BY134" s="64">
        <v>1</v>
      </c>
      <c r="BZ134" s="64">
        <v>0</v>
      </c>
      <c r="CA134" s="64">
        <v>0</v>
      </c>
      <c r="CB134" s="64">
        <v>0</v>
      </c>
      <c r="CC134" s="64">
        <v>1</v>
      </c>
      <c r="CD134" s="64">
        <v>0</v>
      </c>
      <c r="CE134" s="64">
        <v>0</v>
      </c>
      <c r="CF134" s="64">
        <v>0</v>
      </c>
      <c r="CG134" s="64">
        <v>1</v>
      </c>
      <c r="CH134" s="64">
        <v>0</v>
      </c>
      <c r="CI134" s="63">
        <v>1</v>
      </c>
      <c r="CJ134" s="166"/>
      <c r="CK134" s="63" t="s">
        <v>1936</v>
      </c>
      <c r="CL134" s="64">
        <v>1</v>
      </c>
      <c r="CM134" s="64">
        <v>1</v>
      </c>
      <c r="CN134" s="64">
        <v>0</v>
      </c>
      <c r="CO134" s="64">
        <v>1</v>
      </c>
      <c r="CP134" s="61">
        <v>0</v>
      </c>
      <c r="CQ134" s="61">
        <v>0</v>
      </c>
      <c r="CR134" s="70">
        <v>0</v>
      </c>
      <c r="CS134" s="64">
        <v>0</v>
      </c>
      <c r="CT134" s="71"/>
      <c r="CU134" s="62"/>
      <c r="CV134" s="61">
        <v>1</v>
      </c>
      <c r="CW134" s="61">
        <v>0</v>
      </c>
      <c r="CX134" s="64">
        <v>0</v>
      </c>
      <c r="CY134" s="64">
        <v>1</v>
      </c>
      <c r="CZ134" s="160">
        <v>6.6472881355932207</v>
      </c>
      <c r="DA134" s="75">
        <v>6.9509999999999996</v>
      </c>
      <c r="DB134" s="75">
        <v>0.30371186440677889</v>
      </c>
      <c r="DC134" s="75">
        <v>4.5689589229709968</v>
      </c>
      <c r="DD134" s="75">
        <v>82</v>
      </c>
      <c r="DE134" s="75">
        <v>6661</v>
      </c>
      <c r="DF134" s="75">
        <v>5625</v>
      </c>
      <c r="DG134" s="75">
        <v>338.84297520661153</v>
      </c>
      <c r="DH134" s="75">
        <v>8.1225936408373274E-4</v>
      </c>
      <c r="DI134" s="75">
        <v>-1.8989999999999989</v>
      </c>
      <c r="DJ134" s="75">
        <v>12.379000000000001</v>
      </c>
      <c r="DK134" s="75">
        <v>-14.277999999999999</v>
      </c>
      <c r="DL134" s="75">
        <v>-39.479156614311506</v>
      </c>
      <c r="DM134" s="75">
        <v>257.60610918729316</v>
      </c>
      <c r="DN134" s="75">
        <v>-297.08526580160475</v>
      </c>
      <c r="DO134" s="75">
        <v>-22.869881317999578</v>
      </c>
      <c r="DP134" s="75">
        <v>149.00845228228852</v>
      </c>
      <c r="DQ134" s="75">
        <v>-171.87833360028813</v>
      </c>
      <c r="DR134" s="75">
        <v>0.53563543642829914</v>
      </c>
      <c r="DS134" s="90"/>
      <c r="DT134" s="75">
        <v>8.09</v>
      </c>
      <c r="DU134" s="75">
        <v>7.83</v>
      </c>
      <c r="DV134" s="75">
        <v>8.7100000000000009</v>
      </c>
      <c r="DW134" s="75">
        <v>80</v>
      </c>
      <c r="DX134" s="75">
        <v>150</v>
      </c>
      <c r="DY134" s="75">
        <v>0.88400000000000001</v>
      </c>
      <c r="DZ134" s="75">
        <v>1.2310000000000001</v>
      </c>
      <c r="EA134" s="75">
        <v>25.58</v>
      </c>
      <c r="EB134" s="75">
        <v>6.0730000000000004</v>
      </c>
      <c r="EC134" s="75">
        <v>0.60899999999999999</v>
      </c>
      <c r="ED134" s="75">
        <v>0.499</v>
      </c>
      <c r="EE134" s="75">
        <v>1.089</v>
      </c>
      <c r="EF134" s="75">
        <v>0.3</v>
      </c>
    </row>
    <row r="135" spans="1:136" ht="15.75" customHeight="1">
      <c r="A135" s="172">
        <v>135</v>
      </c>
      <c r="B135" s="170" t="s">
        <v>1068</v>
      </c>
      <c r="C135" s="46">
        <v>55551658</v>
      </c>
      <c r="D135" s="46">
        <v>1</v>
      </c>
      <c r="E135" s="149">
        <v>13885</v>
      </c>
      <c r="F135" s="46">
        <f t="shared" si="0"/>
        <v>82</v>
      </c>
      <c r="G135" s="78">
        <v>1</v>
      </c>
      <c r="H135" s="159">
        <v>75</v>
      </c>
      <c r="I135" s="135">
        <v>100</v>
      </c>
      <c r="J135" s="78">
        <v>52</v>
      </c>
      <c r="K135" s="46">
        <v>37</v>
      </c>
      <c r="L135" s="79">
        <v>92</v>
      </c>
      <c r="M135" s="80">
        <v>0</v>
      </c>
      <c r="N135" s="80">
        <v>1</v>
      </c>
      <c r="O135" s="80">
        <v>0</v>
      </c>
      <c r="P135" s="80">
        <v>1</v>
      </c>
      <c r="Q135" s="80">
        <v>0</v>
      </c>
      <c r="R135" s="80">
        <v>0</v>
      </c>
      <c r="S135" s="80">
        <v>1</v>
      </c>
      <c r="T135" s="80">
        <v>0</v>
      </c>
      <c r="U135" s="80">
        <v>1</v>
      </c>
      <c r="V135" s="80">
        <v>0</v>
      </c>
      <c r="W135" s="80">
        <v>0</v>
      </c>
      <c r="X135" s="70"/>
      <c r="Y135" s="63"/>
      <c r="Z135" s="191" t="e">
        <f t="shared" si="3"/>
        <v>#DIV/0!</v>
      </c>
      <c r="AA135" s="150">
        <v>44094</v>
      </c>
      <c r="AB135" s="60" t="s">
        <v>1928</v>
      </c>
      <c r="AC135" s="177"/>
      <c r="AD135" s="58"/>
      <c r="AE135" s="58">
        <v>0</v>
      </c>
      <c r="AF135" s="58">
        <v>0</v>
      </c>
      <c r="AG135" s="58">
        <v>0</v>
      </c>
      <c r="AH135" s="84">
        <v>0</v>
      </c>
      <c r="AI135" s="84">
        <v>0</v>
      </c>
      <c r="AJ135" s="60">
        <v>44096</v>
      </c>
      <c r="AK135" s="58">
        <f t="shared" si="2"/>
        <v>2</v>
      </c>
      <c r="AL135" s="123">
        <v>1</v>
      </c>
      <c r="AM135" s="61"/>
      <c r="AN135" s="64">
        <v>1</v>
      </c>
      <c r="AO135" s="63">
        <v>1</v>
      </c>
      <c r="AP135" s="63">
        <v>1</v>
      </c>
      <c r="AQ135" s="63">
        <v>1</v>
      </c>
      <c r="AR135" s="63">
        <v>1</v>
      </c>
      <c r="AS135" s="63">
        <v>0</v>
      </c>
      <c r="AT135" s="64"/>
      <c r="AU135" s="66">
        <v>44094</v>
      </c>
      <c r="AV135" s="135">
        <v>4</v>
      </c>
      <c r="AW135" s="135"/>
      <c r="AX135" s="135"/>
      <c r="AY135" s="135"/>
      <c r="AZ135" s="135"/>
      <c r="BA135" s="135"/>
      <c r="BB135" s="135"/>
      <c r="BC135" s="135"/>
      <c r="BD135" s="135"/>
      <c r="BE135" s="135"/>
      <c r="BF135" s="135"/>
      <c r="BG135" s="133">
        <v>3.18</v>
      </c>
      <c r="BH135" s="133">
        <v>2087</v>
      </c>
      <c r="BI135" s="133">
        <v>122.5</v>
      </c>
      <c r="BJ135" s="133">
        <v>0.223</v>
      </c>
      <c r="BK135" s="135"/>
      <c r="BL135" s="135"/>
      <c r="BM135" s="135">
        <v>100</v>
      </c>
      <c r="BN135" s="135">
        <v>8.8000000000000007</v>
      </c>
      <c r="BO135" s="135">
        <v>6.59</v>
      </c>
      <c r="BP135" s="135">
        <v>11.6</v>
      </c>
      <c r="BQ135" s="135">
        <v>38.799999999999997</v>
      </c>
      <c r="BR135" s="135">
        <v>53</v>
      </c>
      <c r="BS135" s="46">
        <v>95</v>
      </c>
      <c r="BT135" s="123">
        <v>0</v>
      </c>
      <c r="BU135" s="64">
        <v>0</v>
      </c>
      <c r="BV135" s="64">
        <v>0</v>
      </c>
      <c r="BW135" s="64">
        <v>0</v>
      </c>
      <c r="BX135" s="64">
        <v>0</v>
      </c>
      <c r="BY135" s="64">
        <v>1</v>
      </c>
      <c r="BZ135" s="64">
        <v>0</v>
      </c>
      <c r="CA135" s="64">
        <v>0</v>
      </c>
      <c r="CB135" s="64">
        <v>0</v>
      </c>
      <c r="CC135" s="64">
        <v>0</v>
      </c>
      <c r="CD135" s="64">
        <v>0</v>
      </c>
      <c r="CE135" s="64">
        <v>0</v>
      </c>
      <c r="CF135" s="64">
        <v>0</v>
      </c>
      <c r="CG135" s="64">
        <v>1</v>
      </c>
      <c r="CH135" s="64">
        <v>0</v>
      </c>
      <c r="CI135" s="63">
        <v>0</v>
      </c>
      <c r="CJ135" s="166"/>
      <c r="CK135" s="63" t="s">
        <v>1897</v>
      </c>
      <c r="CL135" s="64">
        <v>0</v>
      </c>
      <c r="CM135" s="64">
        <v>0</v>
      </c>
      <c r="CN135" s="64">
        <v>0</v>
      </c>
      <c r="CO135" s="64">
        <v>0</v>
      </c>
      <c r="CP135" s="61">
        <v>0</v>
      </c>
      <c r="CQ135" s="61">
        <v>3040</v>
      </c>
      <c r="CR135" s="70">
        <v>0</v>
      </c>
      <c r="CS135" s="64">
        <v>0</v>
      </c>
      <c r="CT135" s="71"/>
      <c r="CU135" s="62"/>
      <c r="CV135" s="61">
        <v>0</v>
      </c>
      <c r="CW135" s="61">
        <v>0</v>
      </c>
      <c r="CX135" s="64">
        <v>0</v>
      </c>
      <c r="CY135" s="64">
        <v>0</v>
      </c>
      <c r="CZ135" s="160">
        <v>5.5999629629629633</v>
      </c>
      <c r="DA135" s="75">
        <v>5.6280000000000001</v>
      </c>
      <c r="DB135" s="75">
        <v>2.803703703703686E-2</v>
      </c>
      <c r="DC135" s="75">
        <v>0.50066468693575694</v>
      </c>
      <c r="DD135" s="75">
        <v>68</v>
      </c>
      <c r="DE135" s="75">
        <v>42079</v>
      </c>
      <c r="DF135" s="75">
        <v>15515</v>
      </c>
      <c r="DG135" s="75">
        <v>-71.520593402303348</v>
      </c>
      <c r="DH135" s="75">
        <v>3.2269718784128713E-5</v>
      </c>
      <c r="DI135" s="75">
        <v>-20.600000000000009</v>
      </c>
      <c r="DJ135" s="75">
        <v>7.9398333333333335</v>
      </c>
      <c r="DK135" s="75">
        <v>-28.539833333333327</v>
      </c>
      <c r="DL135" s="75">
        <v>-305.54072150344808</v>
      </c>
      <c r="DM135" s="75">
        <v>118.09707120354484</v>
      </c>
      <c r="DN135" s="75">
        <v>-423.63779270699291</v>
      </c>
      <c r="DO135" s="75">
        <v>-294.11173359479454</v>
      </c>
      <c r="DP135" s="75">
        <v>113.19357761491396</v>
      </c>
      <c r="DQ135" s="75">
        <v>-407.30531120970863</v>
      </c>
      <c r="DR135" s="75">
        <v>0.78252868537236497</v>
      </c>
      <c r="DS135" s="90"/>
      <c r="DT135" s="75">
        <v>8.84</v>
      </c>
      <c r="DU135" s="75">
        <v>8.6999999999999993</v>
      </c>
      <c r="DV135" s="75">
        <v>8.9700000000000006</v>
      </c>
      <c r="DW135" s="75">
        <v>52</v>
      </c>
      <c r="DX135" s="75">
        <v>100</v>
      </c>
      <c r="DY135" s="75">
        <v>0.27900000000000003</v>
      </c>
      <c r="DZ135" s="75">
        <v>0.60599999999999998</v>
      </c>
      <c r="EA135" s="75">
        <v>10.199999999999999</v>
      </c>
      <c r="EB135" s="75">
        <v>9.6180000000000003</v>
      </c>
      <c r="EC135" s="75">
        <v>1.329</v>
      </c>
      <c r="ED135" s="75">
        <v>0.67</v>
      </c>
      <c r="EE135" s="75">
        <v>0.93899999999999995</v>
      </c>
      <c r="EF135" s="75">
        <v>0.33900000000000002</v>
      </c>
    </row>
    <row r="136" spans="1:136" ht="15.75" customHeight="1">
      <c r="A136" s="167">
        <v>136</v>
      </c>
      <c r="B136" s="168" t="s">
        <v>1075</v>
      </c>
      <c r="C136" s="46">
        <v>91793454</v>
      </c>
      <c r="D136" s="46">
        <v>1</v>
      </c>
      <c r="E136" s="149">
        <v>18049</v>
      </c>
      <c r="F136" s="46">
        <f t="shared" si="0"/>
        <v>71</v>
      </c>
      <c r="G136" s="78">
        <v>1</v>
      </c>
      <c r="H136" s="159">
        <v>74</v>
      </c>
      <c r="I136" s="135">
        <v>157</v>
      </c>
      <c r="J136" s="78">
        <v>75</v>
      </c>
      <c r="K136" s="46">
        <v>36.6</v>
      </c>
      <c r="L136" s="79">
        <v>96</v>
      </c>
      <c r="M136" s="80">
        <v>0</v>
      </c>
      <c r="N136" s="80">
        <v>0</v>
      </c>
      <c r="O136" s="80">
        <v>0</v>
      </c>
      <c r="P136" s="80">
        <v>0</v>
      </c>
      <c r="Q136" s="80">
        <v>0</v>
      </c>
      <c r="R136" s="80">
        <v>0</v>
      </c>
      <c r="S136" s="80">
        <v>0</v>
      </c>
      <c r="T136" s="80">
        <v>0</v>
      </c>
      <c r="U136" s="80">
        <v>0</v>
      </c>
      <c r="V136" s="80">
        <v>0</v>
      </c>
      <c r="W136" s="80">
        <v>0</v>
      </c>
      <c r="X136" s="70">
        <v>78</v>
      </c>
      <c r="Y136" s="63">
        <v>1.78</v>
      </c>
      <c r="Z136" s="191">
        <f t="shared" si="3"/>
        <v>24.618103774775911</v>
      </c>
      <c r="AA136" s="150">
        <v>44076</v>
      </c>
      <c r="AB136" s="60" t="s">
        <v>1928</v>
      </c>
      <c r="AC136" s="177">
        <v>44101</v>
      </c>
      <c r="AD136" s="58" t="s">
        <v>1895</v>
      </c>
      <c r="AE136" s="58">
        <v>0</v>
      </c>
      <c r="AF136" s="58">
        <v>0</v>
      </c>
      <c r="AG136" s="58">
        <v>0</v>
      </c>
      <c r="AH136" s="84">
        <v>0</v>
      </c>
      <c r="AI136" s="84">
        <v>0</v>
      </c>
      <c r="AJ136" s="60">
        <v>44104</v>
      </c>
      <c r="AK136" s="58">
        <f t="shared" si="2"/>
        <v>28</v>
      </c>
      <c r="AL136" s="123">
        <v>1</v>
      </c>
      <c r="AM136" s="61"/>
      <c r="AN136" s="64">
        <v>1</v>
      </c>
      <c r="AO136" s="63">
        <v>1</v>
      </c>
      <c r="AP136" s="63">
        <v>1</v>
      </c>
      <c r="AQ136" s="63">
        <v>1</v>
      </c>
      <c r="AR136" s="63">
        <v>1</v>
      </c>
      <c r="AS136" s="63">
        <v>0</v>
      </c>
      <c r="AT136" s="64"/>
      <c r="AU136" s="66">
        <v>44076</v>
      </c>
      <c r="AV136" s="135">
        <v>2</v>
      </c>
      <c r="AW136" s="135">
        <v>7.4960000000000004</v>
      </c>
      <c r="AX136" s="135">
        <v>55.4</v>
      </c>
      <c r="AY136" s="135">
        <v>28.3</v>
      </c>
      <c r="AZ136" s="135">
        <v>21.6</v>
      </c>
      <c r="BA136" s="135">
        <v>-0.1</v>
      </c>
      <c r="BB136" s="135"/>
      <c r="BC136" s="135"/>
      <c r="BD136" s="135"/>
      <c r="BE136" s="135"/>
      <c r="BF136" s="135"/>
      <c r="BG136" s="133">
        <v>0.85</v>
      </c>
      <c r="BH136" s="133">
        <v>609</v>
      </c>
      <c r="BI136" s="133">
        <v>94</v>
      </c>
      <c r="BJ136" s="133">
        <v>3.0000000000000001E-3</v>
      </c>
      <c r="BK136" s="135"/>
      <c r="BL136" s="135"/>
      <c r="BM136" s="135">
        <v>130</v>
      </c>
      <c r="BN136" s="135">
        <v>12.7</v>
      </c>
      <c r="BO136" s="135">
        <v>7.05</v>
      </c>
      <c r="BP136" s="135">
        <v>82.6</v>
      </c>
      <c r="BQ136" s="135">
        <v>12.9</v>
      </c>
      <c r="BR136" s="135">
        <v>253</v>
      </c>
      <c r="BS136" s="46">
        <v>53</v>
      </c>
      <c r="BT136" s="123">
        <v>0</v>
      </c>
      <c r="BU136" s="64">
        <v>0</v>
      </c>
      <c r="BV136" s="64">
        <v>1</v>
      </c>
      <c r="BW136" s="64">
        <v>0</v>
      </c>
      <c r="BX136" s="64">
        <v>0</v>
      </c>
      <c r="BY136" s="64">
        <v>0</v>
      </c>
      <c r="BZ136" s="64">
        <v>0</v>
      </c>
      <c r="CA136" s="64">
        <v>0</v>
      </c>
      <c r="CB136" s="64">
        <v>0</v>
      </c>
      <c r="CC136" s="64">
        <v>0</v>
      </c>
      <c r="CD136" s="64">
        <v>0</v>
      </c>
      <c r="CE136" s="64">
        <v>0</v>
      </c>
      <c r="CF136" s="64">
        <v>0</v>
      </c>
      <c r="CG136" s="64">
        <v>1</v>
      </c>
      <c r="CH136" s="64">
        <v>0</v>
      </c>
      <c r="CI136" s="63">
        <v>0</v>
      </c>
      <c r="CJ136" s="166"/>
      <c r="CK136" s="63" t="s">
        <v>1885</v>
      </c>
      <c r="CL136" s="64">
        <v>0</v>
      </c>
      <c r="CM136" s="64">
        <v>0</v>
      </c>
      <c r="CN136" s="64">
        <v>0</v>
      </c>
      <c r="CO136" s="64">
        <v>0</v>
      </c>
      <c r="CP136" s="61">
        <v>0</v>
      </c>
      <c r="CQ136" s="61">
        <v>0</v>
      </c>
      <c r="CR136" s="70">
        <v>0</v>
      </c>
      <c r="CS136" s="64">
        <v>0</v>
      </c>
      <c r="CT136" s="71"/>
      <c r="CU136" s="62"/>
      <c r="CV136" s="61">
        <v>0</v>
      </c>
      <c r="CW136" s="61">
        <v>0</v>
      </c>
      <c r="CX136" s="64">
        <v>0</v>
      </c>
      <c r="CY136" s="64">
        <v>0</v>
      </c>
      <c r="CZ136" s="160">
        <v>4.6136333333333335</v>
      </c>
      <c r="DA136" s="75">
        <v>4.758</v>
      </c>
      <c r="DB136" s="75">
        <v>0.14436666666666653</v>
      </c>
      <c r="DC136" s="75">
        <v>3.1291317761128221</v>
      </c>
      <c r="DD136" s="75">
        <v>126</v>
      </c>
      <c r="DE136" s="75">
        <v>33694</v>
      </c>
      <c r="DF136" s="75">
        <v>22315</v>
      </c>
      <c r="DG136" s="75">
        <v>224.71910112359552</v>
      </c>
      <c r="DH136" s="75">
        <v>1.4022548851054547E-4</v>
      </c>
      <c r="DI136" s="75">
        <v>-12.462666666666662</v>
      </c>
      <c r="DJ136" s="75">
        <v>7.7058333333333335</v>
      </c>
      <c r="DK136" s="75">
        <v>-20.168500000000002</v>
      </c>
      <c r="DL136" s="75">
        <v>-124.940009248878</v>
      </c>
      <c r="DM136" s="75">
        <v>77.289625189963502</v>
      </c>
      <c r="DN136" s="75">
        <v>-202.22963443884146</v>
      </c>
      <c r="DO136" s="75">
        <v>-216.15638253535971</v>
      </c>
      <c r="DP136" s="75">
        <v>133.62086474610581</v>
      </c>
      <c r="DQ136" s="75">
        <v>-349.77724728146546</v>
      </c>
      <c r="DR136" s="75">
        <v>0.7235800856034692</v>
      </c>
      <c r="DS136" s="90"/>
      <c r="DT136" s="75">
        <v>7.35</v>
      </c>
      <c r="DU136" s="75">
        <v>7.19</v>
      </c>
      <c r="DV136" s="75">
        <v>7.52</v>
      </c>
      <c r="DW136" s="75">
        <v>75</v>
      </c>
      <c r="DX136" s="75">
        <v>157</v>
      </c>
      <c r="DY136" s="75">
        <v>0.33</v>
      </c>
      <c r="DZ136" s="75">
        <v>0.34899999999999998</v>
      </c>
      <c r="EA136" s="75">
        <v>8.59</v>
      </c>
      <c r="EB136" s="75">
        <v>10.477</v>
      </c>
      <c r="EC136" s="75">
        <v>1.488</v>
      </c>
      <c r="ED136" s="75">
        <v>0.60099999999999998</v>
      </c>
      <c r="EE136" s="75">
        <v>0.68700000000000006</v>
      </c>
      <c r="EF136" s="75">
        <v>0.54100000000000004</v>
      </c>
    </row>
    <row r="137" spans="1:136" ht="15.75" customHeight="1">
      <c r="A137" s="173">
        <v>137</v>
      </c>
      <c r="B137" s="168" t="s">
        <v>1082</v>
      </c>
      <c r="C137" s="46">
        <v>5203878</v>
      </c>
      <c r="D137" s="46">
        <v>1</v>
      </c>
      <c r="E137" s="149">
        <v>20429</v>
      </c>
      <c r="F137" s="46">
        <f t="shared" si="0"/>
        <v>64</v>
      </c>
      <c r="G137" s="78">
        <v>1</v>
      </c>
      <c r="H137" s="159">
        <v>115</v>
      </c>
      <c r="I137" s="135">
        <v>148</v>
      </c>
      <c r="J137" s="78">
        <v>102</v>
      </c>
      <c r="K137" s="46">
        <v>36.700000000000003</v>
      </c>
      <c r="L137" s="79">
        <v>94</v>
      </c>
      <c r="M137" s="80">
        <v>0</v>
      </c>
      <c r="N137" s="80">
        <v>1</v>
      </c>
      <c r="O137" s="80">
        <v>0</v>
      </c>
      <c r="P137" s="80">
        <v>1</v>
      </c>
      <c r="Q137" s="80">
        <v>0</v>
      </c>
      <c r="R137" s="80">
        <v>0</v>
      </c>
      <c r="S137" s="80">
        <v>1</v>
      </c>
      <c r="T137" s="80">
        <v>0</v>
      </c>
      <c r="U137" s="80">
        <v>1</v>
      </c>
      <c r="V137" s="80">
        <v>0</v>
      </c>
      <c r="W137" s="80">
        <v>0</v>
      </c>
      <c r="X137" s="70">
        <v>81.3</v>
      </c>
      <c r="Y137" s="63">
        <v>1.77</v>
      </c>
      <c r="Z137" s="191">
        <f t="shared" si="3"/>
        <v>25.950397395384464</v>
      </c>
      <c r="AA137" s="150">
        <v>44096</v>
      </c>
      <c r="AB137" s="60" t="s">
        <v>1928</v>
      </c>
      <c r="AC137" s="177">
        <v>37524</v>
      </c>
      <c r="AD137" s="58" t="s">
        <v>1888</v>
      </c>
      <c r="AE137" s="58">
        <v>1</v>
      </c>
      <c r="AF137" s="58">
        <v>1</v>
      </c>
      <c r="AG137" s="58">
        <v>6</v>
      </c>
      <c r="AH137" s="84">
        <v>1</v>
      </c>
      <c r="AI137" s="84">
        <v>1</v>
      </c>
      <c r="AJ137" s="60">
        <v>44105</v>
      </c>
      <c r="AK137" s="58">
        <f t="shared" si="2"/>
        <v>9</v>
      </c>
      <c r="AL137" s="123">
        <v>1</v>
      </c>
      <c r="AM137" s="61"/>
      <c r="AN137" s="64">
        <v>1</v>
      </c>
      <c r="AO137" s="63">
        <v>1</v>
      </c>
      <c r="AP137" s="63">
        <v>1</v>
      </c>
      <c r="AQ137" s="63">
        <v>1</v>
      </c>
      <c r="AR137" s="63">
        <v>1</v>
      </c>
      <c r="AS137" s="63">
        <v>0</v>
      </c>
      <c r="AT137" s="64"/>
      <c r="AU137" s="66">
        <v>44096</v>
      </c>
      <c r="AV137" s="135">
        <v>4</v>
      </c>
      <c r="AW137" s="136"/>
      <c r="AX137" s="136"/>
      <c r="AY137" s="136"/>
      <c r="AZ137" s="136"/>
      <c r="BA137" s="136"/>
      <c r="BB137" s="135"/>
      <c r="BC137" s="135"/>
      <c r="BD137" s="135"/>
      <c r="BE137" s="135"/>
      <c r="BF137" s="135"/>
      <c r="BG137" s="133">
        <v>151</v>
      </c>
      <c r="BH137" s="133">
        <v>2174</v>
      </c>
      <c r="BI137" s="133">
        <v>1.9</v>
      </c>
      <c r="BJ137" s="133">
        <v>151</v>
      </c>
      <c r="BK137" s="135"/>
      <c r="BL137" s="135"/>
      <c r="BM137" s="135">
        <v>151</v>
      </c>
      <c r="BN137" s="135">
        <v>11.9</v>
      </c>
      <c r="BO137" s="135">
        <v>10.66</v>
      </c>
      <c r="BP137" s="135">
        <v>80.7</v>
      </c>
      <c r="BQ137" s="135">
        <v>11.7</v>
      </c>
      <c r="BR137" s="135">
        <v>169</v>
      </c>
      <c r="BS137" s="46">
        <v>94</v>
      </c>
      <c r="BT137" s="123">
        <v>0</v>
      </c>
      <c r="BU137" s="64">
        <v>0</v>
      </c>
      <c r="BV137" s="64">
        <v>0</v>
      </c>
      <c r="BW137" s="64">
        <v>0</v>
      </c>
      <c r="BX137" s="64">
        <v>0</v>
      </c>
      <c r="BY137" s="64">
        <v>0</v>
      </c>
      <c r="BZ137" s="64">
        <v>0</v>
      </c>
      <c r="CA137" s="64">
        <v>0</v>
      </c>
      <c r="CB137" s="64">
        <v>0</v>
      </c>
      <c r="CC137" s="64">
        <v>1</v>
      </c>
      <c r="CD137" s="64">
        <v>0</v>
      </c>
      <c r="CE137" s="64">
        <v>0</v>
      </c>
      <c r="CF137" s="64">
        <v>0</v>
      </c>
      <c r="CG137" s="64">
        <v>1</v>
      </c>
      <c r="CH137" s="64">
        <v>0</v>
      </c>
      <c r="CI137" s="63">
        <v>0</v>
      </c>
      <c r="CJ137" s="166"/>
      <c r="CK137" s="63">
        <v>70</v>
      </c>
      <c r="CL137" s="64">
        <v>0</v>
      </c>
      <c r="CM137" s="64">
        <v>0</v>
      </c>
      <c r="CN137" s="64">
        <v>0</v>
      </c>
      <c r="CO137" s="64">
        <v>0</v>
      </c>
      <c r="CP137" s="61">
        <v>0</v>
      </c>
      <c r="CQ137" s="61">
        <v>4685</v>
      </c>
      <c r="CR137" s="70">
        <v>0</v>
      </c>
      <c r="CS137" s="64">
        <v>0</v>
      </c>
      <c r="CT137" s="71"/>
      <c r="CU137" s="62"/>
      <c r="CV137" s="61">
        <v>0</v>
      </c>
      <c r="CW137" s="61">
        <v>0</v>
      </c>
      <c r="CX137" s="64">
        <v>0</v>
      </c>
      <c r="CY137" s="64">
        <v>0</v>
      </c>
      <c r="CZ137" s="160">
        <v>5.5875333333333348</v>
      </c>
      <c r="DA137" s="75">
        <v>6.0449999999999999</v>
      </c>
      <c r="DB137" s="75">
        <v>0.45746666666666513</v>
      </c>
      <c r="DC137" s="75">
        <v>8.1872740505649197</v>
      </c>
      <c r="DD137" s="75">
        <v>41</v>
      </c>
      <c r="DE137" s="75">
        <v>19084</v>
      </c>
      <c r="DF137" s="75">
        <v>3253</v>
      </c>
      <c r="DG137" s="75">
        <v>219.03593339176157</v>
      </c>
      <c r="DH137" s="75">
        <v>2.5168380112403689E-3</v>
      </c>
      <c r="DI137" s="75">
        <v>0.27733333333333338</v>
      </c>
      <c r="DJ137" s="75">
        <v>18.223166666666671</v>
      </c>
      <c r="DK137" s="75">
        <v>-17.945833333333322</v>
      </c>
      <c r="DL137" s="75">
        <v>4.0781179833815022</v>
      </c>
      <c r="DM137" s="75">
        <v>268.24740187048303</v>
      </c>
      <c r="DN137" s="75">
        <v>-264.16928388710153</v>
      </c>
      <c r="DO137" s="75">
        <v>3.9811402841977803</v>
      </c>
      <c r="DP137" s="75">
        <v>261.10336366659607</v>
      </c>
      <c r="DQ137" s="75">
        <v>-257.12222338239832</v>
      </c>
      <c r="DR137" s="75">
        <v>0.49615887329409175</v>
      </c>
      <c r="DS137" s="90"/>
      <c r="DT137" s="75">
        <v>8.11</v>
      </c>
      <c r="DU137" s="75">
        <v>7.97</v>
      </c>
      <c r="DV137" s="75">
        <v>8.3000000000000007</v>
      </c>
      <c r="DW137" s="75">
        <v>102</v>
      </c>
      <c r="DX137" s="75">
        <v>148</v>
      </c>
      <c r="DY137" s="75">
        <v>0.33</v>
      </c>
      <c r="DZ137" s="75">
        <v>0.68799999999999994</v>
      </c>
      <c r="EA137" s="75">
        <v>13.81</v>
      </c>
      <c r="EB137" s="75">
        <v>8.266</v>
      </c>
      <c r="EC137" s="75">
        <v>1.133</v>
      </c>
      <c r="ED137" s="75">
        <v>0.505</v>
      </c>
      <c r="EE137" s="75">
        <v>1.083</v>
      </c>
      <c r="EF137" s="75">
        <v>0.30099999999999999</v>
      </c>
    </row>
    <row r="138" spans="1:136" ht="15.75" customHeight="1">
      <c r="A138" s="167">
        <v>138</v>
      </c>
      <c r="B138" s="168" t="s">
        <v>1089</v>
      </c>
      <c r="C138" s="46">
        <v>55728782</v>
      </c>
      <c r="D138" s="46">
        <v>1</v>
      </c>
      <c r="E138" s="149">
        <v>20946</v>
      </c>
      <c r="F138" s="46">
        <f t="shared" si="0"/>
        <v>63</v>
      </c>
      <c r="G138" s="78">
        <v>1</v>
      </c>
      <c r="H138" s="159">
        <v>123</v>
      </c>
      <c r="I138" s="135">
        <v>107</v>
      </c>
      <c r="J138" s="78">
        <v>72</v>
      </c>
      <c r="K138" s="46">
        <v>35</v>
      </c>
      <c r="L138" s="79">
        <v>89</v>
      </c>
      <c r="M138" s="80">
        <v>0</v>
      </c>
      <c r="N138" s="80">
        <v>1</v>
      </c>
      <c r="O138" s="80">
        <v>0</v>
      </c>
      <c r="P138" s="80">
        <v>0</v>
      </c>
      <c r="Q138" s="80">
        <v>0</v>
      </c>
      <c r="R138" s="80">
        <v>1</v>
      </c>
      <c r="S138" s="80">
        <v>1</v>
      </c>
      <c r="T138" s="80">
        <v>0</v>
      </c>
      <c r="U138" s="80">
        <v>1</v>
      </c>
      <c r="V138" s="80">
        <v>0</v>
      </c>
      <c r="W138" s="80">
        <v>0</v>
      </c>
      <c r="X138" s="70">
        <v>86.8</v>
      </c>
      <c r="Y138" s="63">
        <v>1.69</v>
      </c>
      <c r="Z138" s="191">
        <f t="shared" si="3"/>
        <v>30.391092748853335</v>
      </c>
      <c r="AA138" s="150">
        <v>44099</v>
      </c>
      <c r="AB138" s="60" t="s">
        <v>1928</v>
      </c>
      <c r="AC138" s="177">
        <v>44102</v>
      </c>
      <c r="AD138" s="58" t="s">
        <v>1888</v>
      </c>
      <c r="AE138" s="58">
        <v>1</v>
      </c>
      <c r="AF138" s="58">
        <v>1</v>
      </c>
      <c r="AG138" s="58">
        <v>8</v>
      </c>
      <c r="AH138" s="84">
        <v>0</v>
      </c>
      <c r="AI138" s="84">
        <v>1</v>
      </c>
      <c r="AJ138" s="60">
        <v>44110</v>
      </c>
      <c r="AK138" s="58">
        <f t="shared" si="2"/>
        <v>11</v>
      </c>
      <c r="AL138" s="123">
        <v>1</v>
      </c>
      <c r="AM138" s="61"/>
      <c r="AN138" s="64">
        <v>1</v>
      </c>
      <c r="AO138" s="63">
        <v>1</v>
      </c>
      <c r="AP138" s="63">
        <v>1</v>
      </c>
      <c r="AQ138" s="63">
        <v>1</v>
      </c>
      <c r="AR138" s="63">
        <v>1</v>
      </c>
      <c r="AS138" s="63">
        <v>0</v>
      </c>
      <c r="AT138" s="64"/>
      <c r="AU138" s="66">
        <v>44099</v>
      </c>
      <c r="AV138" s="135"/>
      <c r="AW138" s="135">
        <v>7.524</v>
      </c>
      <c r="AX138" s="135">
        <v>153</v>
      </c>
      <c r="AY138" s="135">
        <v>36.700000000000003</v>
      </c>
      <c r="AZ138" s="135">
        <v>30.1</v>
      </c>
      <c r="BA138" s="135">
        <v>7.2</v>
      </c>
      <c r="BB138" s="135"/>
      <c r="BC138" s="135"/>
      <c r="BD138" s="135"/>
      <c r="BE138" s="135"/>
      <c r="BF138" s="135"/>
      <c r="BG138" s="133">
        <v>1.1499999999999999</v>
      </c>
      <c r="BH138" s="133">
        <v>761</v>
      </c>
      <c r="BI138" s="133">
        <v>28.2</v>
      </c>
      <c r="BJ138" s="133">
        <v>0.05</v>
      </c>
      <c r="BK138" s="135"/>
      <c r="BL138" s="135"/>
      <c r="BM138" s="135">
        <v>184</v>
      </c>
      <c r="BN138" s="135">
        <v>12.8</v>
      </c>
      <c r="BO138" s="135">
        <v>6.01</v>
      </c>
      <c r="BP138" s="135">
        <v>74.099999999999994</v>
      </c>
      <c r="BQ138" s="135">
        <v>17.5</v>
      </c>
      <c r="BR138" s="135">
        <v>218</v>
      </c>
      <c r="BS138" s="46">
        <v>82</v>
      </c>
      <c r="BT138" s="123">
        <v>0</v>
      </c>
      <c r="BU138" s="64">
        <v>0</v>
      </c>
      <c r="BV138" s="64">
        <v>0</v>
      </c>
      <c r="BW138" s="64">
        <v>0</v>
      </c>
      <c r="BX138" s="64">
        <v>0</v>
      </c>
      <c r="BY138" s="64">
        <v>1</v>
      </c>
      <c r="BZ138" s="64">
        <v>0</v>
      </c>
      <c r="CA138" s="64">
        <v>0</v>
      </c>
      <c r="CB138" s="64">
        <v>0</v>
      </c>
      <c r="CC138" s="64">
        <v>0</v>
      </c>
      <c r="CD138" s="64">
        <v>0</v>
      </c>
      <c r="CE138" s="64">
        <v>0</v>
      </c>
      <c r="CF138" s="64">
        <v>0</v>
      </c>
      <c r="CG138" s="64">
        <v>0</v>
      </c>
      <c r="CH138" s="64">
        <v>0</v>
      </c>
      <c r="CI138" s="63">
        <v>0</v>
      </c>
      <c r="CJ138" s="86"/>
      <c r="CK138" s="63">
        <v>25</v>
      </c>
      <c r="CL138" s="64">
        <v>0</v>
      </c>
      <c r="CM138" s="64">
        <v>0</v>
      </c>
      <c r="CN138" s="64">
        <v>0</v>
      </c>
      <c r="CO138" s="64">
        <v>0</v>
      </c>
      <c r="CP138" s="61">
        <v>0</v>
      </c>
      <c r="CQ138" s="61">
        <v>0</v>
      </c>
      <c r="CR138" s="70">
        <v>0</v>
      </c>
      <c r="CS138" s="64">
        <v>0</v>
      </c>
      <c r="CT138" s="71"/>
      <c r="CU138" s="62"/>
      <c r="CV138" s="61">
        <v>0</v>
      </c>
      <c r="CW138" s="61">
        <v>0</v>
      </c>
      <c r="CX138" s="64">
        <v>0</v>
      </c>
      <c r="CY138" s="64">
        <v>0</v>
      </c>
      <c r="CZ138" s="160">
        <v>3.8701777777777782</v>
      </c>
      <c r="DA138" s="75">
        <v>4.1020000000000003</v>
      </c>
      <c r="DB138" s="75">
        <v>0.23182222222222215</v>
      </c>
      <c r="DC138" s="75">
        <v>5.9899631369216433</v>
      </c>
      <c r="DD138" s="75">
        <v>68</v>
      </c>
      <c r="DE138" s="75">
        <v>28866</v>
      </c>
      <c r="DF138" s="75">
        <v>14768</v>
      </c>
      <c r="DG138" s="75">
        <v>596.71052631578937</v>
      </c>
      <c r="DH138" s="75">
        <v>4.0560422108082634E-4</v>
      </c>
      <c r="DI138" s="75">
        <v>-10.782333333333336</v>
      </c>
      <c r="DJ138" s="75">
        <v>8.5794999999999995</v>
      </c>
      <c r="DK138" s="75">
        <v>-19.36183333333333</v>
      </c>
      <c r="DL138" s="75">
        <v>-78.938319788295587</v>
      </c>
      <c r="DM138" s="75">
        <v>63.670905004652255</v>
      </c>
      <c r="DN138" s="75">
        <v>-142.60922479294783</v>
      </c>
      <c r="DO138" s="75">
        <v>-219.73197400359763</v>
      </c>
      <c r="DP138" s="75">
        <v>174.58721485525325</v>
      </c>
      <c r="DQ138" s="75">
        <v>-394.31918885885074</v>
      </c>
      <c r="DR138" s="75">
        <v>0.69311785960667505</v>
      </c>
      <c r="DS138" s="90"/>
      <c r="DT138" s="75">
        <v>7.8</v>
      </c>
      <c r="DU138" s="75">
        <v>7.4</v>
      </c>
      <c r="DV138" s="75">
        <v>7.99</v>
      </c>
      <c r="DW138" s="75">
        <v>72</v>
      </c>
      <c r="DX138" s="75">
        <v>107</v>
      </c>
      <c r="DY138" s="75">
        <v>0.59599999999999997</v>
      </c>
      <c r="DZ138" s="75">
        <v>1.5449999999999999</v>
      </c>
      <c r="EA138" s="75">
        <v>35.94</v>
      </c>
      <c r="EB138" s="75">
        <v>5.1230000000000002</v>
      </c>
      <c r="EC138" s="75">
        <v>0.375</v>
      </c>
      <c r="ED138" s="75">
        <v>0.57299999999999995</v>
      </c>
      <c r="EE138" s="75">
        <v>0.97499999999999998</v>
      </c>
      <c r="EF138" s="75">
        <v>0.312</v>
      </c>
    </row>
    <row r="139" spans="1:136" ht="15.75" customHeight="1">
      <c r="A139" s="167">
        <v>139</v>
      </c>
      <c r="B139" s="168" t="s">
        <v>1096</v>
      </c>
      <c r="C139" s="46">
        <v>13555976</v>
      </c>
      <c r="D139" s="46">
        <v>1</v>
      </c>
      <c r="E139" s="149">
        <v>19817</v>
      </c>
      <c r="F139" s="46">
        <f t="shared" si="0"/>
        <v>66</v>
      </c>
      <c r="G139" s="78">
        <v>1</v>
      </c>
      <c r="H139" s="159">
        <v>79</v>
      </c>
      <c r="I139" s="135">
        <v>116</v>
      </c>
      <c r="J139" s="78">
        <v>78</v>
      </c>
      <c r="K139" s="46">
        <v>38.299999999999997</v>
      </c>
      <c r="L139" s="79">
        <v>97</v>
      </c>
      <c r="M139" s="80">
        <v>0</v>
      </c>
      <c r="N139" s="80">
        <v>0</v>
      </c>
      <c r="O139" s="80">
        <v>0</v>
      </c>
      <c r="P139" s="80">
        <v>0</v>
      </c>
      <c r="Q139" s="80">
        <v>0</v>
      </c>
      <c r="R139" s="80">
        <v>0</v>
      </c>
      <c r="S139" s="80">
        <v>1</v>
      </c>
      <c r="T139" s="80">
        <v>0</v>
      </c>
      <c r="U139" s="80">
        <v>1</v>
      </c>
      <c r="V139" s="80">
        <v>0</v>
      </c>
      <c r="W139" s="80">
        <v>0</v>
      </c>
      <c r="X139" s="70"/>
      <c r="Y139" s="63"/>
      <c r="Z139" s="191" t="e">
        <f t="shared" si="3"/>
        <v>#DIV/0!</v>
      </c>
      <c r="AA139" s="150">
        <v>44102</v>
      </c>
      <c r="AB139" s="60" t="s">
        <v>1928</v>
      </c>
      <c r="AC139" s="177">
        <v>44104</v>
      </c>
      <c r="AD139" s="58" t="s">
        <v>1904</v>
      </c>
      <c r="AE139" s="58">
        <v>0</v>
      </c>
      <c r="AF139" s="58">
        <v>0</v>
      </c>
      <c r="AG139" s="58">
        <v>0</v>
      </c>
      <c r="AH139" s="84">
        <v>0</v>
      </c>
      <c r="AI139" s="84">
        <v>0</v>
      </c>
      <c r="AJ139" s="60">
        <v>44112</v>
      </c>
      <c r="AK139" s="58">
        <f t="shared" si="2"/>
        <v>10</v>
      </c>
      <c r="AL139" s="123">
        <v>1</v>
      </c>
      <c r="AM139" s="61"/>
      <c r="AN139" s="64">
        <v>1</v>
      </c>
      <c r="AO139" s="63">
        <v>1</v>
      </c>
      <c r="AP139" s="63">
        <v>1</v>
      </c>
      <c r="AQ139" s="63">
        <v>1</v>
      </c>
      <c r="AR139" s="63">
        <v>1</v>
      </c>
      <c r="AS139" s="63">
        <v>0</v>
      </c>
      <c r="AT139" s="64"/>
      <c r="AU139" s="66">
        <v>44102</v>
      </c>
      <c r="AV139" s="135">
        <v>2</v>
      </c>
      <c r="AW139" s="135"/>
      <c r="AX139" s="135"/>
      <c r="AY139" s="135"/>
      <c r="AZ139" s="135"/>
      <c r="BA139" s="135"/>
      <c r="BB139" s="135"/>
      <c r="BC139" s="135"/>
      <c r="BD139" s="135"/>
      <c r="BE139" s="135"/>
      <c r="BF139" s="135"/>
      <c r="BG139" s="133"/>
      <c r="BH139" s="133">
        <v>1318</v>
      </c>
      <c r="BI139" s="133">
        <v>1.33</v>
      </c>
      <c r="BJ139" s="133">
        <v>2.1000000000000001E-2</v>
      </c>
      <c r="BK139" s="135"/>
      <c r="BL139" s="135"/>
      <c r="BM139" s="135"/>
      <c r="BN139" s="135">
        <v>13.1</v>
      </c>
      <c r="BO139" s="135">
        <v>5.17</v>
      </c>
      <c r="BP139" s="135">
        <v>69.8</v>
      </c>
      <c r="BQ139" s="135">
        <v>17.399999999999999</v>
      </c>
      <c r="BR139" s="135">
        <v>111</v>
      </c>
      <c r="BS139" s="46">
        <v>105</v>
      </c>
      <c r="BT139" s="123">
        <v>0</v>
      </c>
      <c r="BU139" s="64">
        <v>0</v>
      </c>
      <c r="BV139" s="64">
        <v>0</v>
      </c>
      <c r="BW139" s="64">
        <v>0</v>
      </c>
      <c r="BX139" s="64">
        <v>0</v>
      </c>
      <c r="BY139" s="64">
        <v>0</v>
      </c>
      <c r="BZ139" s="64">
        <v>0</v>
      </c>
      <c r="CA139" s="64">
        <v>0</v>
      </c>
      <c r="CB139" s="64">
        <v>0</v>
      </c>
      <c r="CC139" s="64">
        <v>1</v>
      </c>
      <c r="CD139" s="64">
        <v>0</v>
      </c>
      <c r="CE139" s="64">
        <v>0</v>
      </c>
      <c r="CF139" s="64">
        <v>0</v>
      </c>
      <c r="CG139" s="64">
        <v>0</v>
      </c>
      <c r="CH139" s="64">
        <v>0</v>
      </c>
      <c r="CI139" s="63">
        <v>0</v>
      </c>
      <c r="CJ139" s="86"/>
      <c r="CK139" s="63" t="s">
        <v>1886</v>
      </c>
      <c r="CL139" s="64">
        <v>0</v>
      </c>
      <c r="CM139" s="64">
        <v>0</v>
      </c>
      <c r="CN139" s="64">
        <v>0</v>
      </c>
      <c r="CO139" s="64">
        <v>0</v>
      </c>
      <c r="CP139" s="61">
        <v>0</v>
      </c>
      <c r="CQ139" s="61">
        <v>265</v>
      </c>
      <c r="CR139" s="70">
        <v>0</v>
      </c>
      <c r="CS139" s="64">
        <v>0</v>
      </c>
      <c r="CT139" s="71"/>
      <c r="CU139" s="62"/>
      <c r="CV139" s="61">
        <v>0</v>
      </c>
      <c r="CW139" s="61">
        <v>0</v>
      </c>
      <c r="CX139" s="64">
        <v>0</v>
      </c>
      <c r="CY139" s="64">
        <v>0</v>
      </c>
      <c r="CZ139" s="160">
        <v>5.2036603773584922</v>
      </c>
      <c r="DA139" s="75">
        <v>5.6580000000000004</v>
      </c>
      <c r="DB139" s="75">
        <v>0.45433962264150818</v>
      </c>
      <c r="DC139" s="75">
        <v>8.7311544123512199</v>
      </c>
      <c r="DD139" s="75">
        <v>43</v>
      </c>
      <c r="DE139" s="75">
        <v>33306</v>
      </c>
      <c r="DF139" s="75">
        <v>6939</v>
      </c>
      <c r="DG139" s="75">
        <v>374.37037037037027</v>
      </c>
      <c r="DH139" s="75">
        <v>1.2582727211919902E-3</v>
      </c>
      <c r="DI139" s="75">
        <v>-13.51183333333333</v>
      </c>
      <c r="DJ139" s="75">
        <v>7.513166666666665</v>
      </c>
      <c r="DK139" s="75">
        <v>-21.024999999999999</v>
      </c>
      <c r="DL139" s="75">
        <v>-172.05698764261226</v>
      </c>
      <c r="DM139" s="75">
        <v>95.618731078861174</v>
      </c>
      <c r="DN139" s="75">
        <v>-267.6757187214734</v>
      </c>
      <c r="DO139" s="75">
        <v>-207.90972205444342</v>
      </c>
      <c r="DP139" s="75">
        <v>115.63931543791684</v>
      </c>
      <c r="DQ139" s="75">
        <v>-323.54903749236018</v>
      </c>
      <c r="DR139" s="75">
        <v>0.73669767272659203</v>
      </c>
      <c r="DS139" s="90"/>
      <c r="DT139" s="75">
        <v>9.1999999999999993</v>
      </c>
      <c r="DU139" s="75">
        <v>9.08</v>
      </c>
      <c r="DV139" s="75">
        <v>9.34</v>
      </c>
      <c r="DW139" s="75">
        <v>78</v>
      </c>
      <c r="DX139" s="75">
        <v>116</v>
      </c>
      <c r="DY139" s="75">
        <v>0.25700000000000001</v>
      </c>
      <c r="DZ139" s="75">
        <v>0.73399999999999999</v>
      </c>
      <c r="EA139" s="75">
        <v>11.33</v>
      </c>
      <c r="EB139" s="75">
        <v>9.1240000000000006</v>
      </c>
      <c r="EC139" s="75">
        <v>1.4179999999999999</v>
      </c>
      <c r="ED139" s="75">
        <v>0.55500000000000005</v>
      </c>
      <c r="EE139" s="75">
        <v>1.0589999999999999</v>
      </c>
      <c r="EF139" s="75">
        <v>0.38100000000000001</v>
      </c>
    </row>
    <row r="140" spans="1:136" ht="15.75" customHeight="1">
      <c r="A140" s="167">
        <v>140</v>
      </c>
      <c r="B140" s="168" t="s">
        <v>1103</v>
      </c>
      <c r="C140" s="46">
        <v>14054103</v>
      </c>
      <c r="D140" s="46">
        <v>1</v>
      </c>
      <c r="E140" s="149">
        <v>27580</v>
      </c>
      <c r="F140" s="46">
        <f t="shared" si="0"/>
        <v>45</v>
      </c>
      <c r="G140" s="78">
        <v>2</v>
      </c>
      <c r="H140" s="159">
        <v>77</v>
      </c>
      <c r="I140" s="135">
        <v>162</v>
      </c>
      <c r="J140" s="78">
        <v>95</v>
      </c>
      <c r="K140" s="46">
        <v>36</v>
      </c>
      <c r="L140" s="79">
        <v>93</v>
      </c>
      <c r="M140" s="80">
        <v>0</v>
      </c>
      <c r="N140" s="80">
        <v>1</v>
      </c>
      <c r="O140" s="80">
        <v>0</v>
      </c>
      <c r="P140" s="80">
        <v>1</v>
      </c>
      <c r="Q140" s="80">
        <v>0</v>
      </c>
      <c r="R140" s="80">
        <v>0</v>
      </c>
      <c r="S140" s="80">
        <v>1</v>
      </c>
      <c r="T140" s="80">
        <v>1</v>
      </c>
      <c r="U140" s="80">
        <v>1</v>
      </c>
      <c r="V140" s="80">
        <v>0</v>
      </c>
      <c r="W140" s="80">
        <v>0</v>
      </c>
      <c r="X140" s="70">
        <v>96</v>
      </c>
      <c r="Y140" s="63">
        <v>1.75</v>
      </c>
      <c r="Z140" s="191">
        <f t="shared" si="3"/>
        <v>31.346938775510203</v>
      </c>
      <c r="AA140" s="150">
        <v>44103</v>
      </c>
      <c r="AB140" s="60" t="s">
        <v>1928</v>
      </c>
      <c r="AC140" s="177">
        <v>44104</v>
      </c>
      <c r="AD140" s="58" t="s">
        <v>1904</v>
      </c>
      <c r="AE140" s="58">
        <v>0</v>
      </c>
      <c r="AF140" s="58">
        <v>0</v>
      </c>
      <c r="AG140" s="58">
        <v>0</v>
      </c>
      <c r="AH140" s="84">
        <v>0</v>
      </c>
      <c r="AI140" s="84">
        <v>0</v>
      </c>
      <c r="AJ140" s="60">
        <v>44108</v>
      </c>
      <c r="AK140" s="58">
        <f t="shared" si="2"/>
        <v>5</v>
      </c>
      <c r="AL140" s="123">
        <v>1</v>
      </c>
      <c r="AM140" s="61"/>
      <c r="AN140" s="64">
        <v>1</v>
      </c>
      <c r="AO140" s="63">
        <v>1</v>
      </c>
      <c r="AP140" s="63">
        <v>1</v>
      </c>
      <c r="AQ140" s="63">
        <v>1</v>
      </c>
      <c r="AR140" s="63">
        <v>1</v>
      </c>
      <c r="AS140" s="63">
        <v>0</v>
      </c>
      <c r="AT140" s="64"/>
      <c r="AU140" s="66">
        <v>44103</v>
      </c>
      <c r="AV140" s="135">
        <v>0</v>
      </c>
      <c r="AW140" s="135"/>
      <c r="AX140" s="135"/>
      <c r="AY140" s="135"/>
      <c r="AZ140" s="135"/>
      <c r="BA140" s="135"/>
      <c r="BB140" s="135"/>
      <c r="BC140" s="135"/>
      <c r="BD140" s="135"/>
      <c r="BE140" s="135"/>
      <c r="BF140" s="135"/>
      <c r="BG140" s="133">
        <v>4.37</v>
      </c>
      <c r="BH140" s="133">
        <v>575</v>
      </c>
      <c r="BI140" s="133">
        <v>64.400000000000006</v>
      </c>
      <c r="BJ140" s="133">
        <v>2.5999999999999999E-2</v>
      </c>
      <c r="BK140" s="135"/>
      <c r="BL140" s="135"/>
      <c r="BM140" s="135"/>
      <c r="BN140" s="135">
        <v>14.6</v>
      </c>
      <c r="BO140" s="135">
        <v>2.64</v>
      </c>
      <c r="BP140" s="135">
        <v>74.599999999999994</v>
      </c>
      <c r="BQ140" s="135">
        <v>17.399999999999999</v>
      </c>
      <c r="BR140" s="135">
        <v>158</v>
      </c>
      <c r="BS140" s="46">
        <v>122</v>
      </c>
      <c r="BT140" s="123">
        <v>0</v>
      </c>
      <c r="BU140" s="64">
        <v>0</v>
      </c>
      <c r="BV140" s="64">
        <v>0</v>
      </c>
      <c r="BW140" s="64">
        <v>1</v>
      </c>
      <c r="BX140" s="64">
        <v>0</v>
      </c>
      <c r="BY140" s="64">
        <v>0</v>
      </c>
      <c r="BZ140" s="64">
        <v>0</v>
      </c>
      <c r="CA140" s="64">
        <v>0</v>
      </c>
      <c r="CB140" s="64">
        <v>0</v>
      </c>
      <c r="CC140" s="64">
        <v>0</v>
      </c>
      <c r="CD140" s="64">
        <v>0</v>
      </c>
      <c r="CE140" s="64">
        <v>0</v>
      </c>
      <c r="CF140" s="64">
        <v>0</v>
      </c>
      <c r="CG140" s="64">
        <v>0</v>
      </c>
      <c r="CH140" s="64">
        <v>0</v>
      </c>
      <c r="CI140" s="63">
        <v>0</v>
      </c>
      <c r="CJ140" s="86"/>
      <c r="CK140" s="63" t="s">
        <v>1886</v>
      </c>
      <c r="CL140" s="64">
        <v>0</v>
      </c>
      <c r="CM140" s="64">
        <v>0</v>
      </c>
      <c r="CN140" s="64">
        <v>0</v>
      </c>
      <c r="CO140" s="64">
        <v>0</v>
      </c>
      <c r="CP140" s="61">
        <v>0</v>
      </c>
      <c r="CQ140" s="61">
        <v>0</v>
      </c>
      <c r="CR140" s="70">
        <v>0</v>
      </c>
      <c r="CS140" s="64">
        <v>0</v>
      </c>
      <c r="CT140" s="71"/>
      <c r="CU140" s="62"/>
      <c r="CV140" s="61">
        <v>1</v>
      </c>
      <c r="CW140" s="61">
        <v>0</v>
      </c>
      <c r="CX140" s="64">
        <v>0</v>
      </c>
      <c r="CY140" s="64">
        <v>0</v>
      </c>
      <c r="CZ140" s="160">
        <v>6.4221034482758617</v>
      </c>
      <c r="DA140" s="75">
        <v>6.7649999999999997</v>
      </c>
      <c r="DB140" s="75">
        <v>0.34289655172413802</v>
      </c>
      <c r="DC140" s="75">
        <v>5.33931841001713</v>
      </c>
      <c r="DD140" s="75">
        <v>59</v>
      </c>
      <c r="DE140" s="75">
        <v>96837</v>
      </c>
      <c r="DF140" s="75">
        <v>38877</v>
      </c>
      <c r="DG140" s="75">
        <v>764.86283915454953</v>
      </c>
      <c r="DH140" s="75">
        <v>1.3733874553121717E-4</v>
      </c>
      <c r="DI140" s="75">
        <v>40.759</v>
      </c>
      <c r="DJ140" s="75">
        <v>60.206999999999994</v>
      </c>
      <c r="DK140" s="75">
        <v>-19.447999999999993</v>
      </c>
      <c r="DL140" s="75">
        <v>784.51907298271158</v>
      </c>
      <c r="DM140" s="75">
        <v>1161.3671040972392</v>
      </c>
      <c r="DN140" s="75">
        <v>-376.84803111452749</v>
      </c>
      <c r="DO140" s="75">
        <v>511.08127945135783</v>
      </c>
      <c r="DP140" s="75">
        <v>754.11937974030002</v>
      </c>
      <c r="DQ140" s="75">
        <v>-243.0381002889423</v>
      </c>
      <c r="DR140" s="75">
        <v>0.2437309102688725</v>
      </c>
      <c r="DS140" s="90"/>
      <c r="DT140" s="75">
        <v>7.4</v>
      </c>
      <c r="DU140" s="75">
        <v>7.13</v>
      </c>
      <c r="DV140" s="75">
        <v>7.67</v>
      </c>
      <c r="DW140" s="75">
        <v>95</v>
      </c>
      <c r="DX140" s="75">
        <v>162</v>
      </c>
      <c r="DY140" s="75">
        <v>0.54200000000000004</v>
      </c>
      <c r="DZ140" s="75">
        <v>0.70499999999999996</v>
      </c>
      <c r="EA140" s="75">
        <v>17.68</v>
      </c>
      <c r="EB140" s="75">
        <v>7.3049999999999997</v>
      </c>
      <c r="EC140" s="75">
        <v>0.72</v>
      </c>
      <c r="ED140" s="75">
        <v>0.6</v>
      </c>
      <c r="EE140" s="75">
        <v>0.68600000000000005</v>
      </c>
      <c r="EF140" s="75">
        <v>0.33900000000000002</v>
      </c>
    </row>
    <row r="141" spans="1:136" ht="15.75" customHeight="1">
      <c r="A141" s="167">
        <v>141</v>
      </c>
      <c r="B141" s="168" t="s">
        <v>1110</v>
      </c>
      <c r="C141" s="46">
        <v>2664307</v>
      </c>
      <c r="D141" s="46">
        <v>1</v>
      </c>
      <c r="E141" s="149">
        <v>19631</v>
      </c>
      <c r="F141" s="46">
        <f t="shared" si="0"/>
        <v>67</v>
      </c>
      <c r="G141" s="78">
        <v>1</v>
      </c>
      <c r="H141" s="159">
        <v>74</v>
      </c>
      <c r="I141" s="135">
        <v>147</v>
      </c>
      <c r="J141" s="78">
        <v>61</v>
      </c>
      <c r="K141" s="46">
        <v>35.700000000000003</v>
      </c>
      <c r="L141" s="79">
        <v>97</v>
      </c>
      <c r="M141" s="80">
        <v>0</v>
      </c>
      <c r="N141" s="80">
        <v>0</v>
      </c>
      <c r="O141" s="80">
        <v>0</v>
      </c>
      <c r="P141" s="80">
        <v>0</v>
      </c>
      <c r="Q141" s="80">
        <v>0</v>
      </c>
      <c r="R141" s="80">
        <v>0</v>
      </c>
      <c r="S141" s="80">
        <v>0</v>
      </c>
      <c r="T141" s="80">
        <v>0</v>
      </c>
      <c r="U141" s="80">
        <v>0</v>
      </c>
      <c r="V141" s="80">
        <v>0</v>
      </c>
      <c r="W141" s="80">
        <v>0</v>
      </c>
      <c r="X141" s="70">
        <v>73</v>
      </c>
      <c r="Y141" s="63">
        <v>1.7</v>
      </c>
      <c r="Z141" s="191">
        <f t="shared" si="3"/>
        <v>25.259515570934258</v>
      </c>
      <c r="AA141" s="150">
        <v>44116</v>
      </c>
      <c r="AB141" s="60" t="s">
        <v>1928</v>
      </c>
      <c r="AC141" s="177">
        <v>44120</v>
      </c>
      <c r="AD141" s="58" t="s">
        <v>1888</v>
      </c>
      <c r="AE141" s="58">
        <v>1</v>
      </c>
      <c r="AF141" s="58">
        <v>1</v>
      </c>
      <c r="AG141" s="58">
        <v>15</v>
      </c>
      <c r="AH141" s="84">
        <v>1</v>
      </c>
      <c r="AI141" s="84">
        <v>1</v>
      </c>
      <c r="AJ141" s="60">
        <v>44135</v>
      </c>
      <c r="AK141" s="58">
        <f t="shared" si="2"/>
        <v>19</v>
      </c>
      <c r="AL141" s="123">
        <v>1</v>
      </c>
      <c r="AM141" s="61"/>
      <c r="AN141" s="64">
        <v>1</v>
      </c>
      <c r="AO141" s="63">
        <v>1</v>
      </c>
      <c r="AP141" s="63">
        <v>0</v>
      </c>
      <c r="AQ141" s="63">
        <v>0</v>
      </c>
      <c r="AR141" s="63">
        <v>1</v>
      </c>
      <c r="AS141" s="63">
        <v>0</v>
      </c>
      <c r="AT141" s="64"/>
      <c r="AU141" s="66">
        <v>44116</v>
      </c>
      <c r="AV141" s="135">
        <v>2</v>
      </c>
      <c r="AW141" s="135">
        <v>7.4580000000000002</v>
      </c>
      <c r="AX141" s="135">
        <v>66.599999999999994</v>
      </c>
      <c r="AY141" s="135">
        <v>24</v>
      </c>
      <c r="AZ141" s="135">
        <v>16.8</v>
      </c>
      <c r="BA141" s="135">
        <v>-4.7</v>
      </c>
      <c r="BB141" s="135"/>
      <c r="BC141" s="135"/>
      <c r="BD141" s="135"/>
      <c r="BE141" s="135"/>
      <c r="BF141" s="135"/>
      <c r="BG141" s="133">
        <v>1.53</v>
      </c>
      <c r="BH141" s="133">
        <v>909</v>
      </c>
      <c r="BI141" s="133">
        <v>79.599999999999994</v>
      </c>
      <c r="BJ141" s="143"/>
      <c r="BK141" s="135"/>
      <c r="BL141" s="135">
        <v>2551</v>
      </c>
      <c r="BM141" s="135">
        <v>121</v>
      </c>
      <c r="BN141" s="135">
        <v>13.2</v>
      </c>
      <c r="BO141" s="135">
        <v>3.09</v>
      </c>
      <c r="BP141" s="135">
        <v>63.1</v>
      </c>
      <c r="BQ141" s="135">
        <v>31.1</v>
      </c>
      <c r="BR141" s="135">
        <v>121</v>
      </c>
      <c r="BS141" s="46">
        <v>76</v>
      </c>
      <c r="BT141" s="123">
        <v>0</v>
      </c>
      <c r="BU141" s="64">
        <v>1</v>
      </c>
      <c r="BV141" s="64">
        <v>0</v>
      </c>
      <c r="BW141" s="64">
        <v>1</v>
      </c>
      <c r="BX141" s="64">
        <v>0</v>
      </c>
      <c r="BY141" s="64">
        <v>0</v>
      </c>
      <c r="BZ141" s="64">
        <v>0</v>
      </c>
      <c r="CA141" s="64">
        <v>0</v>
      </c>
      <c r="CB141" s="64">
        <v>0</v>
      </c>
      <c r="CC141" s="64">
        <v>0</v>
      </c>
      <c r="CD141" s="64">
        <v>0</v>
      </c>
      <c r="CE141" s="64">
        <v>0</v>
      </c>
      <c r="CF141" s="64">
        <v>0</v>
      </c>
      <c r="CG141" s="64">
        <v>0</v>
      </c>
      <c r="CH141" s="64">
        <v>0</v>
      </c>
      <c r="CI141" s="63">
        <v>0</v>
      </c>
      <c r="CJ141" s="86"/>
      <c r="CK141" s="63">
        <v>0</v>
      </c>
      <c r="CL141" s="64">
        <v>0</v>
      </c>
      <c r="CM141" s="64">
        <v>0</v>
      </c>
      <c r="CN141" s="64">
        <v>0</v>
      </c>
      <c r="CO141" s="64">
        <v>0</v>
      </c>
      <c r="CP141" s="61">
        <v>0</v>
      </c>
      <c r="CQ141" s="61">
        <v>0</v>
      </c>
      <c r="CR141" s="70">
        <v>0</v>
      </c>
      <c r="CS141" s="64">
        <v>0</v>
      </c>
      <c r="CT141" s="71"/>
      <c r="CU141" s="62"/>
      <c r="CV141" s="61">
        <v>0</v>
      </c>
      <c r="CW141" s="61">
        <v>0</v>
      </c>
      <c r="CX141" s="64">
        <v>0</v>
      </c>
      <c r="CY141" s="64">
        <v>1</v>
      </c>
      <c r="CZ141" s="160">
        <v>4.5491034482758623</v>
      </c>
      <c r="DA141" s="75">
        <v>4.5049999999999999</v>
      </c>
      <c r="DB141" s="75">
        <v>-4.4103448275862434E-2</v>
      </c>
      <c r="DC141" s="75">
        <v>-0.96949758952124754</v>
      </c>
      <c r="DD141" s="75">
        <v>66</v>
      </c>
      <c r="DE141" s="75">
        <v>36349</v>
      </c>
      <c r="DF141" s="75">
        <v>23816</v>
      </c>
      <c r="DG141" s="75">
        <v>846.13733905579386</v>
      </c>
      <c r="DH141" s="75">
        <v>-4.0707826231157522E-5</v>
      </c>
      <c r="DI141" s="75">
        <v>2.1166666666666778E-2</v>
      </c>
      <c r="DJ141" s="75">
        <v>8.3849999999999998</v>
      </c>
      <c r="DK141" s="75">
        <v>-8.3638333333333339</v>
      </c>
      <c r="DL141" s="75">
        <v>4.6023584563389383E-2</v>
      </c>
      <c r="DM141" s="75">
        <v>81.353700795829994</v>
      </c>
      <c r="DN141" s="75">
        <v>-81.307677211266636</v>
      </c>
      <c r="DO141" s="75">
        <v>0.52537826316686675</v>
      </c>
      <c r="DP141" s="75">
        <v>147.94124524087076</v>
      </c>
      <c r="DQ141" s="75">
        <v>-147.41586697770393</v>
      </c>
      <c r="DR141" s="75">
        <v>0.49911060502450671</v>
      </c>
      <c r="DS141" s="90"/>
      <c r="DT141" s="75">
        <v>6.33</v>
      </c>
      <c r="DU141" s="75">
        <v>5.89</v>
      </c>
      <c r="DV141" s="75">
        <v>6.76</v>
      </c>
      <c r="DW141" s="90">
        <v>61</v>
      </c>
      <c r="DX141" s="90">
        <v>147</v>
      </c>
      <c r="DY141" s="75">
        <v>0.871</v>
      </c>
      <c r="DZ141" s="75">
        <v>0.754</v>
      </c>
      <c r="EA141" s="75">
        <v>27.7</v>
      </c>
      <c r="EB141" s="75">
        <v>5.8360000000000003</v>
      </c>
      <c r="EC141" s="75">
        <v>0.41499999999999998</v>
      </c>
      <c r="ED141" s="75">
        <v>0.57599999999999996</v>
      </c>
      <c r="EE141" s="75">
        <v>0.80400000000000005</v>
      </c>
      <c r="EF141" s="75">
        <v>0.52200000000000002</v>
      </c>
    </row>
    <row r="142" spans="1:136" ht="15.75" customHeight="1">
      <c r="A142" s="172">
        <v>142</v>
      </c>
      <c r="B142" s="163" t="s">
        <v>1117</v>
      </c>
      <c r="C142" s="46">
        <v>2669819</v>
      </c>
      <c r="D142" s="46">
        <v>1</v>
      </c>
      <c r="E142" s="149">
        <v>19774</v>
      </c>
      <c r="F142" s="46">
        <f t="shared" si="0"/>
        <v>66</v>
      </c>
      <c r="G142" s="78">
        <v>1</v>
      </c>
      <c r="H142" s="159">
        <v>57</v>
      </c>
      <c r="I142" s="135">
        <v>157</v>
      </c>
      <c r="J142" s="78">
        <v>78</v>
      </c>
      <c r="K142" s="46">
        <v>35.4</v>
      </c>
      <c r="L142" s="79">
        <v>96</v>
      </c>
      <c r="M142" s="80">
        <v>0</v>
      </c>
      <c r="N142" s="80">
        <v>1</v>
      </c>
      <c r="O142" s="80">
        <v>0</v>
      </c>
      <c r="P142" s="80">
        <v>0</v>
      </c>
      <c r="Q142" s="80">
        <v>0</v>
      </c>
      <c r="R142" s="80">
        <v>0</v>
      </c>
      <c r="S142" s="80">
        <v>1</v>
      </c>
      <c r="T142" s="80">
        <v>0</v>
      </c>
      <c r="U142" s="80">
        <v>1</v>
      </c>
      <c r="V142" s="80">
        <v>0</v>
      </c>
      <c r="W142" s="80">
        <v>0</v>
      </c>
      <c r="X142" s="70">
        <v>0</v>
      </c>
      <c r="Y142" s="63">
        <v>0</v>
      </c>
      <c r="Z142" s="191" t="e">
        <f t="shared" si="3"/>
        <v>#DIV/0!</v>
      </c>
      <c r="AA142" s="150">
        <v>44120</v>
      </c>
      <c r="AB142" s="60" t="s">
        <v>1928</v>
      </c>
      <c r="AC142" s="177"/>
      <c r="AD142" s="58"/>
      <c r="AE142" s="58">
        <v>0</v>
      </c>
      <c r="AF142" s="58">
        <v>0</v>
      </c>
      <c r="AG142" s="58">
        <v>0</v>
      </c>
      <c r="AH142" s="84">
        <v>0</v>
      </c>
      <c r="AI142" s="84">
        <v>0</v>
      </c>
      <c r="AJ142" s="60">
        <v>44121</v>
      </c>
      <c r="AK142" s="58">
        <f t="shared" si="2"/>
        <v>1</v>
      </c>
      <c r="AL142" s="123">
        <v>1</v>
      </c>
      <c r="AM142" s="61"/>
      <c r="AN142" s="64">
        <v>0</v>
      </c>
      <c r="AO142" s="63">
        <v>0</v>
      </c>
      <c r="AP142" s="63">
        <v>0</v>
      </c>
      <c r="AQ142" s="63">
        <v>1</v>
      </c>
      <c r="AR142" s="63">
        <v>1</v>
      </c>
      <c r="AS142" s="63">
        <v>0</v>
      </c>
      <c r="AT142" s="64"/>
      <c r="AU142" s="66">
        <v>44120</v>
      </c>
      <c r="AV142" s="135">
        <v>2</v>
      </c>
      <c r="AW142" s="135"/>
      <c r="AX142" s="135"/>
      <c r="AY142" s="135"/>
      <c r="AZ142" s="135"/>
      <c r="BA142" s="135"/>
      <c r="BB142" s="135"/>
      <c r="BC142" s="135"/>
      <c r="BD142" s="135"/>
      <c r="BE142" s="135"/>
      <c r="BF142" s="135"/>
      <c r="BG142" s="133">
        <v>0.94</v>
      </c>
      <c r="BH142" s="143"/>
      <c r="BI142" s="143"/>
      <c r="BJ142" s="143"/>
      <c r="BK142" s="135"/>
      <c r="BL142" s="135"/>
      <c r="BM142" s="135"/>
      <c r="BN142" s="135">
        <v>14.2</v>
      </c>
      <c r="BO142" s="135">
        <v>7.13</v>
      </c>
      <c r="BP142" s="135">
        <v>73</v>
      </c>
      <c r="BQ142" s="135">
        <v>17.399999999999999</v>
      </c>
      <c r="BR142" s="135"/>
      <c r="BS142" s="46">
        <v>54</v>
      </c>
      <c r="BT142" s="123">
        <v>0</v>
      </c>
      <c r="BU142" s="64">
        <v>0</v>
      </c>
      <c r="BV142" s="64">
        <v>0</v>
      </c>
      <c r="BW142" s="64">
        <v>0</v>
      </c>
      <c r="BX142" s="64">
        <v>0</v>
      </c>
      <c r="BY142" s="64">
        <v>1</v>
      </c>
      <c r="BZ142" s="64">
        <v>0</v>
      </c>
      <c r="CA142" s="64">
        <v>0</v>
      </c>
      <c r="CB142" s="64">
        <v>0</v>
      </c>
      <c r="CC142" s="64">
        <v>0</v>
      </c>
      <c r="CD142" s="64">
        <v>0</v>
      </c>
      <c r="CE142" s="64">
        <v>0</v>
      </c>
      <c r="CF142" s="64">
        <v>0</v>
      </c>
      <c r="CG142" s="64">
        <v>1</v>
      </c>
      <c r="CH142" s="64">
        <v>1</v>
      </c>
      <c r="CI142" s="63">
        <v>0</v>
      </c>
      <c r="CJ142" s="86"/>
      <c r="CK142" s="63">
        <v>0</v>
      </c>
      <c r="CL142" s="64">
        <v>0</v>
      </c>
      <c r="CM142" s="64">
        <v>0</v>
      </c>
      <c r="CN142" s="64">
        <v>0</v>
      </c>
      <c r="CO142" s="64">
        <v>0</v>
      </c>
      <c r="CP142" s="61">
        <v>0</v>
      </c>
      <c r="CQ142" s="61">
        <v>0</v>
      </c>
      <c r="CR142" s="70">
        <v>0</v>
      </c>
      <c r="CS142" s="64">
        <v>0</v>
      </c>
      <c r="CT142" s="71"/>
      <c r="CU142" s="62"/>
      <c r="CV142" s="61">
        <v>0</v>
      </c>
      <c r="CW142" s="61">
        <v>0</v>
      </c>
      <c r="CX142" s="64">
        <v>0</v>
      </c>
      <c r="CY142" s="64">
        <v>0</v>
      </c>
      <c r="CZ142" s="160">
        <v>5.9185799999999995</v>
      </c>
      <c r="DA142" s="75">
        <v>5.923</v>
      </c>
      <c r="DB142" s="75">
        <v>4.4200000000005346E-3</v>
      </c>
      <c r="DC142" s="75">
        <v>7.4680075288338338E-2</v>
      </c>
      <c r="DD142" s="75">
        <v>36</v>
      </c>
      <c r="DE142" s="75">
        <v>33383</v>
      </c>
      <c r="DF142" s="75">
        <v>11527</v>
      </c>
      <c r="DG142" s="75">
        <v>544.46022727272725</v>
      </c>
      <c r="DH142" s="75">
        <v>6.4787087089735697E-6</v>
      </c>
      <c r="DI142" s="75">
        <v>6.8881666666666677</v>
      </c>
      <c r="DJ142" s="75">
        <v>9.6485000000000021</v>
      </c>
      <c r="DK142" s="75">
        <v>-2.7603333333333331</v>
      </c>
      <c r="DL142" s="75">
        <v>113.72435069422643</v>
      </c>
      <c r="DM142" s="75">
        <v>159.20757451499117</v>
      </c>
      <c r="DN142" s="75">
        <v>-45.483223820764714</v>
      </c>
      <c r="DO142" s="75">
        <v>92.954466319970138</v>
      </c>
      <c r="DP142" s="75">
        <v>129.93755943057405</v>
      </c>
      <c r="DQ142" s="75">
        <v>-36.983093110603882</v>
      </c>
      <c r="DR142" s="75">
        <v>0.22156091860161201</v>
      </c>
      <c r="DS142" s="90"/>
      <c r="DT142" s="75">
        <v>7.32</v>
      </c>
      <c r="DU142" s="75">
        <v>7.09</v>
      </c>
      <c r="DV142" s="75">
        <v>7.55</v>
      </c>
      <c r="DW142" s="90">
        <v>78</v>
      </c>
      <c r="DX142" s="90">
        <v>157</v>
      </c>
      <c r="DY142" s="75">
        <v>0.45800000000000002</v>
      </c>
      <c r="DZ142" s="75">
        <v>0.5</v>
      </c>
      <c r="EA142" s="75">
        <v>12.67</v>
      </c>
      <c r="EB142" s="75">
        <v>8.6300000000000008</v>
      </c>
      <c r="EC142" s="75">
        <v>0.77300000000000002</v>
      </c>
      <c r="ED142" s="75">
        <v>0.89600000000000002</v>
      </c>
      <c r="EE142" s="75">
        <v>0.96299999999999997</v>
      </c>
      <c r="EF142" s="75">
        <v>0.76800000000000002</v>
      </c>
    </row>
    <row r="143" spans="1:136" ht="15.75" customHeight="1">
      <c r="A143" s="167">
        <v>143</v>
      </c>
      <c r="B143" s="168" t="s">
        <v>1124</v>
      </c>
      <c r="C143" s="46">
        <v>2669855</v>
      </c>
      <c r="D143" s="46">
        <v>2</v>
      </c>
      <c r="E143" s="149">
        <v>25581</v>
      </c>
      <c r="F143" s="46">
        <f t="shared" si="0"/>
        <v>50</v>
      </c>
      <c r="G143" s="78">
        <v>1</v>
      </c>
      <c r="H143" s="159">
        <v>72</v>
      </c>
      <c r="I143" s="135">
        <v>138</v>
      </c>
      <c r="J143" s="78">
        <v>85</v>
      </c>
      <c r="K143" s="46">
        <v>36.700000000000003</v>
      </c>
      <c r="L143" s="79">
        <v>95</v>
      </c>
      <c r="M143" s="80">
        <v>0</v>
      </c>
      <c r="N143" s="80">
        <v>1</v>
      </c>
      <c r="O143" s="80">
        <v>0</v>
      </c>
      <c r="P143" s="80">
        <v>0</v>
      </c>
      <c r="Q143" s="80">
        <v>0</v>
      </c>
      <c r="R143" s="80">
        <v>0</v>
      </c>
      <c r="S143" s="80">
        <v>1</v>
      </c>
      <c r="T143" s="80">
        <v>1</v>
      </c>
      <c r="U143" s="80">
        <v>1</v>
      </c>
      <c r="V143" s="80">
        <v>0</v>
      </c>
      <c r="W143" s="80">
        <v>0</v>
      </c>
      <c r="X143" s="70">
        <v>150</v>
      </c>
      <c r="Y143" s="63">
        <v>1.6</v>
      </c>
      <c r="Z143" s="191">
        <f t="shared" si="3"/>
        <v>58.593749999999986</v>
      </c>
      <c r="AA143" s="150">
        <v>44120</v>
      </c>
      <c r="AB143" s="60" t="s">
        <v>1928</v>
      </c>
      <c r="AC143" s="177">
        <v>44122</v>
      </c>
      <c r="AD143" s="58" t="s">
        <v>1895</v>
      </c>
      <c r="AE143" s="58">
        <v>0</v>
      </c>
      <c r="AF143" s="58">
        <v>0</v>
      </c>
      <c r="AG143" s="58">
        <v>0</v>
      </c>
      <c r="AH143" s="84">
        <v>0</v>
      </c>
      <c r="AI143" s="84">
        <v>0</v>
      </c>
      <c r="AJ143" s="60">
        <v>44127</v>
      </c>
      <c r="AK143" s="58">
        <f t="shared" si="2"/>
        <v>7</v>
      </c>
      <c r="AL143" s="123">
        <v>1</v>
      </c>
      <c r="AM143" s="61"/>
      <c r="AN143" s="64">
        <v>1</v>
      </c>
      <c r="AO143" s="63">
        <v>1</v>
      </c>
      <c r="AP143" s="63">
        <v>1</v>
      </c>
      <c r="AQ143" s="63">
        <v>1</v>
      </c>
      <c r="AR143" s="63">
        <v>1</v>
      </c>
      <c r="AS143" s="63">
        <v>0</v>
      </c>
      <c r="AT143" s="64"/>
      <c r="AU143" s="66">
        <v>44120</v>
      </c>
      <c r="AV143" s="135">
        <v>1</v>
      </c>
      <c r="AW143" s="135"/>
      <c r="AX143" s="135"/>
      <c r="AY143" s="135"/>
      <c r="AZ143" s="135"/>
      <c r="BA143" s="135"/>
      <c r="BB143" s="135"/>
      <c r="BC143" s="135"/>
      <c r="BD143" s="135"/>
      <c r="BE143" s="135"/>
      <c r="BF143" s="135"/>
      <c r="BG143" s="133">
        <v>0.77</v>
      </c>
      <c r="BH143" s="133">
        <v>436</v>
      </c>
      <c r="BI143" s="133">
        <v>13.8</v>
      </c>
      <c r="BJ143" s="133">
        <v>8.0000000000000002E-3</v>
      </c>
      <c r="BK143" s="135"/>
      <c r="BL143" s="135">
        <v>681</v>
      </c>
      <c r="BM143" s="135"/>
      <c r="BN143" s="135">
        <v>13.8</v>
      </c>
      <c r="BO143" s="135">
        <v>10.53</v>
      </c>
      <c r="BP143" s="135">
        <v>76.8</v>
      </c>
      <c r="BQ143" s="135">
        <v>16.600000000000001</v>
      </c>
      <c r="BR143" s="135">
        <v>325</v>
      </c>
      <c r="BS143" s="46">
        <v>30</v>
      </c>
      <c r="BT143" s="123">
        <v>0</v>
      </c>
      <c r="BU143" s="64">
        <v>1</v>
      </c>
      <c r="BV143" s="64">
        <v>0</v>
      </c>
      <c r="BW143" s="64">
        <v>0</v>
      </c>
      <c r="BX143" s="64">
        <v>0</v>
      </c>
      <c r="BY143" s="64">
        <v>1</v>
      </c>
      <c r="BZ143" s="64">
        <v>0</v>
      </c>
      <c r="CA143" s="64">
        <v>0</v>
      </c>
      <c r="CB143" s="64">
        <v>1</v>
      </c>
      <c r="CC143" s="64">
        <v>0</v>
      </c>
      <c r="CD143" s="64">
        <v>0</v>
      </c>
      <c r="CE143" s="64">
        <v>0</v>
      </c>
      <c r="CF143" s="64">
        <v>0</v>
      </c>
      <c r="CG143" s="64">
        <v>0</v>
      </c>
      <c r="CH143" s="64">
        <v>1</v>
      </c>
      <c r="CI143" s="63">
        <v>1</v>
      </c>
      <c r="CJ143" s="86"/>
      <c r="CK143" s="63" t="s">
        <v>1885</v>
      </c>
      <c r="CL143" s="64">
        <v>0</v>
      </c>
      <c r="CM143" s="64">
        <v>0</v>
      </c>
      <c r="CN143" s="64">
        <v>0</v>
      </c>
      <c r="CO143" s="64">
        <v>0</v>
      </c>
      <c r="CP143" s="61">
        <v>0</v>
      </c>
      <c r="CQ143" s="61">
        <v>0</v>
      </c>
      <c r="CR143" s="70">
        <v>0</v>
      </c>
      <c r="CS143" s="64">
        <v>0</v>
      </c>
      <c r="CT143" s="71"/>
      <c r="CU143" s="62"/>
      <c r="CV143" s="61">
        <v>0</v>
      </c>
      <c r="CW143" s="61">
        <v>0</v>
      </c>
      <c r="CX143" s="64">
        <v>0</v>
      </c>
      <c r="CY143" s="64">
        <v>0</v>
      </c>
      <c r="CZ143" s="160">
        <v>4.2766170212765955</v>
      </c>
      <c r="DA143" s="75">
        <v>4.3369999999999997</v>
      </c>
      <c r="DB143" s="75">
        <v>6.0382978723404257E-2</v>
      </c>
      <c r="DC143" s="75">
        <v>1.4119332739638113</v>
      </c>
      <c r="DD143" s="75">
        <v>98</v>
      </c>
      <c r="DE143" s="75">
        <v>47617</v>
      </c>
      <c r="DF143" s="75">
        <v>25600</v>
      </c>
      <c r="DG143" s="75">
        <v>-256.95181000691724</v>
      </c>
      <c r="DH143" s="75">
        <v>5.5153643514211379E-5</v>
      </c>
      <c r="DI143" s="75"/>
      <c r="DJ143" s="75"/>
      <c r="DK143" s="75"/>
      <c r="DL143" s="75"/>
      <c r="DM143" s="75"/>
      <c r="DN143" s="75"/>
      <c r="DO143" s="75"/>
      <c r="DP143" s="75"/>
      <c r="DQ143" s="75"/>
      <c r="DR143" s="75"/>
      <c r="DS143" s="90"/>
      <c r="DT143" s="75"/>
      <c r="DU143" s="75"/>
      <c r="DV143" s="75"/>
      <c r="DW143" s="90"/>
      <c r="DX143" s="90"/>
      <c r="DY143" s="75"/>
      <c r="DZ143" s="75"/>
      <c r="EA143" s="75"/>
      <c r="EB143" s="75"/>
      <c r="EC143" s="75"/>
      <c r="ED143" s="75"/>
      <c r="EE143" s="75"/>
      <c r="EF143" s="75"/>
    </row>
    <row r="144" spans="1:136" ht="15.75" customHeight="1">
      <c r="A144" s="167">
        <v>144</v>
      </c>
      <c r="B144" s="168" t="s">
        <v>1125</v>
      </c>
      <c r="C144" s="46">
        <v>2669781</v>
      </c>
      <c r="D144" s="46">
        <v>1</v>
      </c>
      <c r="E144" s="149">
        <v>27726</v>
      </c>
      <c r="F144" s="46">
        <f t="shared" si="0"/>
        <v>44</v>
      </c>
      <c r="G144" s="78">
        <v>1</v>
      </c>
      <c r="H144" s="159">
        <v>102</v>
      </c>
      <c r="I144" s="135">
        <v>133</v>
      </c>
      <c r="J144" s="78">
        <v>71</v>
      </c>
      <c r="K144" s="46">
        <v>36.6</v>
      </c>
      <c r="L144" s="79">
        <v>96</v>
      </c>
      <c r="M144" s="80">
        <v>0</v>
      </c>
      <c r="N144" s="80">
        <v>1</v>
      </c>
      <c r="O144" s="80">
        <v>0</v>
      </c>
      <c r="P144" s="80">
        <v>1</v>
      </c>
      <c r="Q144" s="80">
        <v>0</v>
      </c>
      <c r="R144" s="80">
        <v>0</v>
      </c>
      <c r="S144" s="80">
        <v>1</v>
      </c>
      <c r="T144" s="80">
        <v>0</v>
      </c>
      <c r="U144" s="80">
        <v>1</v>
      </c>
      <c r="V144" s="80">
        <v>0</v>
      </c>
      <c r="W144" s="80">
        <v>0</v>
      </c>
      <c r="X144" s="70">
        <v>87.5</v>
      </c>
      <c r="Y144" s="63">
        <v>1.7</v>
      </c>
      <c r="Z144" s="191">
        <f t="shared" si="3"/>
        <v>30.276816608996544</v>
      </c>
      <c r="AA144" s="150">
        <v>44119</v>
      </c>
      <c r="AB144" s="60" t="s">
        <v>1928</v>
      </c>
      <c r="AC144" s="177">
        <v>44123</v>
      </c>
      <c r="AD144" s="58" t="s">
        <v>1895</v>
      </c>
      <c r="AE144" s="58">
        <v>0</v>
      </c>
      <c r="AF144" s="58">
        <v>0</v>
      </c>
      <c r="AG144" s="58">
        <v>0</v>
      </c>
      <c r="AH144" s="84">
        <v>0</v>
      </c>
      <c r="AI144" s="84">
        <v>0</v>
      </c>
      <c r="AJ144" s="60">
        <v>44127</v>
      </c>
      <c r="AK144" s="58">
        <f t="shared" si="2"/>
        <v>8</v>
      </c>
      <c r="AL144" s="123">
        <v>1</v>
      </c>
      <c r="AM144" s="61"/>
      <c r="AN144" s="64">
        <v>1</v>
      </c>
      <c r="AO144" s="63">
        <v>1</v>
      </c>
      <c r="AP144" s="63">
        <v>1</v>
      </c>
      <c r="AQ144" s="63">
        <v>1</v>
      </c>
      <c r="AR144" s="63">
        <v>1</v>
      </c>
      <c r="AS144" s="63">
        <v>0</v>
      </c>
      <c r="AT144" s="64"/>
      <c r="AU144" s="66">
        <v>44120</v>
      </c>
      <c r="AV144" s="135"/>
      <c r="AW144" s="135"/>
      <c r="AX144" s="135"/>
      <c r="AY144" s="135"/>
      <c r="AZ144" s="135"/>
      <c r="BA144" s="135"/>
      <c r="BB144" s="135"/>
      <c r="BC144" s="135"/>
      <c r="BD144" s="135"/>
      <c r="BE144" s="135"/>
      <c r="BF144" s="135"/>
      <c r="BG144" s="133">
        <v>13.36</v>
      </c>
      <c r="BH144" s="133">
        <v>875</v>
      </c>
      <c r="BI144" s="133">
        <v>237.5</v>
      </c>
      <c r="BJ144" s="133">
        <v>12.6</v>
      </c>
      <c r="BK144" s="135"/>
      <c r="BL144" s="135">
        <v>797</v>
      </c>
      <c r="BM144" s="135">
        <v>265</v>
      </c>
      <c r="BN144" s="135">
        <v>7.4</v>
      </c>
      <c r="BO144" s="135">
        <v>6.13</v>
      </c>
      <c r="BP144" s="135">
        <v>79</v>
      </c>
      <c r="BQ144" s="135">
        <v>14.5</v>
      </c>
      <c r="BR144" s="135">
        <v>260</v>
      </c>
      <c r="BS144" s="46">
        <v>136</v>
      </c>
      <c r="BT144" s="123">
        <v>0</v>
      </c>
      <c r="BU144" s="64">
        <v>0</v>
      </c>
      <c r="BV144" s="64">
        <v>0</v>
      </c>
      <c r="BW144" s="64">
        <v>0</v>
      </c>
      <c r="BX144" s="64">
        <v>0</v>
      </c>
      <c r="BY144" s="64">
        <v>1</v>
      </c>
      <c r="BZ144" s="64">
        <v>1</v>
      </c>
      <c r="CA144" s="64">
        <v>0</v>
      </c>
      <c r="CB144" s="64">
        <v>1</v>
      </c>
      <c r="CC144" s="64">
        <v>1</v>
      </c>
      <c r="CD144" s="64">
        <v>0</v>
      </c>
      <c r="CE144" s="64">
        <v>1</v>
      </c>
      <c r="CF144" s="64">
        <v>0</v>
      </c>
      <c r="CG144" s="64">
        <v>0</v>
      </c>
      <c r="CH144" s="64">
        <v>1</v>
      </c>
      <c r="CI144" s="63">
        <v>1</v>
      </c>
      <c r="CJ144" s="86"/>
      <c r="CK144" s="63" t="s">
        <v>1886</v>
      </c>
      <c r="CL144" s="64">
        <v>0</v>
      </c>
      <c r="CM144" s="64">
        <v>0</v>
      </c>
      <c r="CN144" s="64">
        <v>0</v>
      </c>
      <c r="CO144" s="64">
        <v>0</v>
      </c>
      <c r="CP144" s="61">
        <v>0</v>
      </c>
      <c r="CQ144" s="61">
        <v>0</v>
      </c>
      <c r="CR144" s="70">
        <v>0</v>
      </c>
      <c r="CS144" s="64">
        <v>0</v>
      </c>
      <c r="CT144" s="71"/>
      <c r="CU144" s="62"/>
      <c r="CV144" s="61">
        <v>0</v>
      </c>
      <c r="CW144" s="61">
        <v>0</v>
      </c>
      <c r="CX144" s="64">
        <v>0</v>
      </c>
      <c r="CY144" s="64">
        <v>0</v>
      </c>
      <c r="CZ144" s="160">
        <v>4.8540333333333328</v>
      </c>
      <c r="DA144" s="75">
        <v>5.3230000000000004</v>
      </c>
      <c r="DB144" s="75">
        <v>0.46896666666666764</v>
      </c>
      <c r="DC144" s="75">
        <v>9.6613812568242441</v>
      </c>
      <c r="DD144" s="75">
        <v>74</v>
      </c>
      <c r="DE144" s="75">
        <v>57887</v>
      </c>
      <c r="DF144" s="75">
        <v>41995</v>
      </c>
      <c r="DG144" s="75">
        <v>1080.8580858085809</v>
      </c>
      <c r="DH144" s="75">
        <v>2.3006027519524333E-4</v>
      </c>
      <c r="DI144" s="75">
        <v>8.9058333333333337</v>
      </c>
      <c r="DJ144" s="75">
        <v>12.829666666666666</v>
      </c>
      <c r="DK144" s="75">
        <v>-3.9238333333333331</v>
      </c>
      <c r="DL144" s="75">
        <v>99.193255528380007</v>
      </c>
      <c r="DM144" s="75">
        <v>142.77745995958702</v>
      </c>
      <c r="DN144" s="75">
        <v>-43.584204431206999</v>
      </c>
      <c r="DO144" s="75">
        <v>146.67550844208182</v>
      </c>
      <c r="DP144" s="75">
        <v>211.38697505799851</v>
      </c>
      <c r="DQ144" s="75">
        <v>-64.711466615916834</v>
      </c>
      <c r="DR144" s="75">
        <v>0.23437823923810475</v>
      </c>
      <c r="DS144" s="90"/>
      <c r="DT144" s="75"/>
      <c r="DU144" s="75"/>
      <c r="DV144" s="75"/>
      <c r="DW144" s="90"/>
      <c r="DX144" s="90"/>
      <c r="DY144" s="75"/>
      <c r="DZ144" s="75"/>
      <c r="EA144" s="75"/>
      <c r="EB144" s="75"/>
      <c r="EC144" s="75"/>
      <c r="ED144" s="75"/>
      <c r="EE144" s="75"/>
      <c r="EF144" s="75"/>
    </row>
    <row r="145" spans="1:136" ht="15.75" customHeight="1">
      <c r="A145" s="76">
        <v>145</v>
      </c>
      <c r="B145" s="168" t="s">
        <v>1126</v>
      </c>
      <c r="C145" s="46">
        <v>2691459</v>
      </c>
      <c r="D145" s="46">
        <v>1</v>
      </c>
      <c r="E145" s="149">
        <v>30870</v>
      </c>
      <c r="F145" s="46">
        <f t="shared" si="0"/>
        <v>36</v>
      </c>
      <c r="G145" s="78">
        <v>1</v>
      </c>
      <c r="H145" s="159">
        <v>90</v>
      </c>
      <c r="I145" s="135">
        <v>70</v>
      </c>
      <c r="J145" s="78">
        <v>61</v>
      </c>
      <c r="K145" s="46">
        <v>37</v>
      </c>
      <c r="L145" s="79">
        <v>94</v>
      </c>
      <c r="M145" s="80">
        <v>0</v>
      </c>
      <c r="N145" s="80">
        <v>0</v>
      </c>
      <c r="O145" s="80">
        <v>0</v>
      </c>
      <c r="P145" s="80">
        <v>0</v>
      </c>
      <c r="Q145" s="80">
        <v>0</v>
      </c>
      <c r="R145" s="80">
        <v>0</v>
      </c>
      <c r="S145" s="80">
        <v>0</v>
      </c>
      <c r="T145" s="80">
        <v>1</v>
      </c>
      <c r="U145" s="80">
        <v>0</v>
      </c>
      <c r="V145" s="80">
        <v>0</v>
      </c>
      <c r="W145" s="80">
        <v>0</v>
      </c>
      <c r="X145" s="70"/>
      <c r="Y145" s="63"/>
      <c r="Z145" s="191" t="e">
        <f t="shared" si="3"/>
        <v>#DIV/0!</v>
      </c>
      <c r="AA145" s="150">
        <v>44139</v>
      </c>
      <c r="AB145" s="60" t="s">
        <v>1937</v>
      </c>
      <c r="AC145" s="177">
        <v>44139</v>
      </c>
      <c r="AD145" s="58"/>
      <c r="AE145" s="58">
        <v>0</v>
      </c>
      <c r="AF145" s="58">
        <v>0</v>
      </c>
      <c r="AG145" s="58">
        <v>0</v>
      </c>
      <c r="AH145" s="84">
        <v>0</v>
      </c>
      <c r="AI145" s="84">
        <v>0</v>
      </c>
      <c r="AJ145" s="60">
        <v>44139</v>
      </c>
      <c r="AK145" s="58">
        <f t="shared" si="2"/>
        <v>0</v>
      </c>
      <c r="AL145" s="123">
        <v>1</v>
      </c>
      <c r="AM145" s="61"/>
      <c r="AN145" s="64">
        <v>1</v>
      </c>
      <c r="AO145" s="63">
        <v>1</v>
      </c>
      <c r="AP145" s="63">
        <v>1</v>
      </c>
      <c r="AQ145" s="63">
        <v>1</v>
      </c>
      <c r="AR145" s="63">
        <v>1</v>
      </c>
      <c r="AS145" s="63">
        <v>1</v>
      </c>
      <c r="AT145" s="64"/>
      <c r="AU145" s="66">
        <v>44139</v>
      </c>
      <c r="AV145" s="135">
        <v>4</v>
      </c>
      <c r="AW145" s="135"/>
      <c r="AX145" s="135"/>
      <c r="AY145" s="135"/>
      <c r="AZ145" s="135"/>
      <c r="BA145" s="135"/>
      <c r="BB145" s="135"/>
      <c r="BC145" s="135"/>
      <c r="BD145" s="135"/>
      <c r="BE145" s="135"/>
      <c r="BF145" s="135"/>
      <c r="BG145" s="133">
        <v>1.03</v>
      </c>
      <c r="BH145" s="133">
        <v>535</v>
      </c>
      <c r="BI145" s="133">
        <v>81.2</v>
      </c>
      <c r="BJ145" s="228">
        <v>5.0000000000000001E-3</v>
      </c>
      <c r="BK145" s="135"/>
      <c r="BL145" s="135"/>
      <c r="BM145" s="135"/>
      <c r="BN145" s="135">
        <v>16.399999999999999</v>
      </c>
      <c r="BO145" s="135">
        <v>13.81</v>
      </c>
      <c r="BP145" s="135">
        <v>82.2</v>
      </c>
      <c r="BQ145" s="135">
        <v>9.6</v>
      </c>
      <c r="BR145" s="135">
        <v>208</v>
      </c>
      <c r="BS145" s="46">
        <v>38</v>
      </c>
      <c r="BT145" s="123">
        <v>0</v>
      </c>
      <c r="BU145" s="64">
        <v>1</v>
      </c>
      <c r="BV145" s="64">
        <v>0</v>
      </c>
      <c r="BW145" s="64">
        <v>0</v>
      </c>
      <c r="BX145" s="64">
        <v>0</v>
      </c>
      <c r="BY145" s="64">
        <v>1</v>
      </c>
      <c r="BZ145" s="64">
        <v>0</v>
      </c>
      <c r="CA145" s="64">
        <v>0</v>
      </c>
      <c r="CB145" s="64">
        <v>1</v>
      </c>
      <c r="CC145" s="64">
        <v>1</v>
      </c>
      <c r="CD145" s="64">
        <v>0</v>
      </c>
      <c r="CE145" s="64">
        <v>0</v>
      </c>
      <c r="CF145" s="64">
        <v>0</v>
      </c>
      <c r="CG145" s="64">
        <v>1</v>
      </c>
      <c r="CH145" s="64">
        <v>0</v>
      </c>
      <c r="CI145" s="63">
        <v>0</v>
      </c>
      <c r="CJ145" s="86"/>
      <c r="CK145" s="63" t="s">
        <v>1938</v>
      </c>
      <c r="CL145" s="64">
        <v>0</v>
      </c>
      <c r="CM145" s="64">
        <v>0</v>
      </c>
      <c r="CN145" s="64">
        <v>0</v>
      </c>
      <c r="CO145" s="64">
        <v>0</v>
      </c>
      <c r="CP145" s="61">
        <v>0</v>
      </c>
      <c r="CQ145" s="61">
        <v>0</v>
      </c>
      <c r="CR145" s="70">
        <v>0</v>
      </c>
      <c r="CS145" s="64">
        <v>0</v>
      </c>
      <c r="CT145" s="71"/>
      <c r="CU145" s="62"/>
      <c r="CV145" s="61">
        <v>0</v>
      </c>
      <c r="CW145" s="61">
        <v>0</v>
      </c>
      <c r="CX145" s="64">
        <v>0</v>
      </c>
      <c r="CY145" s="64">
        <v>0</v>
      </c>
      <c r="CZ145" s="160">
        <v>4.994698113207547</v>
      </c>
      <c r="DA145" s="75">
        <v>5.3760000000000003</v>
      </c>
      <c r="DB145" s="75">
        <v>0.38130188679245336</v>
      </c>
      <c r="DC145" s="75">
        <v>7.634132797419162</v>
      </c>
      <c r="DD145" s="75">
        <v>91</v>
      </c>
      <c r="DE145" s="75">
        <v>37069</v>
      </c>
      <c r="DF145" s="75">
        <v>27539</v>
      </c>
      <c r="DG145" s="75">
        <v>1030.1956745623067</v>
      </c>
      <c r="DH145" s="75">
        <v>2.7721169241508992E-4</v>
      </c>
      <c r="DI145" s="75">
        <v>7.8053333333333335</v>
      </c>
      <c r="DJ145" s="75">
        <v>13.596000000000002</v>
      </c>
      <c r="DK145" s="75">
        <v>-5.7906666666666657</v>
      </c>
      <c r="DL145" s="75">
        <v>91.967155563308822</v>
      </c>
      <c r="DM145" s="75">
        <v>160.17690182574509</v>
      </c>
      <c r="DN145" s="75">
        <v>-68.209746262436255</v>
      </c>
      <c r="DO145" s="75">
        <v>124.85708888765153</v>
      </c>
      <c r="DP145" s="75">
        <v>217.50021401083669</v>
      </c>
      <c r="DQ145" s="75">
        <v>-92.643125123185158</v>
      </c>
      <c r="DR145" s="75">
        <v>0.29871067159417986</v>
      </c>
      <c r="DS145" s="90"/>
      <c r="DT145" s="75">
        <v>7.85</v>
      </c>
      <c r="DU145" s="75">
        <v>7.48</v>
      </c>
      <c r="DV145" s="75">
        <v>8.1199999999999992</v>
      </c>
      <c r="DW145" s="90">
        <v>61</v>
      </c>
      <c r="DX145" s="90">
        <v>70</v>
      </c>
      <c r="DY145" s="75">
        <v>0.64</v>
      </c>
      <c r="DZ145" s="75">
        <v>6.5369999999999999</v>
      </c>
      <c r="EA145" s="75">
        <v>148.58000000000001</v>
      </c>
      <c r="EB145" s="75">
        <v>2.52</v>
      </c>
      <c r="EC145" s="75">
        <v>0.09</v>
      </c>
      <c r="ED145" s="75">
        <v>0.58699999999999997</v>
      </c>
      <c r="EE145" s="75">
        <v>0.746</v>
      </c>
      <c r="EF145" s="75">
        <v>0.41599999999999998</v>
      </c>
    </row>
    <row r="146" spans="1:136" ht="15.75" customHeight="1">
      <c r="A146" s="103">
        <v>146</v>
      </c>
      <c r="B146" s="165" t="s">
        <v>1133</v>
      </c>
      <c r="C146" s="104">
        <v>2692450</v>
      </c>
      <c r="D146" s="104">
        <v>1</v>
      </c>
      <c r="E146" s="146">
        <v>34773</v>
      </c>
      <c r="F146" s="104">
        <f t="shared" si="0"/>
        <v>25</v>
      </c>
      <c r="G146" s="103">
        <v>1</v>
      </c>
      <c r="H146" s="126">
        <v>96</v>
      </c>
      <c r="I146" s="108">
        <v>117</v>
      </c>
      <c r="J146" s="103">
        <v>65</v>
      </c>
      <c r="K146" s="104">
        <v>36.4</v>
      </c>
      <c r="L146" s="107">
        <v>95</v>
      </c>
      <c r="M146" s="108">
        <v>0</v>
      </c>
      <c r="N146" s="108">
        <v>0</v>
      </c>
      <c r="O146" s="108">
        <v>0</v>
      </c>
      <c r="P146" s="108">
        <v>0</v>
      </c>
      <c r="Q146" s="108">
        <v>0</v>
      </c>
      <c r="R146" s="108">
        <v>0</v>
      </c>
      <c r="S146" s="108">
        <v>0</v>
      </c>
      <c r="T146" s="108">
        <v>0</v>
      </c>
      <c r="U146" s="108">
        <v>0</v>
      </c>
      <c r="V146" s="108">
        <v>0</v>
      </c>
      <c r="W146" s="108">
        <v>0</v>
      </c>
      <c r="X146" s="107">
        <v>70.349999999999994</v>
      </c>
      <c r="Y146" s="103">
        <v>1.7</v>
      </c>
      <c r="Z146" s="192">
        <f t="shared" si="3"/>
        <v>24.34256055363322</v>
      </c>
      <c r="AA146" s="147">
        <v>44139</v>
      </c>
      <c r="AB146" s="110" t="s">
        <v>1928</v>
      </c>
      <c r="AC146" s="230">
        <v>44139</v>
      </c>
      <c r="AD146" s="104" t="s">
        <v>1888</v>
      </c>
      <c r="AE146" s="104">
        <v>1</v>
      </c>
      <c r="AF146" s="104">
        <v>0</v>
      </c>
      <c r="AG146" s="104">
        <v>6</v>
      </c>
      <c r="AH146" s="108">
        <v>0</v>
      </c>
      <c r="AI146" s="108">
        <v>1</v>
      </c>
      <c r="AJ146" s="110">
        <v>44168</v>
      </c>
      <c r="AK146" s="104">
        <f t="shared" si="2"/>
        <v>29</v>
      </c>
      <c r="AL146" s="126">
        <v>0</v>
      </c>
      <c r="AM146" s="108" t="s">
        <v>313</v>
      </c>
      <c r="AN146" s="104">
        <v>1</v>
      </c>
      <c r="AO146" s="103">
        <v>1</v>
      </c>
      <c r="AP146" s="103">
        <v>0</v>
      </c>
      <c r="AQ146" s="103">
        <v>0</v>
      </c>
      <c r="AR146" s="103">
        <v>1</v>
      </c>
      <c r="AS146" s="103">
        <v>0</v>
      </c>
      <c r="AT146" s="104"/>
      <c r="AU146" s="110">
        <v>44139</v>
      </c>
      <c r="AV146" s="108">
        <v>4</v>
      </c>
      <c r="AW146" s="108"/>
      <c r="AX146" s="108"/>
      <c r="AY146" s="108"/>
      <c r="AZ146" s="108"/>
      <c r="BA146" s="108"/>
      <c r="BB146" s="108"/>
      <c r="BC146" s="108"/>
      <c r="BD146" s="108"/>
      <c r="BE146" s="108"/>
      <c r="BF146" s="108"/>
      <c r="BG146" s="113">
        <v>0.81</v>
      </c>
      <c r="BH146" s="113">
        <v>15897</v>
      </c>
      <c r="BI146" s="113">
        <v>351</v>
      </c>
      <c r="BJ146" s="113"/>
      <c r="BK146" s="108"/>
      <c r="BL146" s="108">
        <v>2063</v>
      </c>
      <c r="BM146" s="108"/>
      <c r="BN146" s="108">
        <v>10</v>
      </c>
      <c r="BO146" s="108">
        <v>11.36</v>
      </c>
      <c r="BP146" s="108">
        <v>69</v>
      </c>
      <c r="BQ146" s="108">
        <v>9</v>
      </c>
      <c r="BR146" s="108">
        <v>233</v>
      </c>
      <c r="BS146" s="104">
        <v>36</v>
      </c>
      <c r="BT146" s="126">
        <v>0</v>
      </c>
      <c r="BU146" s="104">
        <v>0</v>
      </c>
      <c r="BV146" s="104">
        <v>0</v>
      </c>
      <c r="BW146" s="104">
        <v>0</v>
      </c>
      <c r="BX146" s="104">
        <v>0</v>
      </c>
      <c r="BY146" s="104">
        <v>0</v>
      </c>
      <c r="BZ146" s="104">
        <v>1</v>
      </c>
      <c r="CA146" s="104">
        <v>0</v>
      </c>
      <c r="CB146" s="104">
        <v>0</v>
      </c>
      <c r="CC146" s="104">
        <v>0</v>
      </c>
      <c r="CD146" s="104">
        <v>0</v>
      </c>
      <c r="CE146" s="104">
        <v>0</v>
      </c>
      <c r="CF146" s="104">
        <v>0</v>
      </c>
      <c r="CG146" s="104">
        <v>0</v>
      </c>
      <c r="CH146" s="104">
        <v>0</v>
      </c>
      <c r="CI146" s="103">
        <v>0</v>
      </c>
      <c r="CJ146" s="107"/>
      <c r="CK146" s="103"/>
      <c r="CL146" s="104">
        <v>0</v>
      </c>
      <c r="CM146" s="104">
        <v>0</v>
      </c>
      <c r="CN146" s="104">
        <v>0</v>
      </c>
      <c r="CO146" s="104">
        <v>0</v>
      </c>
      <c r="CP146" s="108">
        <v>0</v>
      </c>
      <c r="CQ146" s="108">
        <v>0</v>
      </c>
      <c r="CR146" s="107">
        <v>0</v>
      </c>
      <c r="CS146" s="104">
        <v>0</v>
      </c>
      <c r="CT146" s="112"/>
      <c r="CU146" s="116"/>
      <c r="CV146" s="108">
        <v>0</v>
      </c>
      <c r="CW146" s="108">
        <v>0</v>
      </c>
      <c r="CX146" s="104">
        <v>0</v>
      </c>
      <c r="CY146" s="104">
        <v>0</v>
      </c>
      <c r="CZ146" s="113">
        <v>4.4687799999999989</v>
      </c>
      <c r="DA146" s="114">
        <v>4.7869999999999999</v>
      </c>
      <c r="DB146" s="114">
        <v>0.31822000000000106</v>
      </c>
      <c r="DC146" s="114">
        <v>7.1209591879663163</v>
      </c>
      <c r="DD146" s="114">
        <v>52</v>
      </c>
      <c r="DE146" s="114">
        <v>98191</v>
      </c>
      <c r="DF146" s="114">
        <v>46146</v>
      </c>
      <c r="DG146" s="114">
        <v>1473.7486338797814</v>
      </c>
      <c r="DH146" s="114">
        <v>1.5431368239861128E-4</v>
      </c>
      <c r="DI146" s="114">
        <v>19.627500000000001</v>
      </c>
      <c r="DJ146" s="114">
        <v>20.984333333333325</v>
      </c>
      <c r="DK146" s="114">
        <v>-1.3568333333333336</v>
      </c>
      <c r="DL146" s="114">
        <v>184.08808313557785</v>
      </c>
      <c r="DM146" s="114">
        <v>196.87996616443766</v>
      </c>
      <c r="DN146" s="114">
        <v>-12.791883028859802</v>
      </c>
      <c r="DO146" s="114">
        <v>350.82500740448296</v>
      </c>
      <c r="DP146" s="114">
        <v>375.18131606453397</v>
      </c>
      <c r="DQ146" s="114">
        <v>-24.356308660050917</v>
      </c>
      <c r="DR146" s="114">
        <v>6.0961239074393971E-2</v>
      </c>
      <c r="DS146" s="104"/>
      <c r="DT146" s="114">
        <v>6.34</v>
      </c>
      <c r="DU146" s="114">
        <v>5.93</v>
      </c>
      <c r="DV146" s="114">
        <v>6.67</v>
      </c>
      <c r="DW146" s="104">
        <v>65</v>
      </c>
      <c r="DX146" s="104">
        <v>117</v>
      </c>
      <c r="DY146" s="114">
        <v>0.74299999999999999</v>
      </c>
      <c r="DZ146" s="114">
        <v>1.0609999999999999</v>
      </c>
      <c r="EA146" s="114">
        <v>38.44</v>
      </c>
      <c r="EB146" s="114">
        <v>4.9539999999999997</v>
      </c>
      <c r="EC146" s="114">
        <v>0.35599999999999998</v>
      </c>
      <c r="ED146" s="114">
        <v>0.45</v>
      </c>
      <c r="EE146" s="114">
        <v>0.57099999999999995</v>
      </c>
      <c r="EF146" s="114">
        <v>0.315</v>
      </c>
    </row>
    <row r="147" spans="1:136" ht="15.75" customHeight="1">
      <c r="A147" s="103">
        <v>147</v>
      </c>
      <c r="B147" s="165" t="s">
        <v>1141</v>
      </c>
      <c r="C147" s="104">
        <v>2695426</v>
      </c>
      <c r="D147" s="104">
        <v>2</v>
      </c>
      <c r="E147" s="146">
        <v>20305</v>
      </c>
      <c r="F147" s="104">
        <f t="shared" si="0"/>
        <v>65</v>
      </c>
      <c r="G147" s="103">
        <v>1</v>
      </c>
      <c r="H147" s="126">
        <v>78</v>
      </c>
      <c r="I147" s="108">
        <v>127</v>
      </c>
      <c r="J147" s="103">
        <v>64</v>
      </c>
      <c r="K147" s="104">
        <v>36.5</v>
      </c>
      <c r="L147" s="107">
        <v>91</v>
      </c>
      <c r="M147" s="108">
        <v>0</v>
      </c>
      <c r="N147" s="108">
        <v>1</v>
      </c>
      <c r="O147" s="108">
        <v>0</v>
      </c>
      <c r="P147" s="108">
        <v>0</v>
      </c>
      <c r="Q147" s="108">
        <v>0</v>
      </c>
      <c r="R147" s="108">
        <v>0</v>
      </c>
      <c r="S147" s="108">
        <v>1</v>
      </c>
      <c r="T147" s="108">
        <v>0</v>
      </c>
      <c r="U147" s="108">
        <v>0</v>
      </c>
      <c r="V147" s="108">
        <v>0</v>
      </c>
      <c r="W147" s="108">
        <v>0</v>
      </c>
      <c r="X147" s="107">
        <v>60</v>
      </c>
      <c r="Y147" s="103">
        <v>1.55</v>
      </c>
      <c r="Z147" s="192">
        <f t="shared" si="3"/>
        <v>24.973985431841829</v>
      </c>
      <c r="AA147" s="147">
        <v>44141</v>
      </c>
      <c r="AB147" s="110" t="s">
        <v>1928</v>
      </c>
      <c r="AC147" s="230">
        <v>44141</v>
      </c>
      <c r="AD147" s="104"/>
      <c r="AE147" s="104">
        <v>0</v>
      </c>
      <c r="AF147" s="104">
        <v>0</v>
      </c>
      <c r="AG147" s="104">
        <v>0</v>
      </c>
      <c r="AH147" s="108">
        <v>0</v>
      </c>
      <c r="AI147" s="108">
        <v>0</v>
      </c>
      <c r="AJ147" s="110">
        <v>44182</v>
      </c>
      <c r="AK147" s="104">
        <f t="shared" si="2"/>
        <v>41</v>
      </c>
      <c r="AL147" s="126">
        <v>0</v>
      </c>
      <c r="AM147" s="108" t="s">
        <v>1142</v>
      </c>
      <c r="AN147" s="104">
        <v>0</v>
      </c>
      <c r="AO147" s="103">
        <v>0</v>
      </c>
      <c r="AP147" s="103">
        <v>0</v>
      </c>
      <c r="AQ147" s="103">
        <v>0</v>
      </c>
      <c r="AR147" s="103">
        <v>0</v>
      </c>
      <c r="AS147" s="103">
        <v>0</v>
      </c>
      <c r="AT147" s="104"/>
      <c r="AU147" s="110">
        <v>44141</v>
      </c>
      <c r="AV147" s="108"/>
      <c r="AW147" s="108"/>
      <c r="AX147" s="108"/>
      <c r="AY147" s="108"/>
      <c r="AZ147" s="108"/>
      <c r="BA147" s="108"/>
      <c r="BB147" s="108"/>
      <c r="BC147" s="108"/>
      <c r="BD147" s="108"/>
      <c r="BE147" s="108"/>
      <c r="BF147" s="108"/>
      <c r="BG147" s="113">
        <v>1.78</v>
      </c>
      <c r="BH147" s="113"/>
      <c r="BI147" s="113"/>
      <c r="BJ147" s="113"/>
      <c r="BK147" s="108"/>
      <c r="BL147" s="108"/>
      <c r="BM147" s="108"/>
      <c r="BN147" s="108">
        <v>13.5</v>
      </c>
      <c r="BO147" s="108">
        <v>12.72</v>
      </c>
      <c r="BP147" s="108">
        <v>86.4</v>
      </c>
      <c r="BQ147" s="108">
        <v>0.9</v>
      </c>
      <c r="BR147" s="108">
        <v>53</v>
      </c>
      <c r="BS147" s="104"/>
      <c r="BT147" s="126">
        <v>1</v>
      </c>
      <c r="BU147" s="104">
        <v>0</v>
      </c>
      <c r="BV147" s="104">
        <v>0</v>
      </c>
      <c r="BW147" s="104">
        <v>0</v>
      </c>
      <c r="BX147" s="104">
        <v>0</v>
      </c>
      <c r="BY147" s="104">
        <v>0</v>
      </c>
      <c r="BZ147" s="104">
        <v>0</v>
      </c>
      <c r="CA147" s="104">
        <v>0</v>
      </c>
      <c r="CB147" s="104">
        <v>0</v>
      </c>
      <c r="CC147" s="104">
        <v>0</v>
      </c>
      <c r="CD147" s="104">
        <v>0</v>
      </c>
      <c r="CE147" s="104">
        <v>0</v>
      </c>
      <c r="CF147" s="104">
        <v>0</v>
      </c>
      <c r="CG147" s="104">
        <v>0</v>
      </c>
      <c r="CH147" s="104">
        <v>0</v>
      </c>
      <c r="CI147" s="103">
        <v>0</v>
      </c>
      <c r="CJ147" s="107"/>
      <c r="CK147" s="103">
        <v>0</v>
      </c>
      <c r="CL147" s="104">
        <v>0</v>
      </c>
      <c r="CM147" s="104">
        <v>0</v>
      </c>
      <c r="CN147" s="104">
        <v>0</v>
      </c>
      <c r="CO147" s="104">
        <v>0</v>
      </c>
      <c r="CP147" s="108">
        <v>0</v>
      </c>
      <c r="CQ147" s="108">
        <v>0</v>
      </c>
      <c r="CR147" s="107">
        <v>0</v>
      </c>
      <c r="CS147" s="104"/>
      <c r="CT147" s="112"/>
      <c r="CU147" s="116"/>
      <c r="CV147" s="108"/>
      <c r="CW147" s="108"/>
      <c r="CX147" s="104"/>
      <c r="CY147" s="104"/>
      <c r="CZ147" s="113">
        <v>4.0132807017543852</v>
      </c>
      <c r="DA147" s="114">
        <v>4.1689999999999996</v>
      </c>
      <c r="DB147" s="114">
        <v>0.15571929824561437</v>
      </c>
      <c r="DC147" s="114">
        <v>3.8800998439392109</v>
      </c>
      <c r="DD147" s="114">
        <v>116</v>
      </c>
      <c r="DE147" s="114">
        <v>44779</v>
      </c>
      <c r="DF147" s="114">
        <v>30108</v>
      </c>
      <c r="DG147" s="114">
        <v>444.05543398978847</v>
      </c>
      <c r="DH147" s="114">
        <v>1.2887271967381464E-4</v>
      </c>
      <c r="DI147" s="114">
        <v>9.4518333333333295</v>
      </c>
      <c r="DJ147" s="114">
        <v>15.202500000000002</v>
      </c>
      <c r="DK147" s="114">
        <v>-5.7506666666666666</v>
      </c>
      <c r="DL147" s="114">
        <v>71.742301139854831</v>
      </c>
      <c r="DM147" s="114">
        <v>115.40999956166537</v>
      </c>
      <c r="DN147" s="114">
        <v>-43.66769842181052</v>
      </c>
      <c r="DO147" s="114">
        <v>188.36741807242774</v>
      </c>
      <c r="DP147" s="114">
        <v>302.94935937268446</v>
      </c>
      <c r="DQ147" s="114">
        <v>-114.5819413002567</v>
      </c>
      <c r="DR147" s="114">
        <v>0.27442718932828114</v>
      </c>
      <c r="DS147" s="104"/>
      <c r="DT147" s="114">
        <v>6.19</v>
      </c>
      <c r="DU147" s="114">
        <v>6.06</v>
      </c>
      <c r="DV147" s="114">
        <v>6.33</v>
      </c>
      <c r="DW147" s="104">
        <v>64</v>
      </c>
      <c r="DX147" s="104">
        <v>127</v>
      </c>
      <c r="DY147" s="114">
        <v>0.27</v>
      </c>
      <c r="DZ147" s="114">
        <v>0.313</v>
      </c>
      <c r="EA147" s="114">
        <v>10.84</v>
      </c>
      <c r="EB147" s="114">
        <v>9.3279999999999994</v>
      </c>
      <c r="EC147" s="114">
        <v>1.0369999999999999</v>
      </c>
      <c r="ED147" s="114">
        <v>0.61399999999999999</v>
      </c>
      <c r="EE147" s="114">
        <v>0.73</v>
      </c>
      <c r="EF147" s="114">
        <v>0.46400000000000002</v>
      </c>
    </row>
    <row r="148" spans="1:136" ht="15.75" customHeight="1">
      <c r="A148" s="76">
        <v>148</v>
      </c>
      <c r="B148" s="168" t="s">
        <v>1150</v>
      </c>
      <c r="C148" s="46">
        <v>2695376</v>
      </c>
      <c r="D148" s="46">
        <v>2</v>
      </c>
      <c r="E148" s="149">
        <v>22306</v>
      </c>
      <c r="F148" s="46">
        <f t="shared" si="0"/>
        <v>59</v>
      </c>
      <c r="G148" s="78">
        <v>2</v>
      </c>
      <c r="H148" s="159">
        <v>74</v>
      </c>
      <c r="I148" s="135">
        <v>177</v>
      </c>
      <c r="J148" s="78">
        <v>84</v>
      </c>
      <c r="K148" s="46">
        <v>37.700000000000003</v>
      </c>
      <c r="L148" s="79">
        <v>94</v>
      </c>
      <c r="M148" s="80">
        <v>0</v>
      </c>
      <c r="N148" s="80">
        <v>0</v>
      </c>
      <c r="O148" s="80">
        <v>0</v>
      </c>
      <c r="P148" s="80">
        <v>1</v>
      </c>
      <c r="Q148" s="80">
        <v>0</v>
      </c>
      <c r="R148" s="80">
        <v>0</v>
      </c>
      <c r="S148" s="80">
        <v>1</v>
      </c>
      <c r="T148" s="80">
        <v>0</v>
      </c>
      <c r="U148" s="80">
        <v>1</v>
      </c>
      <c r="V148" s="80">
        <v>0</v>
      </c>
      <c r="W148" s="80">
        <v>0</v>
      </c>
      <c r="X148" s="70">
        <v>61</v>
      </c>
      <c r="Y148" s="63">
        <v>1.68</v>
      </c>
      <c r="Z148" s="191">
        <f t="shared" si="3"/>
        <v>21.612811791383223</v>
      </c>
      <c r="AA148" s="150">
        <v>44140</v>
      </c>
      <c r="AB148" s="60" t="s">
        <v>1928</v>
      </c>
      <c r="AC148" s="177">
        <v>44140</v>
      </c>
      <c r="AD148" s="58" t="s">
        <v>1888</v>
      </c>
      <c r="AE148" s="58">
        <v>1</v>
      </c>
      <c r="AF148" s="58">
        <v>1</v>
      </c>
      <c r="AG148" s="58">
        <v>9</v>
      </c>
      <c r="AH148" s="84">
        <v>1</v>
      </c>
      <c r="AI148" s="84">
        <v>1</v>
      </c>
      <c r="AJ148" s="60">
        <v>44149</v>
      </c>
      <c r="AK148" s="58">
        <f t="shared" si="2"/>
        <v>9</v>
      </c>
      <c r="AL148" s="123">
        <v>1</v>
      </c>
      <c r="AM148" s="61"/>
      <c r="AN148" s="64">
        <v>1</v>
      </c>
      <c r="AO148" s="63">
        <v>1</v>
      </c>
      <c r="AP148" s="63">
        <v>0</v>
      </c>
      <c r="AQ148" s="63">
        <v>0</v>
      </c>
      <c r="AR148" s="63">
        <v>1</v>
      </c>
      <c r="AS148" s="63">
        <v>0</v>
      </c>
      <c r="AT148" s="64"/>
      <c r="AU148" s="66">
        <v>44142</v>
      </c>
      <c r="AV148" s="135">
        <v>8</v>
      </c>
      <c r="AW148" s="135">
        <v>7.4640000000000004</v>
      </c>
      <c r="AX148" s="135">
        <v>46.3</v>
      </c>
      <c r="AY148" s="135">
        <v>36.700000000000003</v>
      </c>
      <c r="AZ148" s="135">
        <v>26</v>
      </c>
      <c r="BA148" s="135">
        <v>3</v>
      </c>
      <c r="BB148" s="135"/>
      <c r="BC148" s="135"/>
      <c r="BD148" s="135"/>
      <c r="BE148" s="135"/>
      <c r="BF148" s="135"/>
      <c r="BG148" s="133">
        <v>5.87</v>
      </c>
      <c r="BH148" s="133">
        <v>406</v>
      </c>
      <c r="BI148" s="133">
        <v>79.3</v>
      </c>
      <c r="BJ148" s="143"/>
      <c r="BK148" s="135"/>
      <c r="BL148" s="135"/>
      <c r="BM148" s="135"/>
      <c r="BN148" s="135">
        <v>11.4</v>
      </c>
      <c r="BO148" s="135">
        <v>2.83</v>
      </c>
      <c r="BP148" s="135">
        <v>77.400000000000006</v>
      </c>
      <c r="BQ148" s="135">
        <v>18.399999999999999</v>
      </c>
      <c r="BR148" s="135">
        <v>163</v>
      </c>
      <c r="BS148" s="46">
        <v>120</v>
      </c>
      <c r="BT148" s="123">
        <v>0</v>
      </c>
      <c r="BU148" s="64">
        <v>0</v>
      </c>
      <c r="BV148" s="64">
        <v>0</v>
      </c>
      <c r="BW148" s="64">
        <v>1</v>
      </c>
      <c r="BX148" s="64">
        <v>1</v>
      </c>
      <c r="BY148" s="64">
        <v>0</v>
      </c>
      <c r="BZ148" s="64">
        <v>0</v>
      </c>
      <c r="CA148" s="64">
        <v>1</v>
      </c>
      <c r="CB148" s="64">
        <v>0</v>
      </c>
      <c r="CC148" s="64">
        <v>1</v>
      </c>
      <c r="CD148" s="64">
        <v>1</v>
      </c>
      <c r="CE148" s="64">
        <v>0</v>
      </c>
      <c r="CF148" s="64">
        <v>0</v>
      </c>
      <c r="CG148" s="64">
        <v>0</v>
      </c>
      <c r="CH148" s="64">
        <v>0</v>
      </c>
      <c r="CI148" s="63">
        <v>0</v>
      </c>
      <c r="CJ148" s="86"/>
      <c r="CK148" s="63" t="s">
        <v>1885</v>
      </c>
      <c r="CL148" s="64">
        <v>0</v>
      </c>
      <c r="CM148" s="64">
        <v>0</v>
      </c>
      <c r="CN148" s="64">
        <v>0</v>
      </c>
      <c r="CO148" s="64">
        <v>0</v>
      </c>
      <c r="CP148" s="61">
        <v>0</v>
      </c>
      <c r="CQ148" s="61">
        <v>0</v>
      </c>
      <c r="CR148" s="70">
        <v>1</v>
      </c>
      <c r="CS148" s="64">
        <v>1</v>
      </c>
      <c r="CT148" s="71" t="s">
        <v>131</v>
      </c>
      <c r="CU148" s="62"/>
      <c r="CV148" s="61">
        <v>1</v>
      </c>
      <c r="CW148" s="61">
        <v>1</v>
      </c>
      <c r="CX148" s="64">
        <v>0</v>
      </c>
      <c r="CY148" s="64">
        <v>0</v>
      </c>
      <c r="CZ148" s="160"/>
      <c r="DA148" s="75"/>
      <c r="DB148" s="75"/>
      <c r="DC148" s="75"/>
      <c r="DD148" s="75"/>
      <c r="DE148" s="75"/>
      <c r="DF148" s="75"/>
      <c r="DG148" s="75"/>
      <c r="DH148" s="75"/>
      <c r="DI148" s="75"/>
      <c r="DJ148" s="75"/>
      <c r="DK148" s="75"/>
      <c r="DL148" s="75"/>
      <c r="DM148" s="75"/>
      <c r="DN148" s="75"/>
      <c r="DO148" s="75"/>
      <c r="DP148" s="75"/>
      <c r="DQ148" s="75"/>
      <c r="DR148" s="75"/>
      <c r="DS148" s="90"/>
      <c r="DT148" s="75">
        <v>7.85</v>
      </c>
      <c r="DU148" s="75">
        <v>7.58</v>
      </c>
      <c r="DV148" s="75">
        <v>8.1</v>
      </c>
      <c r="DW148" s="90">
        <v>84</v>
      </c>
      <c r="DX148" s="90">
        <v>177</v>
      </c>
      <c r="DY148" s="75">
        <v>0.51500000000000001</v>
      </c>
      <c r="DZ148" s="75">
        <v>0.51200000000000001</v>
      </c>
      <c r="EA148" s="75">
        <v>11.33</v>
      </c>
      <c r="EB148" s="75">
        <v>9.1259999999999994</v>
      </c>
      <c r="EC148" s="75">
        <v>1.1970000000000001</v>
      </c>
      <c r="ED148" s="75">
        <v>0.58299999999999996</v>
      </c>
      <c r="EE148" s="75">
        <v>0.69199999999999995</v>
      </c>
      <c r="EF148" s="75">
        <v>0.49399999999999999</v>
      </c>
    </row>
    <row r="149" spans="1:136" ht="15.75" customHeight="1">
      <c r="A149" s="103">
        <v>149</v>
      </c>
      <c r="B149" s="165" t="s">
        <v>1157</v>
      </c>
      <c r="C149" s="104">
        <v>2695343</v>
      </c>
      <c r="D149" s="104">
        <v>1</v>
      </c>
      <c r="E149" s="146">
        <v>12177</v>
      </c>
      <c r="F149" s="104">
        <f t="shared" si="0"/>
        <v>87</v>
      </c>
      <c r="G149" s="103">
        <v>1</v>
      </c>
      <c r="H149" s="126">
        <v>85</v>
      </c>
      <c r="I149" s="108">
        <v>166</v>
      </c>
      <c r="J149" s="103">
        <v>102</v>
      </c>
      <c r="K149" s="104">
        <v>36.299999999999997</v>
      </c>
      <c r="L149" s="107">
        <v>92</v>
      </c>
      <c r="M149" s="108">
        <v>0</v>
      </c>
      <c r="N149" s="108">
        <v>0</v>
      </c>
      <c r="O149" s="108">
        <v>1</v>
      </c>
      <c r="P149" s="108">
        <v>1</v>
      </c>
      <c r="Q149" s="108">
        <v>0</v>
      </c>
      <c r="R149" s="108">
        <v>1</v>
      </c>
      <c r="S149" s="108">
        <v>1</v>
      </c>
      <c r="T149" s="108">
        <v>0</v>
      </c>
      <c r="U149" s="108">
        <v>1</v>
      </c>
      <c r="V149" s="108">
        <v>0</v>
      </c>
      <c r="W149" s="108">
        <v>0</v>
      </c>
      <c r="X149" s="107">
        <v>82</v>
      </c>
      <c r="Y149" s="103">
        <v>1.68</v>
      </c>
      <c r="Z149" s="192">
        <f t="shared" si="3"/>
        <v>29.053287981859416</v>
      </c>
      <c r="AA149" s="147">
        <v>44140</v>
      </c>
      <c r="AB149" s="110" t="s">
        <v>1928</v>
      </c>
      <c r="AC149" s="230">
        <v>44141</v>
      </c>
      <c r="AD149" s="104"/>
      <c r="AE149" s="104">
        <v>0</v>
      </c>
      <c r="AF149" s="104">
        <v>0</v>
      </c>
      <c r="AG149" s="104">
        <v>0</v>
      </c>
      <c r="AH149" s="108">
        <v>0</v>
      </c>
      <c r="AI149" s="108">
        <v>0</v>
      </c>
      <c r="AJ149" s="110">
        <v>44147</v>
      </c>
      <c r="AK149" s="104">
        <f t="shared" si="2"/>
        <v>7</v>
      </c>
      <c r="AL149" s="126">
        <v>0</v>
      </c>
      <c r="AM149" s="108" t="s">
        <v>313</v>
      </c>
      <c r="AN149" s="104">
        <v>1</v>
      </c>
      <c r="AO149" s="103">
        <v>0</v>
      </c>
      <c r="AP149" s="103">
        <v>0</v>
      </c>
      <c r="AQ149" s="103">
        <v>0</v>
      </c>
      <c r="AR149" s="103">
        <v>0</v>
      </c>
      <c r="AS149" s="103">
        <v>0</v>
      </c>
      <c r="AT149" s="104"/>
      <c r="AU149" s="110">
        <v>44141</v>
      </c>
      <c r="AV149" s="108">
        <v>3</v>
      </c>
      <c r="AW149" s="108"/>
      <c r="AX149" s="108"/>
      <c r="AY149" s="108"/>
      <c r="AZ149" s="108"/>
      <c r="BA149" s="108"/>
      <c r="BB149" s="108"/>
      <c r="BC149" s="108"/>
      <c r="BD149" s="108"/>
      <c r="BE149" s="108"/>
      <c r="BF149" s="108"/>
      <c r="BG149" s="113">
        <v>1.35</v>
      </c>
      <c r="BH149" s="113"/>
      <c r="BI149" s="113">
        <v>15.8</v>
      </c>
      <c r="BJ149" s="113">
        <v>4.2999999999999997E-2</v>
      </c>
      <c r="BK149" s="108"/>
      <c r="BL149" s="108"/>
      <c r="BM149" s="108">
        <v>105</v>
      </c>
      <c r="BN149" s="108">
        <v>14.1</v>
      </c>
      <c r="BO149" s="108">
        <v>8.75</v>
      </c>
      <c r="BP149" s="108">
        <v>72</v>
      </c>
      <c r="BQ149" s="108">
        <v>14.1</v>
      </c>
      <c r="BR149" s="108">
        <v>142</v>
      </c>
      <c r="BS149" s="104">
        <v>54</v>
      </c>
      <c r="BT149" s="126">
        <v>0</v>
      </c>
      <c r="BU149" s="104">
        <v>0</v>
      </c>
      <c r="BV149" s="104">
        <v>0</v>
      </c>
      <c r="BW149" s="104">
        <v>0</v>
      </c>
      <c r="BX149" s="104">
        <v>0</v>
      </c>
      <c r="BY149" s="104">
        <v>0</v>
      </c>
      <c r="BZ149" s="104">
        <v>0</v>
      </c>
      <c r="CA149" s="104">
        <v>0</v>
      </c>
      <c r="CB149" s="104">
        <v>0</v>
      </c>
      <c r="CC149" s="104">
        <v>0</v>
      </c>
      <c r="CD149" s="104">
        <v>0</v>
      </c>
      <c r="CE149" s="104">
        <v>0</v>
      </c>
      <c r="CF149" s="104">
        <v>0</v>
      </c>
      <c r="CG149" s="104">
        <v>0</v>
      </c>
      <c r="CH149" s="104">
        <v>0</v>
      </c>
      <c r="CI149" s="103">
        <v>0</v>
      </c>
      <c r="CJ149" s="107"/>
      <c r="CK149" s="103">
        <v>0</v>
      </c>
      <c r="CL149" s="104">
        <v>0</v>
      </c>
      <c r="CM149" s="104">
        <v>0</v>
      </c>
      <c r="CN149" s="104">
        <v>0</v>
      </c>
      <c r="CO149" s="104">
        <v>0</v>
      </c>
      <c r="CP149" s="108">
        <v>0</v>
      </c>
      <c r="CQ149" s="108">
        <v>2078</v>
      </c>
      <c r="CR149" s="107">
        <v>1</v>
      </c>
      <c r="CS149" s="104">
        <v>0</v>
      </c>
      <c r="CT149" s="112"/>
      <c r="CU149" s="116"/>
      <c r="CV149" s="108">
        <v>1</v>
      </c>
      <c r="CW149" s="108">
        <v>0</v>
      </c>
      <c r="CX149" s="104">
        <v>0</v>
      </c>
      <c r="CY149" s="104">
        <v>0</v>
      </c>
      <c r="CZ149" s="113">
        <v>4.4958500000000017</v>
      </c>
      <c r="DA149" s="114">
        <v>4.78</v>
      </c>
      <c r="DB149" s="114">
        <v>0.28414999999999857</v>
      </c>
      <c r="DC149" s="114">
        <v>6.320273140785357</v>
      </c>
      <c r="DD149" s="114">
        <v>28</v>
      </c>
      <c r="DE149" s="114">
        <v>15594</v>
      </c>
      <c r="DF149" s="114">
        <v>5954</v>
      </c>
      <c r="DG149" s="114">
        <v>712.75045537340611</v>
      </c>
      <c r="DH149" s="114">
        <v>1.0615171549857839E-3</v>
      </c>
      <c r="DI149" s="114">
        <v>-9.7325000000000053</v>
      </c>
      <c r="DJ149" s="114">
        <v>10.395999999999999</v>
      </c>
      <c r="DK149" s="114">
        <v>-20.128499999999995</v>
      </c>
      <c r="DL149" s="114">
        <v>-92.464996157819471</v>
      </c>
      <c r="DM149" s="114">
        <v>99.316084836104494</v>
      </c>
      <c r="DN149" s="114">
        <v>-191.78108099392401</v>
      </c>
      <c r="DO149" s="114">
        <v>-173.40973384478573</v>
      </c>
      <c r="DP149" s="114">
        <v>184.70898641124893</v>
      </c>
      <c r="DQ149" s="114">
        <v>-358.11872025603463</v>
      </c>
      <c r="DR149" s="114">
        <v>0.65972815288799735</v>
      </c>
      <c r="DS149" s="104"/>
      <c r="DT149" s="114">
        <v>7.24</v>
      </c>
      <c r="DU149" s="114">
        <v>7.09</v>
      </c>
      <c r="DV149" s="114">
        <v>7.38</v>
      </c>
      <c r="DW149" s="104">
        <v>102</v>
      </c>
      <c r="DX149" s="104">
        <v>166</v>
      </c>
      <c r="DY149" s="114">
        <v>0.29099999999999998</v>
      </c>
      <c r="DZ149" s="114">
        <v>0.38800000000000001</v>
      </c>
      <c r="EA149" s="114">
        <v>9.84</v>
      </c>
      <c r="EB149" s="114">
        <v>9.7929999999999993</v>
      </c>
      <c r="EC149" s="114">
        <v>1.21</v>
      </c>
      <c r="ED149" s="114">
        <v>0.65800000000000003</v>
      </c>
      <c r="EE149" s="114">
        <v>0.95799999999999996</v>
      </c>
      <c r="EF149" s="114">
        <v>0.35099999999999998</v>
      </c>
    </row>
    <row r="150" spans="1:136" ht="15.75" customHeight="1">
      <c r="A150" s="167">
        <v>150</v>
      </c>
      <c r="B150" s="168" t="s">
        <v>1165</v>
      </c>
      <c r="C150" s="46">
        <v>91808753</v>
      </c>
      <c r="D150" s="46">
        <v>1</v>
      </c>
      <c r="E150" s="149">
        <v>25273</v>
      </c>
      <c r="F150" s="46">
        <f t="shared" si="0"/>
        <v>51</v>
      </c>
      <c r="G150" s="78">
        <v>1</v>
      </c>
      <c r="H150" s="159">
        <v>110</v>
      </c>
      <c r="I150" s="135">
        <v>128</v>
      </c>
      <c r="J150" s="78">
        <v>85</v>
      </c>
      <c r="K150" s="46">
        <v>36.6</v>
      </c>
      <c r="L150" s="79">
        <v>94</v>
      </c>
      <c r="M150" s="80">
        <v>0</v>
      </c>
      <c r="N150" s="80">
        <v>0</v>
      </c>
      <c r="O150" s="80">
        <v>0</v>
      </c>
      <c r="P150" s="80">
        <v>0</v>
      </c>
      <c r="Q150" s="80">
        <v>0</v>
      </c>
      <c r="R150" s="80">
        <v>0</v>
      </c>
      <c r="S150" s="80">
        <v>0</v>
      </c>
      <c r="T150" s="80">
        <v>0</v>
      </c>
      <c r="U150" s="80">
        <v>0</v>
      </c>
      <c r="V150" s="80">
        <v>0</v>
      </c>
      <c r="W150" s="80">
        <v>0</v>
      </c>
      <c r="X150" s="70"/>
      <c r="Y150" s="63"/>
      <c r="Z150" s="191" t="e">
        <f t="shared" si="3"/>
        <v>#DIV/0!</v>
      </c>
      <c r="AA150" s="150">
        <v>44111</v>
      </c>
      <c r="AB150" s="60" t="s">
        <v>1928</v>
      </c>
      <c r="AC150" s="177">
        <v>44144</v>
      </c>
      <c r="AD150" s="58"/>
      <c r="AE150" s="58">
        <v>0</v>
      </c>
      <c r="AF150" s="58">
        <v>0</v>
      </c>
      <c r="AG150" s="58">
        <v>0</v>
      </c>
      <c r="AH150" s="84">
        <v>0</v>
      </c>
      <c r="AI150" s="84">
        <v>0</v>
      </c>
      <c r="AJ150" s="60">
        <v>44145</v>
      </c>
      <c r="AK150" s="58">
        <f t="shared" si="2"/>
        <v>34</v>
      </c>
      <c r="AL150" s="123">
        <v>1</v>
      </c>
      <c r="AM150" s="61"/>
      <c r="AN150" s="64">
        <v>1</v>
      </c>
      <c r="AO150" s="63">
        <v>1</v>
      </c>
      <c r="AP150" s="63">
        <v>1</v>
      </c>
      <c r="AQ150" s="63">
        <v>1</v>
      </c>
      <c r="AR150" s="63">
        <v>0</v>
      </c>
      <c r="AS150" s="63">
        <v>0</v>
      </c>
      <c r="AT150" s="64"/>
      <c r="AU150" s="66">
        <v>44142</v>
      </c>
      <c r="AV150" s="135">
        <v>0</v>
      </c>
      <c r="AW150" s="135"/>
      <c r="AX150" s="135"/>
      <c r="AY150" s="135"/>
      <c r="AZ150" s="135"/>
      <c r="BA150" s="135"/>
      <c r="BB150" s="135"/>
      <c r="BC150" s="135"/>
      <c r="BD150" s="135"/>
      <c r="BE150" s="135"/>
      <c r="BF150" s="135"/>
      <c r="BG150" s="133">
        <v>0.84</v>
      </c>
      <c r="BH150" s="133">
        <v>1172</v>
      </c>
      <c r="BI150" s="133">
        <v>150.9</v>
      </c>
      <c r="BJ150" s="143"/>
      <c r="BK150" s="135"/>
      <c r="BL150" s="135"/>
      <c r="BM150" s="135"/>
      <c r="BN150" s="135">
        <v>15.2</v>
      </c>
      <c r="BO150" s="135">
        <v>10.79</v>
      </c>
      <c r="BP150" s="135">
        <v>76.5</v>
      </c>
      <c r="BQ150" s="135">
        <v>16.2</v>
      </c>
      <c r="BR150" s="135">
        <v>229</v>
      </c>
      <c r="BS150" s="46">
        <v>36</v>
      </c>
      <c r="BT150" s="123">
        <v>0</v>
      </c>
      <c r="BU150" s="64">
        <v>0</v>
      </c>
      <c r="BV150" s="64">
        <v>0</v>
      </c>
      <c r="BW150" s="64">
        <v>0</v>
      </c>
      <c r="BX150" s="64">
        <v>0</v>
      </c>
      <c r="BY150" s="64">
        <v>0</v>
      </c>
      <c r="BZ150" s="64">
        <v>0</v>
      </c>
      <c r="CA150" s="64">
        <v>0</v>
      </c>
      <c r="CB150" s="64">
        <v>1</v>
      </c>
      <c r="CC150" s="64">
        <v>1</v>
      </c>
      <c r="CD150" s="64">
        <v>1</v>
      </c>
      <c r="CE150" s="64">
        <v>0</v>
      </c>
      <c r="CF150" s="64">
        <v>0</v>
      </c>
      <c r="CG150" s="64">
        <v>0</v>
      </c>
      <c r="CH150" s="64">
        <v>0</v>
      </c>
      <c r="CI150" s="63">
        <v>0</v>
      </c>
      <c r="CJ150" s="86"/>
      <c r="CK150" s="63" t="s">
        <v>1886</v>
      </c>
      <c r="CL150" s="64">
        <v>0</v>
      </c>
      <c r="CM150" s="64">
        <v>0</v>
      </c>
      <c r="CN150" s="64">
        <v>0</v>
      </c>
      <c r="CO150" s="64">
        <v>0</v>
      </c>
      <c r="CP150" s="61">
        <v>0</v>
      </c>
      <c r="CQ150" s="61">
        <v>0</v>
      </c>
      <c r="CR150" s="70">
        <v>0</v>
      </c>
      <c r="CS150" s="64">
        <v>0</v>
      </c>
      <c r="CT150" s="71"/>
      <c r="CU150" s="62"/>
      <c r="CV150" s="61">
        <v>0</v>
      </c>
      <c r="CW150" s="61">
        <v>0</v>
      </c>
      <c r="CX150" s="64">
        <v>0</v>
      </c>
      <c r="CY150" s="64">
        <v>0</v>
      </c>
      <c r="CZ150" s="160">
        <v>4.8076458333333338</v>
      </c>
      <c r="DA150" s="75">
        <v>4.9489999999999998</v>
      </c>
      <c r="DB150" s="75">
        <v>0.141354166666666</v>
      </c>
      <c r="DC150" s="75">
        <v>2.9401950885525086</v>
      </c>
      <c r="DD150" s="75">
        <v>169</v>
      </c>
      <c r="DE150" s="75">
        <v>60544</v>
      </c>
      <c r="DF150" s="75">
        <v>58381</v>
      </c>
      <c r="DG150" s="75">
        <v>984.41558441558436</v>
      </c>
      <c r="DH150" s="75">
        <v>5.0362191270319255E-5</v>
      </c>
      <c r="DI150" s="75">
        <v>12.780166666666666</v>
      </c>
      <c r="DJ150" s="75">
        <v>15.544833333333337</v>
      </c>
      <c r="DK150" s="75">
        <v>-2.7646666666666673</v>
      </c>
      <c r="DL150" s="75">
        <v>139.12634746416825</v>
      </c>
      <c r="DM150" s="75">
        <v>169.25971975335602</v>
      </c>
      <c r="DN150" s="75">
        <v>-30.133372289187779</v>
      </c>
      <c r="DO150" s="75">
        <v>212.7037866043961</v>
      </c>
      <c r="DP150" s="75">
        <v>258.68975585185478</v>
      </c>
      <c r="DQ150" s="75">
        <v>-45.985969247458776</v>
      </c>
      <c r="DR150" s="75">
        <v>0.15093414229987953</v>
      </c>
      <c r="DS150" s="90"/>
      <c r="DT150" s="75">
        <v>7.9</v>
      </c>
      <c r="DU150" s="75">
        <v>7.71</v>
      </c>
      <c r="DV150" s="75">
        <v>8.0500000000000007</v>
      </c>
      <c r="DW150" s="90">
        <v>85</v>
      </c>
      <c r="DX150" s="90">
        <v>128</v>
      </c>
      <c r="DY150" s="75">
        <v>0.33800000000000002</v>
      </c>
      <c r="DZ150" s="75">
        <v>0.73099999999999998</v>
      </c>
      <c r="EA150" s="75">
        <v>15.63</v>
      </c>
      <c r="EB150" s="75">
        <v>7.7679999999999998</v>
      </c>
      <c r="EC150" s="75">
        <v>0.79900000000000004</v>
      </c>
      <c r="ED150" s="75">
        <v>0.66700000000000004</v>
      </c>
      <c r="EE150" s="75">
        <v>0.76700000000000002</v>
      </c>
      <c r="EF150" s="75">
        <v>0.54500000000000004</v>
      </c>
    </row>
    <row r="151" spans="1:136" ht="15.75" customHeight="1">
      <c r="A151" s="103">
        <v>151</v>
      </c>
      <c r="B151" s="165" t="s">
        <v>1171</v>
      </c>
      <c r="C151" s="104">
        <v>2697487</v>
      </c>
      <c r="D151" s="104">
        <v>1</v>
      </c>
      <c r="E151" s="146">
        <v>11428</v>
      </c>
      <c r="F151" s="104">
        <f t="shared" si="0"/>
        <v>89</v>
      </c>
      <c r="G151" s="103">
        <v>1</v>
      </c>
      <c r="H151" s="126">
        <v>109</v>
      </c>
      <c r="I151" s="108">
        <v>123</v>
      </c>
      <c r="J151" s="103">
        <v>71</v>
      </c>
      <c r="K151" s="104">
        <v>36</v>
      </c>
      <c r="L151" s="107">
        <v>100</v>
      </c>
      <c r="M151" s="108">
        <v>0</v>
      </c>
      <c r="N151" s="108">
        <v>0</v>
      </c>
      <c r="O151" s="108">
        <v>0</v>
      </c>
      <c r="P151" s="108">
        <v>1</v>
      </c>
      <c r="Q151" s="108">
        <v>0</v>
      </c>
      <c r="R151" s="108">
        <v>0</v>
      </c>
      <c r="S151" s="108">
        <v>1</v>
      </c>
      <c r="T151" s="108">
        <v>0</v>
      </c>
      <c r="U151" s="108">
        <v>1</v>
      </c>
      <c r="V151" s="108">
        <v>0</v>
      </c>
      <c r="W151" s="108">
        <v>0</v>
      </c>
      <c r="X151" s="107"/>
      <c r="Y151" s="103"/>
      <c r="Z151" s="192" t="e">
        <f t="shared" si="3"/>
        <v>#DIV/0!</v>
      </c>
      <c r="AA151" s="147">
        <v>44143</v>
      </c>
      <c r="AB151" s="110" t="s">
        <v>1928</v>
      </c>
      <c r="AC151" s="230">
        <v>44144</v>
      </c>
      <c r="AD151" s="104"/>
      <c r="AE151" s="104">
        <v>0</v>
      </c>
      <c r="AF151" s="104">
        <v>0</v>
      </c>
      <c r="AG151" s="104">
        <v>0</v>
      </c>
      <c r="AH151" s="108">
        <v>0</v>
      </c>
      <c r="AI151" s="108">
        <v>0</v>
      </c>
      <c r="AJ151" s="110">
        <v>44147</v>
      </c>
      <c r="AK151" s="104">
        <f t="shared" si="2"/>
        <v>4</v>
      </c>
      <c r="AL151" s="126">
        <v>0</v>
      </c>
      <c r="AM151" s="108" t="s">
        <v>647</v>
      </c>
      <c r="AN151" s="104">
        <v>1</v>
      </c>
      <c r="AO151" s="103">
        <v>1</v>
      </c>
      <c r="AP151" s="103">
        <v>1</v>
      </c>
      <c r="AQ151" s="103">
        <v>1</v>
      </c>
      <c r="AR151" s="103">
        <v>0</v>
      </c>
      <c r="AS151" s="103">
        <v>0</v>
      </c>
      <c r="AT151" s="104"/>
      <c r="AU151" s="110">
        <v>44143</v>
      </c>
      <c r="AV151" s="108">
        <v>3</v>
      </c>
      <c r="AW151" s="108"/>
      <c r="AX151" s="108"/>
      <c r="AY151" s="108"/>
      <c r="AZ151" s="108"/>
      <c r="BA151" s="108"/>
      <c r="BB151" s="108"/>
      <c r="BC151" s="108"/>
      <c r="BD151" s="108"/>
      <c r="BE151" s="108"/>
      <c r="BF151" s="108"/>
      <c r="BG151" s="113"/>
      <c r="BH151" s="113">
        <v>3886</v>
      </c>
      <c r="BI151" s="113"/>
      <c r="BJ151" s="113"/>
      <c r="BK151" s="108"/>
      <c r="BL151" s="108"/>
      <c r="BM151" s="108">
        <v>90</v>
      </c>
      <c r="BN151" s="108">
        <v>8.6999999999999993</v>
      </c>
      <c r="BO151" s="108">
        <v>6.99</v>
      </c>
      <c r="BP151" s="108">
        <v>93.8</v>
      </c>
      <c r="BQ151" s="108">
        <v>3.7</v>
      </c>
      <c r="BR151" s="108">
        <v>92</v>
      </c>
      <c r="BS151" s="104">
        <v>124</v>
      </c>
      <c r="BT151" s="126">
        <v>0</v>
      </c>
      <c r="BU151" s="104">
        <v>0</v>
      </c>
      <c r="BV151" s="104">
        <v>0</v>
      </c>
      <c r="BW151" s="104">
        <v>0</v>
      </c>
      <c r="BX151" s="104">
        <v>0</v>
      </c>
      <c r="BY151" s="104">
        <v>1</v>
      </c>
      <c r="BZ151" s="104">
        <v>0</v>
      </c>
      <c r="CA151" s="104">
        <v>0</v>
      </c>
      <c r="CB151" s="104">
        <v>1</v>
      </c>
      <c r="CC151" s="104">
        <v>0</v>
      </c>
      <c r="CD151" s="104">
        <v>1</v>
      </c>
      <c r="CE151" s="104">
        <v>0</v>
      </c>
      <c r="CF151" s="104">
        <v>0</v>
      </c>
      <c r="CG151" s="104">
        <v>1</v>
      </c>
      <c r="CH151" s="104">
        <v>0</v>
      </c>
      <c r="CI151" s="103">
        <v>0</v>
      </c>
      <c r="CJ151" s="107"/>
      <c r="CK151" s="103" t="s">
        <v>1886</v>
      </c>
      <c r="CL151" s="104">
        <v>0</v>
      </c>
      <c r="CM151" s="104">
        <v>0</v>
      </c>
      <c r="CN151" s="104">
        <v>0</v>
      </c>
      <c r="CO151" s="104">
        <v>0</v>
      </c>
      <c r="CP151" s="108">
        <v>0</v>
      </c>
      <c r="CQ151" s="108">
        <v>7970</v>
      </c>
      <c r="CR151" s="107">
        <v>0</v>
      </c>
      <c r="CS151" s="104">
        <v>0</v>
      </c>
      <c r="CT151" s="112"/>
      <c r="CU151" s="116"/>
      <c r="CV151" s="108">
        <v>0</v>
      </c>
      <c r="CW151" s="108">
        <v>0</v>
      </c>
      <c r="CX151" s="104">
        <v>0</v>
      </c>
      <c r="CY151" s="104">
        <v>0</v>
      </c>
      <c r="CZ151" s="113">
        <v>5.0547543859649116</v>
      </c>
      <c r="DA151" s="114">
        <v>5.0419999999999998</v>
      </c>
      <c r="DB151" s="114">
        <v>-1.2754385964911741E-2</v>
      </c>
      <c r="DC151" s="114">
        <v>-0.25232454420190453</v>
      </c>
      <c r="DD151" s="114">
        <v>22</v>
      </c>
      <c r="DE151" s="114">
        <v>34694</v>
      </c>
      <c r="DF151" s="114">
        <v>8286</v>
      </c>
      <c r="DG151" s="114">
        <v>524.49897750511252</v>
      </c>
      <c r="DH151" s="114">
        <v>-3.0451912165327606E-5</v>
      </c>
      <c r="DI151" s="114">
        <v>12.245000000000001</v>
      </c>
      <c r="DJ151" s="114">
        <v>16.669499999999996</v>
      </c>
      <c r="DK151" s="114">
        <v>-4.4244999999999992</v>
      </c>
      <c r="DL151" s="114">
        <v>147.5570475529851</v>
      </c>
      <c r="DM151" s="114">
        <v>200.96283709784919</v>
      </c>
      <c r="DN151" s="114">
        <v>-53.405789544864092</v>
      </c>
      <c r="DO151" s="114">
        <v>193.80194194384728</v>
      </c>
      <c r="DP151" s="114">
        <v>263.77104969044939</v>
      </c>
      <c r="DQ151" s="114">
        <v>-69.969107746602177</v>
      </c>
      <c r="DR151" s="114">
        <v>0.20965144945075845</v>
      </c>
      <c r="DS151" s="104"/>
      <c r="DT151" s="114">
        <v>7.64</v>
      </c>
      <c r="DU151" s="114">
        <v>7.38</v>
      </c>
      <c r="DV151" s="114">
        <v>7.95</v>
      </c>
      <c r="DW151" s="104">
        <v>71</v>
      </c>
      <c r="DX151" s="104">
        <v>123</v>
      </c>
      <c r="DY151" s="114">
        <v>0.57899999999999996</v>
      </c>
      <c r="DZ151" s="114">
        <v>1.006</v>
      </c>
      <c r="EA151" s="114">
        <v>23.54</v>
      </c>
      <c r="EB151" s="114">
        <v>6.3310000000000004</v>
      </c>
      <c r="EC151" s="114">
        <v>0.45100000000000001</v>
      </c>
      <c r="ED151" s="114">
        <v>0.81599999999999995</v>
      </c>
      <c r="EE151" s="114">
        <v>0.98299999999999998</v>
      </c>
      <c r="EF151" s="114">
        <v>0.752</v>
      </c>
    </row>
    <row r="152" spans="1:136" ht="15.75" customHeight="1">
      <c r="A152" s="167">
        <v>152</v>
      </c>
      <c r="B152" s="168" t="s">
        <v>1179</v>
      </c>
      <c r="C152" s="46">
        <v>2697368</v>
      </c>
      <c r="D152" s="46">
        <v>2</v>
      </c>
      <c r="E152" s="149">
        <v>21899</v>
      </c>
      <c r="F152" s="46">
        <f t="shared" si="0"/>
        <v>60</v>
      </c>
      <c r="G152" s="78">
        <v>1</v>
      </c>
      <c r="H152" s="159">
        <v>73</v>
      </c>
      <c r="I152" s="135">
        <v>126</v>
      </c>
      <c r="J152" s="78">
        <v>75</v>
      </c>
      <c r="K152" s="46">
        <v>37.9</v>
      </c>
      <c r="L152" s="79">
        <v>93</v>
      </c>
      <c r="M152" s="80">
        <v>0</v>
      </c>
      <c r="N152" s="80">
        <v>0</v>
      </c>
      <c r="O152" s="80">
        <v>0</v>
      </c>
      <c r="P152" s="80">
        <v>0</v>
      </c>
      <c r="Q152" s="80">
        <v>0</v>
      </c>
      <c r="R152" s="80">
        <v>0</v>
      </c>
      <c r="S152" s="80">
        <v>0</v>
      </c>
      <c r="T152" s="80">
        <v>0</v>
      </c>
      <c r="U152" s="80">
        <v>0</v>
      </c>
      <c r="V152" s="80">
        <v>0</v>
      </c>
      <c r="W152" s="80">
        <v>0</v>
      </c>
      <c r="X152" s="70"/>
      <c r="Y152" s="63"/>
      <c r="Z152" s="191" t="e">
        <f t="shared" si="3"/>
        <v>#DIV/0!</v>
      </c>
      <c r="AA152" s="150">
        <v>44142</v>
      </c>
      <c r="AB152" s="60" t="s">
        <v>1928</v>
      </c>
      <c r="AC152" s="177">
        <v>44144</v>
      </c>
      <c r="AD152" s="58"/>
      <c r="AE152" s="58">
        <v>0</v>
      </c>
      <c r="AF152" s="58">
        <v>0</v>
      </c>
      <c r="AG152" s="58">
        <v>0</v>
      </c>
      <c r="AH152" s="84">
        <v>0</v>
      </c>
      <c r="AI152" s="84">
        <v>0</v>
      </c>
      <c r="AJ152" s="60">
        <v>44144</v>
      </c>
      <c r="AK152" s="58">
        <f t="shared" si="2"/>
        <v>2</v>
      </c>
      <c r="AL152" s="123">
        <v>1</v>
      </c>
      <c r="AM152" s="61"/>
      <c r="AN152" s="64">
        <v>1</v>
      </c>
      <c r="AO152" s="63">
        <v>0</v>
      </c>
      <c r="AP152" s="63">
        <v>0</v>
      </c>
      <c r="AQ152" s="63">
        <v>0</v>
      </c>
      <c r="AR152" s="63">
        <v>1</v>
      </c>
      <c r="AS152" s="63">
        <v>0</v>
      </c>
      <c r="AT152" s="64"/>
      <c r="AU152" s="66">
        <v>44142</v>
      </c>
      <c r="AV152" s="135">
        <v>0</v>
      </c>
      <c r="AW152" s="135"/>
      <c r="AX152" s="135"/>
      <c r="AY152" s="135"/>
      <c r="AZ152" s="135"/>
      <c r="BA152" s="135"/>
      <c r="BB152" s="135"/>
      <c r="BC152" s="135"/>
      <c r="BD152" s="135"/>
      <c r="BE152" s="135"/>
      <c r="BF152" s="135"/>
      <c r="BG152" s="133">
        <v>0.78</v>
      </c>
      <c r="BH152" s="133">
        <v>1096</v>
      </c>
      <c r="BI152" s="143"/>
      <c r="BJ152" s="143"/>
      <c r="BK152" s="135"/>
      <c r="BL152" s="135"/>
      <c r="BM152" s="135"/>
      <c r="BN152" s="135">
        <v>13.5</v>
      </c>
      <c r="BO152" s="135">
        <v>5.48</v>
      </c>
      <c r="BP152" s="135">
        <v>69.3</v>
      </c>
      <c r="BQ152" s="135">
        <v>26.1</v>
      </c>
      <c r="BR152" s="135">
        <v>130</v>
      </c>
      <c r="BS152" s="46">
        <v>27</v>
      </c>
      <c r="BT152" s="123">
        <v>1</v>
      </c>
      <c r="BU152" s="64">
        <v>1</v>
      </c>
      <c r="BV152" s="64">
        <v>0</v>
      </c>
      <c r="BW152" s="64">
        <v>1</v>
      </c>
      <c r="BX152" s="64">
        <v>1</v>
      </c>
      <c r="BY152" s="64">
        <v>1</v>
      </c>
      <c r="BZ152" s="64">
        <v>0</v>
      </c>
      <c r="CA152" s="64">
        <v>0</v>
      </c>
      <c r="CB152" s="64">
        <v>1</v>
      </c>
      <c r="CC152" s="64">
        <v>1</v>
      </c>
      <c r="CD152" s="64">
        <v>1</v>
      </c>
      <c r="CE152" s="64">
        <v>1</v>
      </c>
      <c r="CF152" s="64">
        <v>0</v>
      </c>
      <c r="CG152" s="64">
        <v>1</v>
      </c>
      <c r="CH152" s="64">
        <v>1</v>
      </c>
      <c r="CI152" s="63">
        <v>1</v>
      </c>
      <c r="CJ152" s="86"/>
      <c r="CK152" s="63" t="s">
        <v>1886</v>
      </c>
      <c r="CL152" s="64">
        <v>0</v>
      </c>
      <c r="CM152" s="64">
        <v>0</v>
      </c>
      <c r="CN152" s="64">
        <v>0</v>
      </c>
      <c r="CO152" s="64">
        <v>0</v>
      </c>
      <c r="CP152" s="61">
        <v>0</v>
      </c>
      <c r="CQ152" s="61">
        <v>165</v>
      </c>
      <c r="CR152" s="70">
        <v>0</v>
      </c>
      <c r="CS152" s="64">
        <v>0</v>
      </c>
      <c r="CT152" s="71"/>
      <c r="CU152" s="62"/>
      <c r="CV152" s="61">
        <v>0</v>
      </c>
      <c r="CW152" s="61">
        <v>0</v>
      </c>
      <c r="CX152" s="64">
        <v>0</v>
      </c>
      <c r="CY152" s="64">
        <v>0</v>
      </c>
      <c r="CZ152" s="160">
        <v>3.9948409090909096</v>
      </c>
      <c r="DA152" s="75">
        <v>4.0419999999999998</v>
      </c>
      <c r="DB152" s="75">
        <v>4.7159090909090207E-2</v>
      </c>
      <c r="DC152" s="75">
        <v>1.1804998492373509</v>
      </c>
      <c r="DD152" s="75">
        <v>32</v>
      </c>
      <c r="DE152" s="75">
        <v>81523</v>
      </c>
      <c r="DF152" s="75">
        <v>29119</v>
      </c>
      <c r="DG152" s="75">
        <v>1329.543147208122</v>
      </c>
      <c r="DH152" s="75">
        <v>4.0540535363073969E-5</v>
      </c>
      <c r="DI152" s="75">
        <v>17.652833333333326</v>
      </c>
      <c r="DJ152" s="75">
        <v>18.022499999999997</v>
      </c>
      <c r="DK152" s="75">
        <v>-0.36966666666666687</v>
      </c>
      <c r="DL152" s="75">
        <v>132.24223160504587</v>
      </c>
      <c r="DM152" s="75">
        <v>135.25185430972161</v>
      </c>
      <c r="DN152" s="75">
        <v>-3.009622704675694</v>
      </c>
      <c r="DO152" s="75">
        <v>352.30211757949684</v>
      </c>
      <c r="DP152" s="75">
        <v>360.25359443305643</v>
      </c>
      <c r="DQ152" s="75">
        <v>-7.9514768535596732</v>
      </c>
      <c r="DR152" s="75">
        <v>2.1595239918274049E-2</v>
      </c>
      <c r="DS152" s="90"/>
      <c r="DT152" s="75">
        <v>6.66</v>
      </c>
      <c r="DU152" s="75">
        <v>6.41</v>
      </c>
      <c r="DV152" s="75">
        <v>6.84</v>
      </c>
      <c r="DW152" s="90">
        <v>75</v>
      </c>
      <c r="DX152" s="90">
        <v>126</v>
      </c>
      <c r="DY152" s="75">
        <v>0.42899999999999999</v>
      </c>
      <c r="DZ152" s="75">
        <v>0.65700000000000003</v>
      </c>
      <c r="EA152" s="75">
        <v>20.38</v>
      </c>
      <c r="EB152" s="75">
        <v>6.8029999999999999</v>
      </c>
      <c r="EC152" s="75">
        <v>0.53400000000000003</v>
      </c>
      <c r="ED152" s="75">
        <v>0.68300000000000005</v>
      </c>
      <c r="EE152" s="75">
        <v>0.79700000000000004</v>
      </c>
      <c r="EF152" s="75">
        <v>0.53</v>
      </c>
    </row>
    <row r="153" spans="1:136" ht="15.75" customHeight="1">
      <c r="A153" s="103">
        <v>153</v>
      </c>
      <c r="B153" s="165" t="s">
        <v>1186</v>
      </c>
      <c r="C153" s="104">
        <v>2699778</v>
      </c>
      <c r="D153" s="104">
        <v>2</v>
      </c>
      <c r="E153" s="146">
        <v>21595</v>
      </c>
      <c r="F153" s="104">
        <f t="shared" si="0"/>
        <v>61</v>
      </c>
      <c r="G153" s="103">
        <v>1</v>
      </c>
      <c r="H153" s="126">
        <v>103</v>
      </c>
      <c r="I153" s="108">
        <v>116</v>
      </c>
      <c r="J153" s="103">
        <v>74</v>
      </c>
      <c r="K153" s="104">
        <v>35.200000000000003</v>
      </c>
      <c r="L153" s="107">
        <v>93</v>
      </c>
      <c r="M153" s="108">
        <v>0</v>
      </c>
      <c r="N153" s="108">
        <v>0</v>
      </c>
      <c r="O153" s="108">
        <v>0</v>
      </c>
      <c r="P153" s="108">
        <v>0</v>
      </c>
      <c r="Q153" s="108">
        <v>0</v>
      </c>
      <c r="R153" s="108">
        <v>0</v>
      </c>
      <c r="S153" s="108">
        <v>0</v>
      </c>
      <c r="T153" s="108">
        <v>0</v>
      </c>
      <c r="U153" s="108">
        <v>0</v>
      </c>
      <c r="V153" s="108">
        <v>0</v>
      </c>
      <c r="W153" s="108">
        <v>0</v>
      </c>
      <c r="X153" s="107"/>
      <c r="Y153" s="103"/>
      <c r="Z153" s="192" t="e">
        <f t="shared" si="3"/>
        <v>#DIV/0!</v>
      </c>
      <c r="AA153" s="147">
        <v>44145</v>
      </c>
      <c r="AB153" s="110" t="s">
        <v>1928</v>
      </c>
      <c r="AC153" s="230">
        <v>44145</v>
      </c>
      <c r="AD153" s="104"/>
      <c r="AE153" s="104">
        <v>0</v>
      </c>
      <c r="AF153" s="104">
        <v>0</v>
      </c>
      <c r="AG153" s="104">
        <v>0</v>
      </c>
      <c r="AH153" s="108">
        <v>0</v>
      </c>
      <c r="AI153" s="108">
        <v>0</v>
      </c>
      <c r="AJ153" s="110">
        <v>44146</v>
      </c>
      <c r="AK153" s="104">
        <f t="shared" si="2"/>
        <v>1</v>
      </c>
      <c r="AL153" s="126">
        <v>0</v>
      </c>
      <c r="AM153" s="108" t="s">
        <v>1142</v>
      </c>
      <c r="AN153" s="104">
        <v>1</v>
      </c>
      <c r="AO153" s="103">
        <v>1</v>
      </c>
      <c r="AP153" s="103">
        <v>0</v>
      </c>
      <c r="AQ153" s="103">
        <v>0</v>
      </c>
      <c r="AR153" s="103">
        <v>0</v>
      </c>
      <c r="AS153" s="103">
        <v>0</v>
      </c>
      <c r="AT153" s="104"/>
      <c r="AU153" s="110">
        <v>44145</v>
      </c>
      <c r="AV153" s="108">
        <v>0</v>
      </c>
      <c r="AW153" s="108">
        <v>7.4139999999999997</v>
      </c>
      <c r="AX153" s="108">
        <v>37.200000000000003</v>
      </c>
      <c r="AY153" s="108">
        <v>46.6</v>
      </c>
      <c r="AZ153" s="108">
        <v>29.3</v>
      </c>
      <c r="BA153" s="108">
        <v>4.3</v>
      </c>
      <c r="BB153" s="108"/>
      <c r="BC153" s="108"/>
      <c r="BD153" s="108"/>
      <c r="BE153" s="108"/>
      <c r="BF153" s="108"/>
      <c r="BG153" s="113">
        <v>0.59</v>
      </c>
      <c r="BH153" s="113">
        <v>935</v>
      </c>
      <c r="BI153" s="113">
        <v>2.2000000000000002</v>
      </c>
      <c r="BJ153" s="113"/>
      <c r="BK153" s="108"/>
      <c r="BL153" s="108"/>
      <c r="BM153" s="108"/>
      <c r="BN153" s="108"/>
      <c r="BO153" s="108">
        <v>14.1</v>
      </c>
      <c r="BP153" s="108">
        <v>51</v>
      </c>
      <c r="BQ153" s="108">
        <v>36.200000000000003</v>
      </c>
      <c r="BR153" s="108">
        <v>227</v>
      </c>
      <c r="BS153" s="104">
        <v>14</v>
      </c>
      <c r="BT153" s="126">
        <v>1</v>
      </c>
      <c r="BU153" s="104">
        <v>1</v>
      </c>
      <c r="BV153" s="104">
        <v>1</v>
      </c>
      <c r="BW153" s="104">
        <v>1</v>
      </c>
      <c r="BX153" s="104">
        <v>1</v>
      </c>
      <c r="BY153" s="104">
        <v>1</v>
      </c>
      <c r="BZ153" s="104">
        <v>0</v>
      </c>
      <c r="CA153" s="104">
        <v>0</v>
      </c>
      <c r="CB153" s="104">
        <v>1</v>
      </c>
      <c r="CC153" s="104">
        <v>1</v>
      </c>
      <c r="CD153" s="104">
        <v>1</v>
      </c>
      <c r="CE153" s="104">
        <v>1</v>
      </c>
      <c r="CF153" s="104">
        <v>0</v>
      </c>
      <c r="CG153" s="104">
        <v>1</v>
      </c>
      <c r="CH153" s="104">
        <v>1</v>
      </c>
      <c r="CI153" s="103">
        <v>0</v>
      </c>
      <c r="CJ153" s="107"/>
      <c r="CK153" s="103" t="s">
        <v>1886</v>
      </c>
      <c r="CL153" s="104">
        <v>0</v>
      </c>
      <c r="CM153" s="104">
        <v>0</v>
      </c>
      <c r="CN153" s="104">
        <v>0</v>
      </c>
      <c r="CO153" s="104">
        <v>0</v>
      </c>
      <c r="CP153" s="108">
        <v>0</v>
      </c>
      <c r="CQ153" s="108">
        <v>0</v>
      </c>
      <c r="CR153" s="107">
        <v>0</v>
      </c>
      <c r="CS153" s="104">
        <v>0</v>
      </c>
      <c r="CT153" s="112"/>
      <c r="CU153" s="116"/>
      <c r="CV153" s="108">
        <v>0</v>
      </c>
      <c r="CW153" s="108">
        <v>0</v>
      </c>
      <c r="CX153" s="104">
        <v>0</v>
      </c>
      <c r="CY153" s="104">
        <v>0</v>
      </c>
      <c r="CZ153" s="113">
        <v>3.5690833333333329</v>
      </c>
      <c r="DA153" s="114">
        <v>3.8180000000000001</v>
      </c>
      <c r="DB153" s="114">
        <v>0.24891666666666712</v>
      </c>
      <c r="DC153" s="114">
        <v>6.974246421817007</v>
      </c>
      <c r="DD153" s="114">
        <v>116</v>
      </c>
      <c r="DE153" s="114">
        <v>145842</v>
      </c>
      <c r="DF153" s="114">
        <v>124718</v>
      </c>
      <c r="DG153" s="114">
        <v>2709.158415841584</v>
      </c>
      <c r="DH153" s="114">
        <v>5.5920127181457423E-5</v>
      </c>
      <c r="DI153" s="114">
        <v>13.962166666666663</v>
      </c>
      <c r="DJ153" s="114">
        <v>25.980500000000003</v>
      </c>
      <c r="DK153" s="114">
        <v>-12.018333333333334</v>
      </c>
      <c r="DL153" s="114">
        <v>83.607806290945504</v>
      </c>
      <c r="DM153" s="114">
        <v>155.7876988947915</v>
      </c>
      <c r="DN153" s="114">
        <v>-72.179892603846</v>
      </c>
      <c r="DO153" s="114">
        <v>313.50317701983698</v>
      </c>
      <c r="DP153" s="114">
        <v>582.95865739240799</v>
      </c>
      <c r="DQ153" s="114">
        <v>-269.45548037257134</v>
      </c>
      <c r="DR153" s="114">
        <v>0.31610864770389741</v>
      </c>
      <c r="DS153" s="104"/>
      <c r="DT153" s="114">
        <v>7.31</v>
      </c>
      <c r="DU153" s="114">
        <v>7.2</v>
      </c>
      <c r="DV153" s="114">
        <v>7.41</v>
      </c>
      <c r="DW153" s="104">
        <v>74</v>
      </c>
      <c r="DX153" s="104">
        <v>116</v>
      </c>
      <c r="DY153" s="114">
        <v>0.216</v>
      </c>
      <c r="DZ153" s="114">
        <v>0.442</v>
      </c>
      <c r="EA153" s="114">
        <v>10.86</v>
      </c>
      <c r="EB153" s="114">
        <v>9.32</v>
      </c>
      <c r="EC153" s="114">
        <v>1.28</v>
      </c>
      <c r="ED153" s="114">
        <v>0.53500000000000003</v>
      </c>
      <c r="EE153" s="114">
        <v>0.64700000000000002</v>
      </c>
      <c r="EF153" s="114">
        <v>0.36699999999999999</v>
      </c>
    </row>
    <row r="154" spans="1:136" ht="15.75" customHeight="1">
      <c r="A154" s="103">
        <v>154</v>
      </c>
      <c r="B154" s="165" t="s">
        <v>1193</v>
      </c>
      <c r="C154" s="104">
        <v>2699750</v>
      </c>
      <c r="D154" s="104">
        <v>2</v>
      </c>
      <c r="E154" s="146">
        <v>14421</v>
      </c>
      <c r="F154" s="104">
        <f t="shared" si="0"/>
        <v>81</v>
      </c>
      <c r="G154" s="103">
        <v>1</v>
      </c>
      <c r="H154" s="126">
        <v>66</v>
      </c>
      <c r="I154" s="108">
        <v>175</v>
      </c>
      <c r="J154" s="103">
        <v>76</v>
      </c>
      <c r="K154" s="104">
        <v>35.200000000000003</v>
      </c>
      <c r="L154" s="107">
        <v>100</v>
      </c>
      <c r="M154" s="108">
        <v>0</v>
      </c>
      <c r="N154" s="108">
        <v>1</v>
      </c>
      <c r="O154" s="108">
        <v>1</v>
      </c>
      <c r="P154" s="108">
        <v>0</v>
      </c>
      <c r="Q154" s="108">
        <v>0</v>
      </c>
      <c r="R154" s="108">
        <v>1</v>
      </c>
      <c r="S154" s="108">
        <v>1</v>
      </c>
      <c r="T154" s="108">
        <v>0</v>
      </c>
      <c r="U154" s="108">
        <v>1</v>
      </c>
      <c r="V154" s="108">
        <v>0</v>
      </c>
      <c r="W154" s="108">
        <v>0</v>
      </c>
      <c r="X154" s="107"/>
      <c r="Y154" s="103"/>
      <c r="Z154" s="192" t="e">
        <f t="shared" si="3"/>
        <v>#DIV/0!</v>
      </c>
      <c r="AA154" s="147">
        <v>44144</v>
      </c>
      <c r="AB154" s="110" t="s">
        <v>1928</v>
      </c>
      <c r="AC154" s="230">
        <v>44145</v>
      </c>
      <c r="AD154" s="104"/>
      <c r="AE154" s="104">
        <v>0</v>
      </c>
      <c r="AF154" s="104">
        <v>0</v>
      </c>
      <c r="AG154" s="104">
        <v>0</v>
      </c>
      <c r="AH154" s="108">
        <v>0</v>
      </c>
      <c r="AI154" s="108">
        <v>0</v>
      </c>
      <c r="AJ154" s="110">
        <v>44161</v>
      </c>
      <c r="AK154" s="104">
        <f t="shared" si="2"/>
        <v>17</v>
      </c>
      <c r="AL154" s="126">
        <v>0</v>
      </c>
      <c r="AM154" s="108" t="s">
        <v>459</v>
      </c>
      <c r="AN154" s="104">
        <v>1</v>
      </c>
      <c r="AO154" s="103">
        <v>1</v>
      </c>
      <c r="AP154" s="103">
        <v>0</v>
      </c>
      <c r="AQ154" s="103">
        <v>1</v>
      </c>
      <c r="AR154" s="103">
        <v>1</v>
      </c>
      <c r="AS154" s="103">
        <v>0</v>
      </c>
      <c r="AT154" s="104"/>
      <c r="AU154" s="110">
        <v>44144</v>
      </c>
      <c r="AV154" s="108"/>
      <c r="AW154" s="108"/>
      <c r="AX154" s="108"/>
      <c r="AY154" s="108"/>
      <c r="AZ154" s="108"/>
      <c r="BA154" s="108"/>
      <c r="BB154" s="108"/>
      <c r="BC154" s="108"/>
      <c r="BD154" s="108"/>
      <c r="BE154" s="108"/>
      <c r="BF154" s="108"/>
      <c r="BG154" s="113">
        <v>1.03</v>
      </c>
      <c r="BH154" s="113"/>
      <c r="BI154" s="113">
        <v>53.7</v>
      </c>
      <c r="BJ154" s="113">
        <v>2.5999999999999999E-2</v>
      </c>
      <c r="BK154" s="108"/>
      <c r="BL154" s="108">
        <v>163</v>
      </c>
      <c r="BM154" s="108"/>
      <c r="BN154" s="108">
        <v>11.08</v>
      </c>
      <c r="BO154" s="108">
        <v>8.2100000000000009</v>
      </c>
      <c r="BP154" s="108">
        <v>47.2</v>
      </c>
      <c r="BQ154" s="108">
        <v>34</v>
      </c>
      <c r="BR154" s="108">
        <v>236</v>
      </c>
      <c r="BS154" s="104"/>
      <c r="BT154" s="126">
        <v>0</v>
      </c>
      <c r="BU154" s="104">
        <v>0</v>
      </c>
      <c r="BV154" s="104">
        <v>1</v>
      </c>
      <c r="BW154" s="104">
        <v>0</v>
      </c>
      <c r="BX154" s="104">
        <v>0</v>
      </c>
      <c r="BY154" s="104">
        <v>1</v>
      </c>
      <c r="BZ154" s="104">
        <v>0</v>
      </c>
      <c r="CA154" s="104">
        <v>0</v>
      </c>
      <c r="CB154" s="104">
        <v>1</v>
      </c>
      <c r="CC154" s="104">
        <v>0</v>
      </c>
      <c r="CD154" s="104">
        <v>0</v>
      </c>
      <c r="CE154" s="104">
        <v>0</v>
      </c>
      <c r="CF154" s="104">
        <v>0</v>
      </c>
      <c r="CG154" s="104">
        <v>1</v>
      </c>
      <c r="CH154" s="104">
        <v>0</v>
      </c>
      <c r="CI154" s="103">
        <v>0</v>
      </c>
      <c r="CJ154" s="107"/>
      <c r="CK154" s="103" t="s">
        <v>1886</v>
      </c>
      <c r="CL154" s="104">
        <v>0</v>
      </c>
      <c r="CM154" s="104">
        <v>0</v>
      </c>
      <c r="CN154" s="104">
        <v>0</v>
      </c>
      <c r="CO154" s="104">
        <v>0</v>
      </c>
      <c r="CP154" s="108">
        <v>0</v>
      </c>
      <c r="CQ154" s="108">
        <v>2306</v>
      </c>
      <c r="CR154" s="107">
        <v>0</v>
      </c>
      <c r="CS154" s="104">
        <v>0</v>
      </c>
      <c r="CT154" s="112"/>
      <c r="CU154" s="116"/>
      <c r="CV154" s="108">
        <v>0</v>
      </c>
      <c r="CW154" s="108">
        <v>1</v>
      </c>
      <c r="CX154" s="104">
        <v>0</v>
      </c>
      <c r="CY154" s="104">
        <v>0</v>
      </c>
      <c r="CZ154" s="113">
        <v>4.5670357142857148</v>
      </c>
      <c r="DA154" s="114">
        <v>4.9219999999999997</v>
      </c>
      <c r="DB154" s="114">
        <v>0.35496428571428496</v>
      </c>
      <c r="DC154" s="114">
        <v>7.772312456501151</v>
      </c>
      <c r="DD154" s="114">
        <v>63</v>
      </c>
      <c r="DE154" s="114">
        <v>17315</v>
      </c>
      <c r="DF154" s="114">
        <v>4127</v>
      </c>
      <c r="DG154" s="114">
        <v>22.679073793551197</v>
      </c>
      <c r="DH154" s="114">
        <v>1.883283851829695E-3</v>
      </c>
      <c r="DI154" s="114">
        <v>-7.9325000000000045</v>
      </c>
      <c r="DJ154" s="114">
        <v>14.430999999999999</v>
      </c>
      <c r="DK154" s="114">
        <v>-22.363499999999998</v>
      </c>
      <c r="DL154" s="114">
        <v>-77.764382078689906</v>
      </c>
      <c r="DM154" s="114">
        <v>141.58252045811653</v>
      </c>
      <c r="DN154" s="114">
        <v>-219.34690253680648</v>
      </c>
      <c r="DO154" s="114">
        <v>-139.20495096102363</v>
      </c>
      <c r="DP154" s="114">
        <v>253.14986894103654</v>
      </c>
      <c r="DQ154" s="114">
        <v>-392.35481990206011</v>
      </c>
      <c r="DR154" s="114">
        <v>0.60782644446046785</v>
      </c>
      <c r="DS154" s="104"/>
      <c r="DT154" s="114">
        <v>8.74</v>
      </c>
      <c r="DU154" s="114">
        <v>8.6199999999999992</v>
      </c>
      <c r="DV154" s="114">
        <v>8.9499999999999993</v>
      </c>
      <c r="DW154" s="104">
        <v>76</v>
      </c>
      <c r="DX154" s="104">
        <v>175</v>
      </c>
      <c r="DY154" s="114">
        <v>0.32800000000000001</v>
      </c>
      <c r="DZ154" s="114">
        <v>0.34300000000000003</v>
      </c>
      <c r="EA154" s="114">
        <v>5.87</v>
      </c>
      <c r="EB154" s="114">
        <v>12.675000000000001</v>
      </c>
      <c r="EC154" s="114">
        <v>1.5609999999999999</v>
      </c>
      <c r="ED154" s="114">
        <v>1.222</v>
      </c>
      <c r="EE154" s="114">
        <v>1.5389999999999999</v>
      </c>
      <c r="EF154" s="114">
        <v>0.70599999999999996</v>
      </c>
    </row>
    <row r="155" spans="1:136" ht="15.75" customHeight="1">
      <c r="A155" s="103">
        <v>155</v>
      </c>
      <c r="B155" s="165" t="s">
        <v>1201</v>
      </c>
      <c r="C155" s="104">
        <v>2699067</v>
      </c>
      <c r="D155" s="104">
        <v>2</v>
      </c>
      <c r="E155" s="146">
        <v>32028</v>
      </c>
      <c r="F155" s="104">
        <f t="shared" si="0"/>
        <v>33</v>
      </c>
      <c r="G155" s="103">
        <v>1</v>
      </c>
      <c r="H155" s="126">
        <v>124</v>
      </c>
      <c r="I155" s="108">
        <v>110</v>
      </c>
      <c r="J155" s="103">
        <v>71</v>
      </c>
      <c r="K155" s="104">
        <v>36</v>
      </c>
      <c r="L155" s="107">
        <v>99</v>
      </c>
      <c r="M155" s="108">
        <v>0</v>
      </c>
      <c r="N155" s="108">
        <v>0</v>
      </c>
      <c r="O155" s="108">
        <v>0</v>
      </c>
      <c r="P155" s="108">
        <v>0</v>
      </c>
      <c r="Q155" s="108">
        <v>0</v>
      </c>
      <c r="R155" s="108">
        <v>0</v>
      </c>
      <c r="S155" s="108">
        <v>0</v>
      </c>
      <c r="T155" s="108">
        <v>0</v>
      </c>
      <c r="U155" s="108">
        <v>0</v>
      </c>
      <c r="V155" s="108">
        <v>0</v>
      </c>
      <c r="W155" s="108">
        <v>0</v>
      </c>
      <c r="X155" s="107"/>
      <c r="Y155" s="103"/>
      <c r="Z155" s="192" t="e">
        <f t="shared" si="3"/>
        <v>#DIV/0!</v>
      </c>
      <c r="AA155" s="147">
        <v>44144</v>
      </c>
      <c r="AB155" s="110" t="s">
        <v>1928</v>
      </c>
      <c r="AC155" s="230">
        <v>44145</v>
      </c>
      <c r="AD155" s="104"/>
      <c r="AE155" s="104">
        <v>0</v>
      </c>
      <c r="AF155" s="104">
        <v>0</v>
      </c>
      <c r="AG155" s="104">
        <v>0</v>
      </c>
      <c r="AH155" s="108">
        <v>0</v>
      </c>
      <c r="AI155" s="108">
        <v>0</v>
      </c>
      <c r="AJ155" s="110">
        <v>44146</v>
      </c>
      <c r="AK155" s="104">
        <f t="shared" si="2"/>
        <v>2</v>
      </c>
      <c r="AL155" s="126">
        <v>0</v>
      </c>
      <c r="AM155" s="108" t="s">
        <v>313</v>
      </c>
      <c r="AN155" s="104">
        <v>1</v>
      </c>
      <c r="AO155" s="103">
        <v>0</v>
      </c>
      <c r="AP155" s="103">
        <v>0</v>
      </c>
      <c r="AQ155" s="103">
        <v>0</v>
      </c>
      <c r="AR155" s="103">
        <v>1</v>
      </c>
      <c r="AS155" s="103">
        <v>0</v>
      </c>
      <c r="AT155" s="104"/>
      <c r="AU155" s="110">
        <v>44144</v>
      </c>
      <c r="AV155" s="108">
        <v>0</v>
      </c>
      <c r="AW155" s="108"/>
      <c r="AX155" s="108"/>
      <c r="AY155" s="108"/>
      <c r="AZ155" s="108"/>
      <c r="BA155" s="108"/>
      <c r="BB155" s="108"/>
      <c r="BC155" s="108"/>
      <c r="BD155" s="108"/>
      <c r="BE155" s="108"/>
      <c r="BF155" s="108"/>
      <c r="BG155" s="113">
        <v>0.55000000000000004</v>
      </c>
      <c r="BH155" s="113">
        <v>858</v>
      </c>
      <c r="BI155" s="113">
        <v>30.3</v>
      </c>
      <c r="BJ155" s="113"/>
      <c r="BK155" s="108"/>
      <c r="BL155" s="108"/>
      <c r="BM155" s="108"/>
      <c r="BN155" s="108">
        <v>12</v>
      </c>
      <c r="BO155" s="108">
        <v>4.6399999999999997</v>
      </c>
      <c r="BP155" s="108">
        <v>46.4</v>
      </c>
      <c r="BQ155" s="108">
        <v>43.3</v>
      </c>
      <c r="BR155" s="108">
        <v>253</v>
      </c>
      <c r="BS155" s="104">
        <v>15</v>
      </c>
      <c r="BT155" s="126">
        <v>0</v>
      </c>
      <c r="BU155" s="104">
        <v>0</v>
      </c>
      <c r="BV155" s="104">
        <v>0</v>
      </c>
      <c r="BW155" s="104">
        <v>1</v>
      </c>
      <c r="BX155" s="104">
        <v>0</v>
      </c>
      <c r="BY155" s="104">
        <v>0</v>
      </c>
      <c r="BZ155" s="104">
        <v>1</v>
      </c>
      <c r="CA155" s="104">
        <v>0</v>
      </c>
      <c r="CB155" s="104">
        <v>0</v>
      </c>
      <c r="CC155" s="104">
        <v>1</v>
      </c>
      <c r="CD155" s="104">
        <v>0</v>
      </c>
      <c r="CE155" s="104">
        <v>1</v>
      </c>
      <c r="CF155" s="104">
        <v>0</v>
      </c>
      <c r="CG155" s="104">
        <v>0</v>
      </c>
      <c r="CH155" s="104">
        <v>0</v>
      </c>
      <c r="CI155" s="103">
        <v>0</v>
      </c>
      <c r="CJ155" s="107"/>
      <c r="CK155" s="103">
        <v>0</v>
      </c>
      <c r="CL155" s="104">
        <v>0</v>
      </c>
      <c r="CM155" s="104">
        <v>0</v>
      </c>
      <c r="CN155" s="104">
        <v>0</v>
      </c>
      <c r="CO155" s="104">
        <v>0</v>
      </c>
      <c r="CP155" s="108">
        <v>0</v>
      </c>
      <c r="CQ155" s="108">
        <v>0</v>
      </c>
      <c r="CR155" s="107">
        <v>0</v>
      </c>
      <c r="CS155" s="104">
        <v>0</v>
      </c>
      <c r="CT155" s="112"/>
      <c r="CU155" s="116"/>
      <c r="CV155" s="108">
        <v>0</v>
      </c>
      <c r="CW155" s="108">
        <v>0</v>
      </c>
      <c r="CX155" s="104">
        <v>0</v>
      </c>
      <c r="CY155" s="104">
        <v>0</v>
      </c>
      <c r="CZ155" s="113"/>
      <c r="DA155" s="114"/>
      <c r="DB155" s="114"/>
      <c r="DC155" s="114"/>
      <c r="DD155" s="114"/>
      <c r="DE155" s="114"/>
      <c r="DF155" s="114"/>
      <c r="DG155" s="114"/>
      <c r="DH155" s="114"/>
      <c r="DI155" s="114"/>
      <c r="DJ155" s="114"/>
      <c r="DK155" s="114"/>
      <c r="DL155" s="114"/>
      <c r="DM155" s="114"/>
      <c r="DN155" s="114"/>
      <c r="DO155" s="114"/>
      <c r="DP155" s="114"/>
      <c r="DQ155" s="114"/>
      <c r="DR155" s="114"/>
      <c r="DS155" s="104"/>
      <c r="DT155" s="114">
        <v>6.02</v>
      </c>
      <c r="DU155" s="114">
        <v>5.93</v>
      </c>
      <c r="DV155" s="114">
        <v>6.11</v>
      </c>
      <c r="DW155" s="104">
        <v>71</v>
      </c>
      <c r="DX155" s="104">
        <v>110</v>
      </c>
      <c r="DY155" s="114">
        <v>0.18099999999999999</v>
      </c>
      <c r="DZ155" s="114">
        <v>0.32900000000000001</v>
      </c>
      <c r="EA155" s="114">
        <v>11.9</v>
      </c>
      <c r="EB155" s="114">
        <v>8.9030000000000005</v>
      </c>
      <c r="EC155" s="114">
        <v>0.97599999999999998</v>
      </c>
      <c r="ED155" s="114">
        <v>0.57199999999999995</v>
      </c>
      <c r="EE155" s="114">
        <v>0.68799999999999994</v>
      </c>
      <c r="EF155" s="114">
        <v>0.35</v>
      </c>
    </row>
    <row r="156" spans="1:136" ht="15.75" customHeight="1">
      <c r="A156" s="103">
        <v>156</v>
      </c>
      <c r="B156" s="165" t="s">
        <v>1209</v>
      </c>
      <c r="C156" s="104">
        <v>2703869</v>
      </c>
      <c r="D156" s="104">
        <v>2</v>
      </c>
      <c r="E156" s="146">
        <v>36282</v>
      </c>
      <c r="F156" s="104">
        <f t="shared" si="0"/>
        <v>21</v>
      </c>
      <c r="G156" s="103">
        <v>1</v>
      </c>
      <c r="H156" s="126">
        <v>147</v>
      </c>
      <c r="I156" s="108">
        <v>138</v>
      </c>
      <c r="J156" s="103">
        <v>94</v>
      </c>
      <c r="K156" s="104">
        <v>36.6</v>
      </c>
      <c r="L156" s="107">
        <v>91</v>
      </c>
      <c r="M156" s="108">
        <v>0</v>
      </c>
      <c r="N156" s="108">
        <v>0</v>
      </c>
      <c r="O156" s="108">
        <v>0</v>
      </c>
      <c r="P156" s="108">
        <v>0</v>
      </c>
      <c r="Q156" s="108">
        <v>0</v>
      </c>
      <c r="R156" s="108">
        <v>0</v>
      </c>
      <c r="S156" s="108">
        <v>0</v>
      </c>
      <c r="T156" s="108">
        <v>0</v>
      </c>
      <c r="U156" s="108">
        <v>0</v>
      </c>
      <c r="V156" s="108">
        <v>0</v>
      </c>
      <c r="W156" s="108">
        <v>0</v>
      </c>
      <c r="X156" s="107">
        <v>67.2</v>
      </c>
      <c r="Y156" s="103">
        <v>1.53</v>
      </c>
      <c r="Z156" s="192">
        <f t="shared" si="3"/>
        <v>28.706907599641166</v>
      </c>
      <c r="AA156" s="147">
        <v>44147</v>
      </c>
      <c r="AB156" s="110" t="s">
        <v>1928</v>
      </c>
      <c r="AC156" s="230">
        <v>44148</v>
      </c>
      <c r="AD156" s="104" t="s">
        <v>1888</v>
      </c>
      <c r="AE156" s="104">
        <v>1</v>
      </c>
      <c r="AF156" s="104">
        <v>0</v>
      </c>
      <c r="AG156" s="104">
        <v>7</v>
      </c>
      <c r="AH156" s="108">
        <v>0</v>
      </c>
      <c r="AI156" s="108">
        <v>1</v>
      </c>
      <c r="AJ156" s="110">
        <v>44167</v>
      </c>
      <c r="AK156" s="104">
        <f t="shared" si="2"/>
        <v>20</v>
      </c>
      <c r="AL156" s="126">
        <v>0</v>
      </c>
      <c r="AM156" s="108" t="s">
        <v>313</v>
      </c>
      <c r="AN156" s="104">
        <v>1</v>
      </c>
      <c r="AO156" s="103">
        <v>0</v>
      </c>
      <c r="AP156" s="103">
        <v>0</v>
      </c>
      <c r="AQ156" s="103">
        <v>0</v>
      </c>
      <c r="AR156" s="103">
        <v>0</v>
      </c>
      <c r="AS156" s="103">
        <v>0</v>
      </c>
      <c r="AT156" s="104"/>
      <c r="AU156" s="110">
        <v>44151</v>
      </c>
      <c r="AV156" s="108">
        <v>0</v>
      </c>
      <c r="AW156" s="108">
        <v>7.383</v>
      </c>
      <c r="AX156" s="108">
        <v>31</v>
      </c>
      <c r="AY156" s="108">
        <v>35.1</v>
      </c>
      <c r="AZ156" s="108">
        <v>20.399999999999999</v>
      </c>
      <c r="BA156" s="108">
        <v>-3.8</v>
      </c>
      <c r="BB156" s="108"/>
      <c r="BC156" s="108"/>
      <c r="BD156" s="108"/>
      <c r="BE156" s="108"/>
      <c r="BF156" s="108"/>
      <c r="BG156" s="113">
        <v>0.6</v>
      </c>
      <c r="BH156" s="113">
        <v>1349</v>
      </c>
      <c r="BI156" s="113">
        <v>75.400000000000006</v>
      </c>
      <c r="BJ156" s="113"/>
      <c r="BK156" s="108"/>
      <c r="BL156" s="108"/>
      <c r="BM156" s="108"/>
      <c r="BN156" s="108">
        <v>5.0999999999999996</v>
      </c>
      <c r="BO156" s="108">
        <v>2.08</v>
      </c>
      <c r="BP156" s="108">
        <v>51.9</v>
      </c>
      <c r="BQ156" s="108">
        <v>29.8</v>
      </c>
      <c r="BR156" s="108">
        <v>693</v>
      </c>
      <c r="BS156" s="104">
        <v>20</v>
      </c>
      <c r="BT156" s="126">
        <v>0</v>
      </c>
      <c r="BU156" s="104">
        <v>0</v>
      </c>
      <c r="BV156" s="104">
        <v>0</v>
      </c>
      <c r="BW156" s="104">
        <v>0</v>
      </c>
      <c r="BX156" s="104">
        <v>0</v>
      </c>
      <c r="BY156" s="104">
        <v>1</v>
      </c>
      <c r="BZ156" s="104">
        <v>0</v>
      </c>
      <c r="CA156" s="104">
        <v>0</v>
      </c>
      <c r="CB156" s="104">
        <v>0</v>
      </c>
      <c r="CC156" s="104">
        <v>0</v>
      </c>
      <c r="CD156" s="104">
        <v>0</v>
      </c>
      <c r="CE156" s="104">
        <v>0</v>
      </c>
      <c r="CF156" s="104">
        <v>0</v>
      </c>
      <c r="CG156" s="104">
        <v>0</v>
      </c>
      <c r="CH156" s="104">
        <v>0</v>
      </c>
      <c r="CI156" s="103">
        <v>0</v>
      </c>
      <c r="CJ156" s="107"/>
      <c r="CK156" s="103">
        <v>0</v>
      </c>
      <c r="CL156" s="104">
        <v>0</v>
      </c>
      <c r="CM156" s="104">
        <v>0</v>
      </c>
      <c r="CN156" s="104">
        <v>0</v>
      </c>
      <c r="CO156" s="104">
        <v>0</v>
      </c>
      <c r="CP156" s="108">
        <v>0</v>
      </c>
      <c r="CQ156" s="108">
        <v>801</v>
      </c>
      <c r="CR156" s="107">
        <v>0</v>
      </c>
      <c r="CS156" s="104">
        <v>0</v>
      </c>
      <c r="CT156" s="112"/>
      <c r="CU156" s="116"/>
      <c r="CV156" s="108">
        <v>0</v>
      </c>
      <c r="CW156" s="108">
        <v>0</v>
      </c>
      <c r="CX156" s="104">
        <v>0</v>
      </c>
      <c r="CY156" s="104">
        <v>0</v>
      </c>
      <c r="CZ156" s="113">
        <v>3.1486000000000005</v>
      </c>
      <c r="DA156" s="114">
        <v>3.3559999999999999</v>
      </c>
      <c r="DB156" s="114">
        <v>0.20739999999999936</v>
      </c>
      <c r="DC156" s="114">
        <v>6.5870545639331546</v>
      </c>
      <c r="DD156" s="114">
        <v>95</v>
      </c>
      <c r="DE156" s="114">
        <v>208834</v>
      </c>
      <c r="DF156" s="114">
        <v>141893</v>
      </c>
      <c r="DG156" s="114">
        <v>2405.2373158756136</v>
      </c>
      <c r="DH156" s="114">
        <v>4.642268867338878E-5</v>
      </c>
      <c r="DI156" s="114">
        <v>32.941333333333333</v>
      </c>
      <c r="DJ156" s="114">
        <v>34.372499999999995</v>
      </c>
      <c r="DK156" s="114">
        <v>-1.4311666666666667</v>
      </c>
      <c r="DL156" s="114">
        <v>153.32151756786553</v>
      </c>
      <c r="DM156" s="114">
        <v>160.1163935449195</v>
      </c>
      <c r="DN156" s="114">
        <v>-6.7948759770540006</v>
      </c>
      <c r="DO156" s="114">
        <v>838.57807613337422</v>
      </c>
      <c r="DP156" s="114">
        <v>874.64762958758354</v>
      </c>
      <c r="DQ156" s="114">
        <v>-36.069553454208894</v>
      </c>
      <c r="DR156" s="114">
        <v>3.9605658184395626E-2</v>
      </c>
      <c r="DS156" s="104"/>
      <c r="DT156" s="114">
        <v>6.38</v>
      </c>
      <c r="DU156" s="114">
        <v>6.04</v>
      </c>
      <c r="DV156" s="114">
        <v>6.74</v>
      </c>
      <c r="DW156" s="104">
        <v>94</v>
      </c>
      <c r="DX156" s="104">
        <v>138</v>
      </c>
      <c r="DY156" s="114">
        <v>0.70399999999999996</v>
      </c>
      <c r="DZ156" s="114">
        <v>1.2050000000000001</v>
      </c>
      <c r="EA156" s="114">
        <v>42.04</v>
      </c>
      <c r="EB156" s="114">
        <v>4.7370000000000001</v>
      </c>
      <c r="EC156" s="114">
        <v>0.30299999999999999</v>
      </c>
      <c r="ED156" s="114">
        <v>0.50700000000000001</v>
      </c>
      <c r="EE156" s="114">
        <v>0.90100000000000002</v>
      </c>
      <c r="EF156" s="114">
        <v>0.38300000000000001</v>
      </c>
    </row>
    <row r="157" spans="1:136" ht="15.75" customHeight="1">
      <c r="A157" s="103">
        <v>157</v>
      </c>
      <c r="B157" s="165" t="s">
        <v>1216</v>
      </c>
      <c r="C157" s="104">
        <v>2706915</v>
      </c>
      <c r="D157" s="104">
        <v>1</v>
      </c>
      <c r="E157" s="146">
        <v>15810</v>
      </c>
      <c r="F157" s="104">
        <f t="shared" si="0"/>
        <v>77</v>
      </c>
      <c r="G157" s="103">
        <v>1</v>
      </c>
      <c r="H157" s="126">
        <v>78</v>
      </c>
      <c r="I157" s="108">
        <v>127</v>
      </c>
      <c r="J157" s="103">
        <v>73</v>
      </c>
      <c r="K157" s="104">
        <v>36</v>
      </c>
      <c r="L157" s="107">
        <v>86</v>
      </c>
      <c r="M157" s="108">
        <v>0</v>
      </c>
      <c r="N157" s="108">
        <v>1</v>
      </c>
      <c r="O157" s="108">
        <v>0</v>
      </c>
      <c r="P157" s="108">
        <v>0</v>
      </c>
      <c r="Q157" s="108">
        <v>0</v>
      </c>
      <c r="R157" s="108">
        <v>0</v>
      </c>
      <c r="S157" s="108">
        <v>1</v>
      </c>
      <c r="T157" s="108">
        <v>0</v>
      </c>
      <c r="U157" s="108">
        <v>1</v>
      </c>
      <c r="V157" s="108">
        <v>0</v>
      </c>
      <c r="W157" s="108">
        <v>0</v>
      </c>
      <c r="X157" s="107"/>
      <c r="Y157" s="103"/>
      <c r="Z157" s="192" t="e">
        <f t="shared" si="3"/>
        <v>#DIV/0!</v>
      </c>
      <c r="AA157" s="147">
        <v>44148</v>
      </c>
      <c r="AB157" s="110" t="s">
        <v>1928</v>
      </c>
      <c r="AC157" s="230">
        <v>44148</v>
      </c>
      <c r="AD157" s="104"/>
      <c r="AE157" s="104">
        <v>0</v>
      </c>
      <c r="AF157" s="104">
        <v>0</v>
      </c>
      <c r="AG157" s="104">
        <v>0</v>
      </c>
      <c r="AH157" s="108">
        <v>0</v>
      </c>
      <c r="AI157" s="108">
        <v>0</v>
      </c>
      <c r="AJ157" s="110">
        <v>44149</v>
      </c>
      <c r="AK157" s="104">
        <f t="shared" si="2"/>
        <v>1</v>
      </c>
      <c r="AL157" s="126">
        <v>0</v>
      </c>
      <c r="AM157" s="108" t="s">
        <v>1217</v>
      </c>
      <c r="AN157" s="104">
        <v>1</v>
      </c>
      <c r="AO157" s="103">
        <v>1</v>
      </c>
      <c r="AP157" s="103">
        <v>0</v>
      </c>
      <c r="AQ157" s="103">
        <v>0</v>
      </c>
      <c r="AR157" s="103">
        <v>0</v>
      </c>
      <c r="AS157" s="103">
        <v>0</v>
      </c>
      <c r="AT157" s="104"/>
      <c r="AU157" s="110">
        <v>44148</v>
      </c>
      <c r="AV157" s="108">
        <v>0</v>
      </c>
      <c r="AW157" s="108"/>
      <c r="AX157" s="108"/>
      <c r="AY157" s="108"/>
      <c r="AZ157" s="108"/>
      <c r="BA157" s="108"/>
      <c r="BB157" s="108"/>
      <c r="BC157" s="108"/>
      <c r="BD157" s="108"/>
      <c r="BE157" s="108"/>
      <c r="BF157" s="108"/>
      <c r="BG157" s="113"/>
      <c r="BH157" s="113"/>
      <c r="BI157" s="113">
        <v>218.5</v>
      </c>
      <c r="BJ157" s="113"/>
      <c r="BK157" s="108"/>
      <c r="BL157" s="108"/>
      <c r="BM157" s="108"/>
      <c r="BN157" s="108">
        <v>11.5</v>
      </c>
      <c r="BO157" s="108">
        <v>14.2</v>
      </c>
      <c r="BP157" s="108">
        <v>89.6</v>
      </c>
      <c r="BQ157" s="108">
        <v>5.8</v>
      </c>
      <c r="BR157" s="108">
        <v>276</v>
      </c>
      <c r="BS157" s="104">
        <v>65</v>
      </c>
      <c r="BT157" s="126">
        <v>0</v>
      </c>
      <c r="BU157" s="104">
        <v>0</v>
      </c>
      <c r="BV157" s="104">
        <v>0</v>
      </c>
      <c r="BW157" s="104">
        <v>0</v>
      </c>
      <c r="BX157" s="104">
        <v>0</v>
      </c>
      <c r="BY157" s="104">
        <v>0</v>
      </c>
      <c r="BZ157" s="104">
        <v>0</v>
      </c>
      <c r="CA157" s="104">
        <v>0</v>
      </c>
      <c r="CB157" s="104">
        <v>0</v>
      </c>
      <c r="CC157" s="104">
        <v>0</v>
      </c>
      <c r="CD157" s="104">
        <v>0</v>
      </c>
      <c r="CE157" s="104">
        <v>0</v>
      </c>
      <c r="CF157" s="104">
        <v>0</v>
      </c>
      <c r="CG157" s="104">
        <v>1</v>
      </c>
      <c r="CH157" s="104">
        <v>0</v>
      </c>
      <c r="CI157" s="103">
        <v>0</v>
      </c>
      <c r="CJ157" s="107"/>
      <c r="CK157" s="103">
        <v>50</v>
      </c>
      <c r="CL157" s="104">
        <v>0</v>
      </c>
      <c r="CM157" s="104">
        <v>0</v>
      </c>
      <c r="CN157" s="104">
        <v>0</v>
      </c>
      <c r="CO157" s="104">
        <v>0</v>
      </c>
      <c r="CP157" s="108">
        <v>0</v>
      </c>
      <c r="CQ157" s="108">
        <v>0</v>
      </c>
      <c r="CR157" s="107">
        <v>0</v>
      </c>
      <c r="CS157" s="104">
        <v>0</v>
      </c>
      <c r="CT157" s="112"/>
      <c r="CU157" s="116"/>
      <c r="CV157" s="108">
        <v>0</v>
      </c>
      <c r="CW157" s="108">
        <v>0</v>
      </c>
      <c r="CX157" s="104">
        <v>0</v>
      </c>
      <c r="CY157" s="104">
        <v>0</v>
      </c>
      <c r="CZ157" s="113">
        <v>4.8131379310344826</v>
      </c>
      <c r="DA157" s="114">
        <v>4.8789999999999996</v>
      </c>
      <c r="DB157" s="114">
        <v>6.586206896551694E-2</v>
      </c>
      <c r="DC157" s="114">
        <v>1.3683810833852683</v>
      </c>
      <c r="DD157" s="114">
        <v>72</v>
      </c>
      <c r="DE157" s="114">
        <v>12259</v>
      </c>
      <c r="DF157" s="114">
        <v>6292</v>
      </c>
      <c r="DG157" s="114">
        <v>281.22984304450659</v>
      </c>
      <c r="DH157" s="114">
        <v>2.1747951102753788E-4</v>
      </c>
      <c r="DI157" s="114">
        <v>-4.4786666666666664</v>
      </c>
      <c r="DJ157" s="114">
        <v>10.129500000000002</v>
      </c>
      <c r="DK157" s="114">
        <v>-14.608166666666666</v>
      </c>
      <c r="DL157" s="114">
        <v>-48.689550885251762</v>
      </c>
      <c r="DM157" s="114">
        <v>110.61604751913033</v>
      </c>
      <c r="DN157" s="114">
        <v>-159.30559840438215</v>
      </c>
      <c r="DO157" s="114">
        <v>-74.594475684438223</v>
      </c>
      <c r="DP157" s="114">
        <v>168.3359476990463</v>
      </c>
      <c r="DQ157" s="114">
        <v>-242.93042338348451</v>
      </c>
      <c r="DR157" s="114">
        <v>0.59068876150521554</v>
      </c>
      <c r="DS157" s="104"/>
      <c r="DT157" s="114">
        <v>7.36</v>
      </c>
      <c r="DU157" s="114">
        <v>6.99</v>
      </c>
      <c r="DV157" s="114">
        <v>7.6</v>
      </c>
      <c r="DW157" s="104">
        <v>73</v>
      </c>
      <c r="DX157" s="104">
        <v>127</v>
      </c>
      <c r="DY157" s="114">
        <v>0.60799999999999998</v>
      </c>
      <c r="DZ157" s="114">
        <v>0.96799999999999997</v>
      </c>
      <c r="EA157" s="114">
        <v>25.23</v>
      </c>
      <c r="EB157" s="114">
        <v>6.1139999999999999</v>
      </c>
      <c r="EC157" s="114">
        <v>0.53100000000000003</v>
      </c>
      <c r="ED157" s="114">
        <v>0.54600000000000004</v>
      </c>
      <c r="EE157" s="114">
        <v>0.78100000000000003</v>
      </c>
      <c r="EF157" s="114">
        <v>0.318</v>
      </c>
    </row>
    <row r="158" spans="1:136" ht="15.75" customHeight="1">
      <c r="A158" s="103">
        <v>158</v>
      </c>
      <c r="B158" s="165" t="s">
        <v>1225</v>
      </c>
      <c r="C158" s="104">
        <v>2709342</v>
      </c>
      <c r="D158" s="104">
        <v>1</v>
      </c>
      <c r="E158" s="146">
        <v>25154</v>
      </c>
      <c r="F158" s="104">
        <f t="shared" si="0"/>
        <v>52</v>
      </c>
      <c r="G158" s="103">
        <v>1</v>
      </c>
      <c r="H158" s="126">
        <v>110</v>
      </c>
      <c r="I158" s="108">
        <v>103</v>
      </c>
      <c r="J158" s="103">
        <v>77</v>
      </c>
      <c r="K158" s="104">
        <v>35.5</v>
      </c>
      <c r="L158" s="107">
        <v>98</v>
      </c>
      <c r="M158" s="108">
        <v>0</v>
      </c>
      <c r="N158" s="108">
        <v>1</v>
      </c>
      <c r="O158" s="108">
        <v>0</v>
      </c>
      <c r="P158" s="108">
        <v>0</v>
      </c>
      <c r="Q158" s="108">
        <v>0</v>
      </c>
      <c r="R158" s="108">
        <v>0</v>
      </c>
      <c r="S158" s="108">
        <v>1</v>
      </c>
      <c r="T158" s="108">
        <v>0</v>
      </c>
      <c r="U158" s="108">
        <v>0</v>
      </c>
      <c r="V158" s="108">
        <v>1</v>
      </c>
      <c r="W158" s="108">
        <v>1</v>
      </c>
      <c r="X158" s="107"/>
      <c r="Y158" s="103"/>
      <c r="Z158" s="192" t="e">
        <f t="shared" si="3"/>
        <v>#DIV/0!</v>
      </c>
      <c r="AA158" s="147">
        <v>44151</v>
      </c>
      <c r="AB158" s="110" t="s">
        <v>1928</v>
      </c>
      <c r="AC158" s="230">
        <v>44152</v>
      </c>
      <c r="AD158" s="104"/>
      <c r="AE158" s="104">
        <v>0</v>
      </c>
      <c r="AF158" s="104">
        <v>0</v>
      </c>
      <c r="AG158" s="104">
        <v>0</v>
      </c>
      <c r="AH158" s="108">
        <v>0</v>
      </c>
      <c r="AI158" s="108">
        <v>0</v>
      </c>
      <c r="AJ158" s="110">
        <v>44153</v>
      </c>
      <c r="AK158" s="104">
        <f t="shared" si="2"/>
        <v>2</v>
      </c>
      <c r="AL158" s="126">
        <v>0</v>
      </c>
      <c r="AM158" s="108" t="s">
        <v>313</v>
      </c>
      <c r="AN158" s="104">
        <v>1</v>
      </c>
      <c r="AO158" s="103"/>
      <c r="AP158" s="103">
        <v>1</v>
      </c>
      <c r="AQ158" s="103">
        <v>1</v>
      </c>
      <c r="AR158" s="103">
        <v>1</v>
      </c>
      <c r="AS158" s="103">
        <v>0</v>
      </c>
      <c r="AT158" s="104"/>
      <c r="AU158" s="110">
        <v>44151</v>
      </c>
      <c r="AV158" s="108">
        <v>0</v>
      </c>
      <c r="AW158" s="108">
        <v>7.4569999999999999</v>
      </c>
      <c r="AX158" s="108">
        <v>87.7</v>
      </c>
      <c r="AY158" s="108">
        <v>32.1</v>
      </c>
      <c r="AZ158" s="108">
        <v>22.3</v>
      </c>
      <c r="BA158" s="108">
        <v>-0.3</v>
      </c>
      <c r="BB158" s="108"/>
      <c r="BC158" s="108"/>
      <c r="BD158" s="108"/>
      <c r="BE158" s="108"/>
      <c r="BF158" s="108"/>
      <c r="BG158" s="113">
        <v>0.83</v>
      </c>
      <c r="BH158" s="113">
        <v>1397</v>
      </c>
      <c r="BI158" s="113"/>
      <c r="BJ158" s="113">
        <v>2.8000000000000001E-2</v>
      </c>
      <c r="BK158" s="108"/>
      <c r="BL158" s="108"/>
      <c r="BM158" s="108"/>
      <c r="BN158" s="108">
        <v>13.8</v>
      </c>
      <c r="BO158" s="108">
        <v>10.07</v>
      </c>
      <c r="BP158" s="108">
        <v>68.400000000000006</v>
      </c>
      <c r="BQ158" s="108">
        <v>22.3</v>
      </c>
      <c r="BR158" s="108">
        <v>222</v>
      </c>
      <c r="BS158" s="104">
        <v>37</v>
      </c>
      <c r="BT158" s="126">
        <v>0</v>
      </c>
      <c r="BU158" s="104">
        <v>0</v>
      </c>
      <c r="BV158" s="104">
        <v>0</v>
      </c>
      <c r="BW158" s="104">
        <v>0</v>
      </c>
      <c r="BX158" s="104">
        <v>0</v>
      </c>
      <c r="BY158" s="104">
        <v>1</v>
      </c>
      <c r="BZ158" s="104">
        <v>0</v>
      </c>
      <c r="CA158" s="104">
        <v>0</v>
      </c>
      <c r="CB158" s="104">
        <v>0</v>
      </c>
      <c r="CC158" s="104">
        <v>0</v>
      </c>
      <c r="CD158" s="104">
        <v>0</v>
      </c>
      <c r="CE158" s="104">
        <v>0</v>
      </c>
      <c r="CF158" s="104">
        <v>0</v>
      </c>
      <c r="CG158" s="104">
        <v>0</v>
      </c>
      <c r="CH158" s="104">
        <v>0</v>
      </c>
      <c r="CI158" s="103">
        <v>0</v>
      </c>
      <c r="CJ158" s="107"/>
      <c r="CK158" s="103">
        <v>0</v>
      </c>
      <c r="CL158" s="104">
        <v>0</v>
      </c>
      <c r="CM158" s="104">
        <v>0</v>
      </c>
      <c r="CN158" s="104">
        <v>0</v>
      </c>
      <c r="CO158" s="104">
        <v>0</v>
      </c>
      <c r="CP158" s="108">
        <v>0</v>
      </c>
      <c r="CQ158" s="108">
        <v>4559</v>
      </c>
      <c r="CR158" s="107">
        <v>0</v>
      </c>
      <c r="CS158" s="104">
        <v>0</v>
      </c>
      <c r="CT158" s="112"/>
      <c r="CU158" s="116"/>
      <c r="CV158" s="108">
        <v>0</v>
      </c>
      <c r="CW158" s="108">
        <v>0</v>
      </c>
      <c r="CX158" s="104">
        <v>0</v>
      </c>
      <c r="CY158" s="104">
        <v>0</v>
      </c>
      <c r="CZ158" s="113">
        <v>5.1782692307692315</v>
      </c>
      <c r="DA158" s="114">
        <v>5.6280000000000001</v>
      </c>
      <c r="DB158" s="114">
        <v>0.4497307692307686</v>
      </c>
      <c r="DC158" s="114">
        <v>8.6849630482415279</v>
      </c>
      <c r="DD158" s="114">
        <v>122</v>
      </c>
      <c r="DE158" s="114">
        <v>7342</v>
      </c>
      <c r="DF158" s="114">
        <v>5242</v>
      </c>
      <c r="DG158" s="114">
        <v>201.72867343104099</v>
      </c>
      <c r="DH158" s="114">
        <v>1.6568033285466479E-3</v>
      </c>
      <c r="DI158" s="114">
        <v>-2.913166666666668</v>
      </c>
      <c r="DJ158" s="114">
        <v>10.709499999999998</v>
      </c>
      <c r="DK158" s="114">
        <v>-13.622666666666666</v>
      </c>
      <c r="DL158" s="114">
        <v>-37.232285833753771</v>
      </c>
      <c r="DM158" s="114">
        <v>135.78477067616691</v>
      </c>
      <c r="DN158" s="114">
        <v>-173.01705650992071</v>
      </c>
      <c r="DO158" s="114">
        <v>-44.776476400314252</v>
      </c>
      <c r="DP158" s="114">
        <v>165.49933593975089</v>
      </c>
      <c r="DQ158" s="114">
        <v>-210.2758123400651</v>
      </c>
      <c r="DR158" s="114">
        <v>0.55957881542364796</v>
      </c>
      <c r="DS158" s="104"/>
      <c r="DT158" s="114">
        <v>8.5500000000000007</v>
      </c>
      <c r="DU158" s="114">
        <v>8.4499999999999993</v>
      </c>
      <c r="DV158" s="114">
        <v>8.66</v>
      </c>
      <c r="DW158" s="104">
        <v>77</v>
      </c>
      <c r="DX158" s="104">
        <v>103</v>
      </c>
      <c r="DY158" s="114">
        <v>0.21299999999999999</v>
      </c>
      <c r="DZ158" s="114">
        <v>0.82599999999999996</v>
      </c>
      <c r="EA158" s="114">
        <v>14.74</v>
      </c>
      <c r="EB158" s="114">
        <v>8</v>
      </c>
      <c r="EC158" s="114">
        <v>0.76500000000000001</v>
      </c>
      <c r="ED158" s="114">
        <v>0.85099999999999998</v>
      </c>
      <c r="EE158" s="114">
        <v>0.94099999999999995</v>
      </c>
      <c r="EF158" s="114">
        <v>0.70199999999999996</v>
      </c>
    </row>
    <row r="159" spans="1:136" ht="15.75" customHeight="1">
      <c r="A159" s="103">
        <v>159</v>
      </c>
      <c r="B159" s="165" t="s">
        <v>1232</v>
      </c>
      <c r="C159" s="104">
        <v>2710075</v>
      </c>
      <c r="D159" s="104">
        <v>1</v>
      </c>
      <c r="E159" s="146">
        <v>35459</v>
      </c>
      <c r="F159" s="104">
        <f t="shared" si="0"/>
        <v>23</v>
      </c>
      <c r="G159" s="103">
        <v>2</v>
      </c>
      <c r="H159" s="126">
        <v>84</v>
      </c>
      <c r="I159" s="108">
        <v>100</v>
      </c>
      <c r="J159" s="103">
        <v>60</v>
      </c>
      <c r="K159" s="104">
        <v>36.5</v>
      </c>
      <c r="L159" s="107">
        <v>96</v>
      </c>
      <c r="M159" s="108">
        <v>0</v>
      </c>
      <c r="N159" s="108">
        <v>0</v>
      </c>
      <c r="O159" s="108">
        <v>0</v>
      </c>
      <c r="P159" s="108">
        <v>0</v>
      </c>
      <c r="Q159" s="108">
        <v>0</v>
      </c>
      <c r="R159" s="108">
        <v>0</v>
      </c>
      <c r="S159" s="108">
        <v>0</v>
      </c>
      <c r="T159" s="108">
        <v>0</v>
      </c>
      <c r="U159" s="108">
        <v>0</v>
      </c>
      <c r="V159" s="108">
        <v>0</v>
      </c>
      <c r="W159" s="108">
        <v>0</v>
      </c>
      <c r="X159" s="107">
        <v>80</v>
      </c>
      <c r="Y159" s="103">
        <v>1.72</v>
      </c>
      <c r="Z159" s="192">
        <f t="shared" si="3"/>
        <v>27.041644131963228</v>
      </c>
      <c r="AA159" s="147">
        <v>44182</v>
      </c>
      <c r="AB159" s="110" t="s">
        <v>1928</v>
      </c>
      <c r="AC159" s="230">
        <v>44152</v>
      </c>
      <c r="AD159" s="104"/>
      <c r="AE159" s="104">
        <v>0</v>
      </c>
      <c r="AF159" s="104">
        <v>0</v>
      </c>
      <c r="AG159" s="104">
        <v>0</v>
      </c>
      <c r="AH159" s="108">
        <v>0</v>
      </c>
      <c r="AI159" s="108">
        <v>0</v>
      </c>
      <c r="AJ159" s="110">
        <v>44182</v>
      </c>
      <c r="AK159" s="104">
        <f t="shared" si="2"/>
        <v>0</v>
      </c>
      <c r="AL159" s="126">
        <v>0</v>
      </c>
      <c r="AM159" s="108" t="s">
        <v>1939</v>
      </c>
      <c r="AN159" s="104">
        <v>0</v>
      </c>
      <c r="AO159" s="103">
        <v>0</v>
      </c>
      <c r="AP159" s="103">
        <v>0</v>
      </c>
      <c r="AQ159" s="103">
        <v>0</v>
      </c>
      <c r="AR159" s="103">
        <v>0</v>
      </c>
      <c r="AS159" s="103">
        <v>0</v>
      </c>
      <c r="AT159" s="104"/>
      <c r="AU159" s="110"/>
      <c r="AV159" s="108"/>
      <c r="AW159" s="108"/>
      <c r="AX159" s="108"/>
      <c r="AY159" s="108"/>
      <c r="AZ159" s="108"/>
      <c r="BA159" s="108"/>
      <c r="BB159" s="108"/>
      <c r="BC159" s="108"/>
      <c r="BD159" s="108"/>
      <c r="BE159" s="108"/>
      <c r="BF159" s="108"/>
      <c r="BG159" s="113"/>
      <c r="BH159" s="113">
        <v>2459</v>
      </c>
      <c r="BI159" s="113">
        <v>62.2</v>
      </c>
      <c r="BJ159" s="113"/>
      <c r="BK159" s="108"/>
      <c r="BL159" s="108"/>
      <c r="BM159" s="108"/>
      <c r="BN159" s="108"/>
      <c r="BO159" s="108"/>
      <c r="BP159" s="108"/>
      <c r="BQ159" s="108"/>
      <c r="BR159" s="108"/>
      <c r="BS159" s="104"/>
      <c r="BT159" s="126">
        <v>0</v>
      </c>
      <c r="BU159" s="104">
        <v>0</v>
      </c>
      <c r="BV159" s="104">
        <v>0</v>
      </c>
      <c r="BW159" s="104">
        <v>0</v>
      </c>
      <c r="BX159" s="104">
        <v>0</v>
      </c>
      <c r="BY159" s="104">
        <v>0</v>
      </c>
      <c r="BZ159" s="104">
        <v>0</v>
      </c>
      <c r="CA159" s="104">
        <v>0</v>
      </c>
      <c r="CB159" s="104">
        <v>0</v>
      </c>
      <c r="CC159" s="104">
        <v>0</v>
      </c>
      <c r="CD159" s="104">
        <v>0</v>
      </c>
      <c r="CE159" s="104">
        <v>0</v>
      </c>
      <c r="CF159" s="104">
        <v>0</v>
      </c>
      <c r="CG159" s="104">
        <v>0</v>
      </c>
      <c r="CH159" s="104">
        <v>0</v>
      </c>
      <c r="CI159" s="103">
        <v>0</v>
      </c>
      <c r="CJ159" s="107"/>
      <c r="CK159" s="103">
        <v>0</v>
      </c>
      <c r="CL159" s="104">
        <v>0</v>
      </c>
      <c r="CM159" s="104">
        <v>0</v>
      </c>
      <c r="CN159" s="104">
        <v>0</v>
      </c>
      <c r="CO159" s="104">
        <v>0</v>
      </c>
      <c r="CP159" s="108">
        <v>0</v>
      </c>
      <c r="CQ159" s="108">
        <v>0</v>
      </c>
      <c r="CR159" s="107">
        <v>0</v>
      </c>
      <c r="CS159" s="104">
        <v>0</v>
      </c>
      <c r="CT159" s="112"/>
      <c r="CU159" s="116"/>
      <c r="CV159" s="108">
        <v>0</v>
      </c>
      <c r="CW159" s="108">
        <v>0</v>
      </c>
      <c r="CX159" s="104">
        <v>0</v>
      </c>
      <c r="CY159" s="104">
        <v>0</v>
      </c>
      <c r="CZ159" s="113">
        <v>5.0571568627450976</v>
      </c>
      <c r="DA159" s="114">
        <v>5.476</v>
      </c>
      <c r="DB159" s="114">
        <v>0.41884313725490241</v>
      </c>
      <c r="DC159" s="114">
        <v>8.2821859915088414</v>
      </c>
      <c r="DD159" s="114">
        <v>78</v>
      </c>
      <c r="DE159" s="114">
        <v>47277</v>
      </c>
      <c r="DF159" s="114">
        <v>38896</v>
      </c>
      <c r="DG159" s="114">
        <v>762.85661010628382</v>
      </c>
      <c r="DH159" s="114">
        <v>2.1293156086766869E-4</v>
      </c>
      <c r="DI159" s="114">
        <v>2.3166666666666322E-2</v>
      </c>
      <c r="DJ159" s="114">
        <v>20.1615</v>
      </c>
      <c r="DK159" s="114">
        <v>-20.138333333333332</v>
      </c>
      <c r="DL159" s="114">
        <v>5.880347548557773</v>
      </c>
      <c r="DM159" s="114">
        <v>248.77124125878726</v>
      </c>
      <c r="DN159" s="114">
        <v>-242.89089371022951</v>
      </c>
      <c r="DO159" s="114">
        <v>7.0662098879701656</v>
      </c>
      <c r="DP159" s="114">
        <v>326.43559671902693</v>
      </c>
      <c r="DQ159" s="114">
        <v>-319.36938683105689</v>
      </c>
      <c r="DR159" s="114">
        <v>0.49452914574216661</v>
      </c>
      <c r="DS159" s="104"/>
      <c r="DT159" s="114">
        <v>8.32</v>
      </c>
      <c r="DU159" s="114">
        <v>7.92</v>
      </c>
      <c r="DV159" s="114">
        <v>8.76</v>
      </c>
      <c r="DW159" s="104">
        <v>60</v>
      </c>
      <c r="DX159" s="104">
        <v>100</v>
      </c>
      <c r="DY159" s="114">
        <v>0.83899999999999997</v>
      </c>
      <c r="DZ159" s="114">
        <v>2.0609999999999999</v>
      </c>
      <c r="EA159" s="114">
        <v>41.82</v>
      </c>
      <c r="EB159" s="114">
        <v>4.75</v>
      </c>
      <c r="EC159" s="114">
        <v>0.39200000000000002</v>
      </c>
      <c r="ED159" s="114">
        <v>0.47199999999999998</v>
      </c>
      <c r="EE159" s="114">
        <v>0.61</v>
      </c>
      <c r="EF159" s="114">
        <v>0.36699999999999999</v>
      </c>
    </row>
    <row r="160" spans="1:136" ht="15.75" customHeight="1">
      <c r="A160" s="76">
        <v>160</v>
      </c>
      <c r="B160" s="168" t="s">
        <v>1240</v>
      </c>
      <c r="C160" s="46">
        <v>2710201</v>
      </c>
      <c r="D160" s="46">
        <v>2</v>
      </c>
      <c r="E160" s="149">
        <v>25139</v>
      </c>
      <c r="F160" s="46">
        <f t="shared" si="0"/>
        <v>52</v>
      </c>
      <c r="G160" s="78">
        <v>1</v>
      </c>
      <c r="H160" s="159">
        <v>85</v>
      </c>
      <c r="I160" s="135">
        <v>137</v>
      </c>
      <c r="J160" s="78">
        <v>94</v>
      </c>
      <c r="K160" s="46">
        <v>36</v>
      </c>
      <c r="L160" s="79">
        <v>98</v>
      </c>
      <c r="M160" s="80">
        <v>0</v>
      </c>
      <c r="N160" s="80">
        <v>0</v>
      </c>
      <c r="O160" s="80">
        <v>0</v>
      </c>
      <c r="P160" s="80">
        <v>0</v>
      </c>
      <c r="Q160" s="80">
        <v>0</v>
      </c>
      <c r="R160" s="80">
        <v>0</v>
      </c>
      <c r="S160" s="80">
        <v>0</v>
      </c>
      <c r="T160" s="80">
        <v>0</v>
      </c>
      <c r="U160" s="80">
        <v>0</v>
      </c>
      <c r="V160" s="80">
        <v>0</v>
      </c>
      <c r="W160" s="80">
        <v>0</v>
      </c>
      <c r="X160" s="70"/>
      <c r="Y160" s="63"/>
      <c r="Z160" s="191" t="e">
        <f t="shared" si="3"/>
        <v>#DIV/0!</v>
      </c>
      <c r="AA160" s="150">
        <v>44151</v>
      </c>
      <c r="AB160" s="60" t="s">
        <v>1928</v>
      </c>
      <c r="AC160" s="177">
        <v>44152</v>
      </c>
      <c r="AD160" s="58"/>
      <c r="AE160" s="58">
        <v>0</v>
      </c>
      <c r="AF160" s="58">
        <v>0</v>
      </c>
      <c r="AG160" s="58">
        <v>0</v>
      </c>
      <c r="AH160" s="84">
        <v>0</v>
      </c>
      <c r="AI160" s="84">
        <v>0</v>
      </c>
      <c r="AJ160" s="60">
        <v>44153</v>
      </c>
      <c r="AK160" s="58">
        <f t="shared" si="2"/>
        <v>2</v>
      </c>
      <c r="AL160" s="123">
        <v>1</v>
      </c>
      <c r="AM160" s="61"/>
      <c r="AN160" s="64">
        <v>1</v>
      </c>
      <c r="AO160" s="63">
        <v>1</v>
      </c>
      <c r="AP160" s="63">
        <v>0</v>
      </c>
      <c r="AQ160" s="63">
        <v>0</v>
      </c>
      <c r="AR160" s="63">
        <v>1</v>
      </c>
      <c r="AS160" s="63">
        <v>0</v>
      </c>
      <c r="AT160" s="64"/>
      <c r="AU160" s="66">
        <v>44090</v>
      </c>
      <c r="AV160" s="135">
        <v>0</v>
      </c>
      <c r="AW160" s="135"/>
      <c r="AX160" s="135"/>
      <c r="AY160" s="135"/>
      <c r="AZ160" s="135"/>
      <c r="BA160" s="135"/>
      <c r="BB160" s="135"/>
      <c r="BC160" s="135"/>
      <c r="BD160" s="135"/>
      <c r="BE160" s="135"/>
      <c r="BF160" s="135"/>
      <c r="BG160" s="133">
        <v>1.05</v>
      </c>
      <c r="BH160" s="143"/>
      <c r="BI160" s="143"/>
      <c r="BJ160" s="143"/>
      <c r="BK160" s="135"/>
      <c r="BL160" s="135"/>
      <c r="BM160" s="135"/>
      <c r="BN160" s="135">
        <v>12.5</v>
      </c>
      <c r="BO160" s="135">
        <v>5.17</v>
      </c>
      <c r="BP160" s="135">
        <v>82</v>
      </c>
      <c r="BQ160" s="135">
        <v>12.2</v>
      </c>
      <c r="BR160" s="135">
        <v>248</v>
      </c>
      <c r="BS160" s="46">
        <v>44</v>
      </c>
      <c r="BT160" s="123">
        <v>0</v>
      </c>
      <c r="BU160" s="64">
        <v>0</v>
      </c>
      <c r="BV160" s="64">
        <v>0</v>
      </c>
      <c r="BW160" s="64">
        <v>0</v>
      </c>
      <c r="BX160" s="64">
        <v>0</v>
      </c>
      <c r="BY160" s="64">
        <v>0</v>
      </c>
      <c r="BZ160" s="64">
        <v>0</v>
      </c>
      <c r="CA160" s="64">
        <v>0</v>
      </c>
      <c r="CB160" s="64">
        <v>0</v>
      </c>
      <c r="CC160" s="64">
        <v>0</v>
      </c>
      <c r="CD160" s="64">
        <v>0</v>
      </c>
      <c r="CE160" s="64">
        <v>0</v>
      </c>
      <c r="CF160" s="64">
        <v>0</v>
      </c>
      <c r="CG160" s="64">
        <v>0</v>
      </c>
      <c r="CH160" s="64">
        <v>0</v>
      </c>
      <c r="CI160" s="63">
        <v>0</v>
      </c>
      <c r="CJ160" s="86"/>
      <c r="CK160" s="63" t="s">
        <v>1886</v>
      </c>
      <c r="CL160" s="64">
        <v>0</v>
      </c>
      <c r="CM160" s="64">
        <v>0</v>
      </c>
      <c r="CN160" s="64">
        <v>0</v>
      </c>
      <c r="CO160" s="64">
        <v>0</v>
      </c>
      <c r="CP160" s="61">
        <v>0</v>
      </c>
      <c r="CQ160" s="61">
        <v>0</v>
      </c>
      <c r="CR160" s="70">
        <v>0</v>
      </c>
      <c r="CS160" s="64">
        <v>0</v>
      </c>
      <c r="CT160" s="71"/>
      <c r="CU160" s="62"/>
      <c r="CV160" s="61">
        <v>0</v>
      </c>
      <c r="CW160" s="61">
        <v>0</v>
      </c>
      <c r="CX160" s="64">
        <v>0</v>
      </c>
      <c r="CY160" s="64">
        <v>0</v>
      </c>
      <c r="CZ160" s="160">
        <v>4.6235918367346933</v>
      </c>
      <c r="DA160" s="75">
        <v>4.9029999999999996</v>
      </c>
      <c r="DB160" s="75">
        <v>0.27940816326530626</v>
      </c>
      <c r="DC160" s="75">
        <v>6.0430975123148398</v>
      </c>
      <c r="DD160" s="75">
        <v>72</v>
      </c>
      <c r="DE160" s="75">
        <v>48324</v>
      </c>
      <c r="DF160" s="75">
        <v>39072</v>
      </c>
      <c r="DG160" s="75">
        <v>1308.7696045946543</v>
      </c>
      <c r="DH160" s="75">
        <v>1.5466568162148954E-4</v>
      </c>
      <c r="DI160" s="75">
        <v>1.6553333333333322</v>
      </c>
      <c r="DJ160" s="75">
        <v>15.0425</v>
      </c>
      <c r="DK160" s="75">
        <v>-13.387166666666667</v>
      </c>
      <c r="DL160" s="75">
        <v>16.664472307627879</v>
      </c>
      <c r="DM160" s="75">
        <v>151.38002268037332</v>
      </c>
      <c r="DN160" s="75">
        <v>-134.71555037274547</v>
      </c>
      <c r="DO160" s="75">
        <v>28.64459436858137</v>
      </c>
      <c r="DP160" s="75">
        <v>260.34875062964801</v>
      </c>
      <c r="DQ160" s="75">
        <v>-231.70415626106663</v>
      </c>
      <c r="DR160" s="75">
        <v>0.47089276989583623</v>
      </c>
      <c r="DS160" s="90"/>
      <c r="DT160" s="75">
        <v>6.14</v>
      </c>
      <c r="DU160" s="75">
        <v>6.01</v>
      </c>
      <c r="DV160" s="75">
        <v>6.27</v>
      </c>
      <c r="DW160" s="90">
        <v>94</v>
      </c>
      <c r="DX160" s="90">
        <v>137</v>
      </c>
      <c r="DY160" s="75">
        <v>0.25700000000000001</v>
      </c>
      <c r="DZ160" s="75">
        <v>0.432</v>
      </c>
      <c r="EA160" s="75">
        <v>15.23</v>
      </c>
      <c r="EB160" s="75">
        <v>7.87</v>
      </c>
      <c r="EC160" s="75">
        <v>0.80500000000000005</v>
      </c>
      <c r="ED160" s="75">
        <v>0.53400000000000003</v>
      </c>
      <c r="EE160" s="75">
        <v>0.76400000000000001</v>
      </c>
      <c r="EF160" s="75">
        <v>0.32400000000000001</v>
      </c>
    </row>
    <row r="161" spans="1:136" ht="15.75" customHeight="1">
      <c r="A161" s="76">
        <v>161</v>
      </c>
      <c r="B161" s="168" t="s">
        <v>1246</v>
      </c>
      <c r="C161" s="46">
        <v>2708095</v>
      </c>
      <c r="D161" s="46">
        <v>2</v>
      </c>
      <c r="E161" s="149">
        <v>21345</v>
      </c>
      <c r="F161" s="46">
        <f t="shared" si="0"/>
        <v>62</v>
      </c>
      <c r="G161" s="78">
        <v>1</v>
      </c>
      <c r="H161" s="159">
        <v>72</v>
      </c>
      <c r="I161" s="135">
        <v>135</v>
      </c>
      <c r="J161" s="78">
        <v>95</v>
      </c>
      <c r="K161" s="46">
        <v>35.9</v>
      </c>
      <c r="L161" s="79">
        <v>100</v>
      </c>
      <c r="M161" s="80">
        <v>0</v>
      </c>
      <c r="N161" s="80">
        <v>1</v>
      </c>
      <c r="O161" s="80">
        <v>1</v>
      </c>
      <c r="P161" s="80">
        <v>0</v>
      </c>
      <c r="Q161" s="80">
        <v>0</v>
      </c>
      <c r="R161" s="80">
        <v>0</v>
      </c>
      <c r="S161" s="80">
        <v>1</v>
      </c>
      <c r="T161" s="80">
        <v>0</v>
      </c>
      <c r="U161" s="80">
        <v>1</v>
      </c>
      <c r="V161" s="80">
        <v>0</v>
      </c>
      <c r="W161" s="80">
        <v>0</v>
      </c>
      <c r="X161" s="70">
        <v>85</v>
      </c>
      <c r="Y161" s="63">
        <v>1.64</v>
      </c>
      <c r="Z161" s="191">
        <f t="shared" si="3"/>
        <v>31.603212373587155</v>
      </c>
      <c r="AA161" s="150">
        <v>44153</v>
      </c>
      <c r="AB161" s="60" t="s">
        <v>1928</v>
      </c>
      <c r="AC161" s="177">
        <v>44153</v>
      </c>
      <c r="AD161" s="58"/>
      <c r="AE161" s="58">
        <v>0</v>
      </c>
      <c r="AF161" s="58">
        <v>0</v>
      </c>
      <c r="AG161" s="58">
        <v>0</v>
      </c>
      <c r="AH161" s="84">
        <v>0</v>
      </c>
      <c r="AI161" s="84">
        <v>0</v>
      </c>
      <c r="AJ161" s="60">
        <v>44175</v>
      </c>
      <c r="AK161" s="58">
        <f t="shared" si="2"/>
        <v>22</v>
      </c>
      <c r="AL161" s="123">
        <v>1</v>
      </c>
      <c r="AM161" s="61"/>
      <c r="AN161" s="64">
        <v>1</v>
      </c>
      <c r="AO161" s="63">
        <v>1</v>
      </c>
      <c r="AP161" s="63">
        <v>0</v>
      </c>
      <c r="AQ161" s="63">
        <v>0</v>
      </c>
      <c r="AR161" s="63">
        <v>1</v>
      </c>
      <c r="AS161" s="63">
        <v>0</v>
      </c>
      <c r="AT161" s="64"/>
      <c r="AU161" s="66">
        <v>44151</v>
      </c>
      <c r="AV161" s="135">
        <v>6</v>
      </c>
      <c r="AW161" s="135"/>
      <c r="AX161" s="135"/>
      <c r="AY161" s="135"/>
      <c r="AZ161" s="135"/>
      <c r="BA161" s="135"/>
      <c r="BB161" s="135"/>
      <c r="BC161" s="135"/>
      <c r="BD161" s="135"/>
      <c r="BE161" s="135"/>
      <c r="BF161" s="135"/>
      <c r="BG161" s="133">
        <v>0.56999999999999995</v>
      </c>
      <c r="BH161" s="133">
        <v>949</v>
      </c>
      <c r="BI161" s="133">
        <v>16.899999999999999</v>
      </c>
      <c r="BJ161" s="133">
        <v>8.0000000000000002E-3</v>
      </c>
      <c r="BK161" s="135"/>
      <c r="BL161" s="135"/>
      <c r="BM161" s="135">
        <v>83</v>
      </c>
      <c r="BN161" s="135">
        <v>11.4</v>
      </c>
      <c r="BO161" s="135">
        <v>1.97</v>
      </c>
      <c r="BP161" s="135">
        <v>73.900000000000006</v>
      </c>
      <c r="BQ161" s="135">
        <v>18.3</v>
      </c>
      <c r="BR161" s="135">
        <v>107</v>
      </c>
      <c r="BS161" s="46">
        <v>35</v>
      </c>
      <c r="BT161" s="123">
        <v>1</v>
      </c>
      <c r="BU161" s="64">
        <v>0</v>
      </c>
      <c r="BV161" s="64">
        <v>0</v>
      </c>
      <c r="BW161" s="64">
        <v>0</v>
      </c>
      <c r="BX161" s="64">
        <v>1</v>
      </c>
      <c r="BY161" s="64">
        <v>1</v>
      </c>
      <c r="BZ161" s="64">
        <v>0</v>
      </c>
      <c r="CA161" s="64">
        <v>0</v>
      </c>
      <c r="CB161" s="64">
        <v>0</v>
      </c>
      <c r="CC161" s="64">
        <v>1</v>
      </c>
      <c r="CD161" s="64">
        <v>1</v>
      </c>
      <c r="CE161" s="64">
        <v>0</v>
      </c>
      <c r="CF161" s="64">
        <v>0</v>
      </c>
      <c r="CG161" s="64">
        <v>1</v>
      </c>
      <c r="CH161" s="64">
        <v>0</v>
      </c>
      <c r="CI161" s="63">
        <v>0</v>
      </c>
      <c r="CJ161" s="86"/>
      <c r="CK161" s="63" t="s">
        <v>1897</v>
      </c>
      <c r="CL161" s="64">
        <v>0</v>
      </c>
      <c r="CM161" s="64">
        <v>0</v>
      </c>
      <c r="CN161" s="64">
        <v>0</v>
      </c>
      <c r="CO161" s="64">
        <v>0</v>
      </c>
      <c r="CP161" s="61">
        <v>0</v>
      </c>
      <c r="CQ161" s="61">
        <v>0</v>
      </c>
      <c r="CR161" s="70">
        <v>0</v>
      </c>
      <c r="CS161" s="64">
        <v>0</v>
      </c>
      <c r="CT161" s="71"/>
      <c r="CU161" s="62"/>
      <c r="CV161" s="61">
        <v>0</v>
      </c>
      <c r="CW161" s="61">
        <v>0</v>
      </c>
      <c r="CX161" s="64">
        <v>0</v>
      </c>
      <c r="CY161" s="64">
        <v>0</v>
      </c>
      <c r="CZ161" s="160">
        <v>5.1402833333333326</v>
      </c>
      <c r="DA161" s="75">
        <v>5.3310000000000004</v>
      </c>
      <c r="DB161" s="75">
        <v>0.19071666666666776</v>
      </c>
      <c r="DC161" s="75">
        <v>3.7102364655645008</v>
      </c>
      <c r="DD161" s="75">
        <v>82</v>
      </c>
      <c r="DE161" s="75">
        <v>45470</v>
      </c>
      <c r="DF161" s="75">
        <v>27614</v>
      </c>
      <c r="DG161" s="75">
        <v>815.33101045296144</v>
      </c>
      <c r="DH161" s="75">
        <v>1.3436070346796919E-4</v>
      </c>
      <c r="DI161" s="75">
        <v>14.63816666666666</v>
      </c>
      <c r="DJ161" s="75">
        <v>27.132166666666667</v>
      </c>
      <c r="DK161" s="75">
        <v>-12.494</v>
      </c>
      <c r="DL161" s="75">
        <v>181.80416878991554</v>
      </c>
      <c r="DM161" s="75">
        <v>337.35611276113798</v>
      </c>
      <c r="DN161" s="75">
        <v>-155.5519439712225</v>
      </c>
      <c r="DO161" s="75">
        <v>228.10539019208792</v>
      </c>
      <c r="DP161" s="75">
        <v>422.56101497880229</v>
      </c>
      <c r="DQ161" s="75">
        <v>-194.45562478671442</v>
      </c>
      <c r="DR161" s="75">
        <v>0.31515458782539951</v>
      </c>
      <c r="DS161" s="90"/>
      <c r="DT161" s="75">
        <v>8.24</v>
      </c>
      <c r="DU161" s="75">
        <v>8.0399999999999991</v>
      </c>
      <c r="DV161" s="75">
        <v>8.32</v>
      </c>
      <c r="DW161" s="90">
        <v>95</v>
      </c>
      <c r="DX161" s="90">
        <v>135</v>
      </c>
      <c r="DY161" s="75">
        <v>0.28199999999999997</v>
      </c>
      <c r="DZ161" s="75">
        <v>0.67900000000000005</v>
      </c>
      <c r="EA161" s="75">
        <v>13.4</v>
      </c>
      <c r="EB161" s="75">
        <v>8.3919999999999995</v>
      </c>
      <c r="EC161" s="75">
        <v>0.73899999999999999</v>
      </c>
      <c r="ED161" s="75">
        <v>0.997</v>
      </c>
      <c r="EE161" s="75">
        <v>1.1240000000000001</v>
      </c>
      <c r="EF161" s="75">
        <v>0.41499999999999998</v>
      </c>
    </row>
    <row r="162" spans="1:136" ht="15.75" customHeight="1">
      <c r="A162" s="76">
        <v>162</v>
      </c>
      <c r="B162" s="168" t="s">
        <v>1253</v>
      </c>
      <c r="C162" s="46">
        <v>2712228</v>
      </c>
      <c r="D162" s="46">
        <v>1</v>
      </c>
      <c r="E162" s="149">
        <v>24954</v>
      </c>
      <c r="F162" s="46">
        <f t="shared" si="0"/>
        <v>52</v>
      </c>
      <c r="G162" s="78">
        <v>1</v>
      </c>
      <c r="H162" s="159">
        <v>104</v>
      </c>
      <c r="I162" s="135">
        <v>140</v>
      </c>
      <c r="J162" s="78">
        <v>80</v>
      </c>
      <c r="K162" s="46">
        <v>36.5</v>
      </c>
      <c r="L162" s="79">
        <v>92</v>
      </c>
      <c r="M162" s="80">
        <v>0</v>
      </c>
      <c r="N162" s="80">
        <v>1</v>
      </c>
      <c r="O162" s="80">
        <v>1</v>
      </c>
      <c r="P162" s="80">
        <v>1</v>
      </c>
      <c r="Q162" s="80">
        <v>0</v>
      </c>
      <c r="R162" s="80">
        <v>0</v>
      </c>
      <c r="S162" s="80">
        <v>1</v>
      </c>
      <c r="T162" s="80">
        <v>0</v>
      </c>
      <c r="U162" s="80">
        <v>1</v>
      </c>
      <c r="V162" s="80">
        <v>0</v>
      </c>
      <c r="W162" s="80">
        <v>1</v>
      </c>
      <c r="X162" s="70">
        <v>63.6</v>
      </c>
      <c r="Y162" s="63">
        <v>1.69</v>
      </c>
      <c r="Z162" s="191">
        <f t="shared" si="3"/>
        <v>22.268127866671339</v>
      </c>
      <c r="AA162" s="150">
        <v>44153</v>
      </c>
      <c r="AB162" s="60" t="s">
        <v>1928</v>
      </c>
      <c r="AC162" s="177">
        <v>44155</v>
      </c>
      <c r="AD162" s="58"/>
      <c r="AE162" s="58">
        <v>0</v>
      </c>
      <c r="AF162" s="58">
        <v>0</v>
      </c>
      <c r="AG162" s="58">
        <v>0</v>
      </c>
      <c r="AH162" s="84">
        <v>0</v>
      </c>
      <c r="AI162" s="84">
        <v>0</v>
      </c>
      <c r="AJ162" s="60">
        <v>44179</v>
      </c>
      <c r="AK162" s="58">
        <f t="shared" si="2"/>
        <v>26</v>
      </c>
      <c r="AL162" s="123">
        <v>1</v>
      </c>
      <c r="AM162" s="61"/>
      <c r="AN162" s="64">
        <v>1</v>
      </c>
      <c r="AO162" s="63">
        <v>1</v>
      </c>
      <c r="AP162" s="63">
        <v>0</v>
      </c>
      <c r="AQ162" s="63">
        <v>0</v>
      </c>
      <c r="AR162" s="63">
        <v>1</v>
      </c>
      <c r="AS162" s="63">
        <v>0</v>
      </c>
      <c r="AT162" s="64">
        <v>0</v>
      </c>
      <c r="AU162" s="66">
        <v>44153</v>
      </c>
      <c r="AV162" s="135">
        <v>2</v>
      </c>
      <c r="AW162" s="135"/>
      <c r="AX162" s="135"/>
      <c r="AY162" s="135"/>
      <c r="AZ162" s="135"/>
      <c r="BA162" s="135"/>
      <c r="BB162" s="135"/>
      <c r="BC162" s="135"/>
      <c r="BD162" s="135"/>
      <c r="BE162" s="135"/>
      <c r="BF162" s="135"/>
      <c r="BG162" s="133">
        <v>8.6300000000000008</v>
      </c>
      <c r="BH162" s="133">
        <v>2197</v>
      </c>
      <c r="BI162" s="133">
        <v>46.3</v>
      </c>
      <c r="BJ162" s="143"/>
      <c r="BK162" s="135"/>
      <c r="BL162" s="135"/>
      <c r="BM162" s="135">
        <v>68</v>
      </c>
      <c r="BN162" s="135">
        <v>8.4</v>
      </c>
      <c r="BO162" s="135">
        <v>16.13</v>
      </c>
      <c r="BP162" s="135">
        <v>84</v>
      </c>
      <c r="BQ162" s="135">
        <v>8.6</v>
      </c>
      <c r="BR162" s="135">
        <v>186</v>
      </c>
      <c r="BS162" s="46">
        <v>199</v>
      </c>
      <c r="BT162" s="123">
        <v>0</v>
      </c>
      <c r="BU162" s="64">
        <v>0</v>
      </c>
      <c r="BV162" s="64">
        <v>0</v>
      </c>
      <c r="BW162" s="64">
        <v>0</v>
      </c>
      <c r="BX162" s="64">
        <v>0</v>
      </c>
      <c r="BY162" s="64">
        <v>1</v>
      </c>
      <c r="BZ162" s="64">
        <v>0</v>
      </c>
      <c r="CA162" s="64">
        <v>0</v>
      </c>
      <c r="CB162" s="64">
        <v>0</v>
      </c>
      <c r="CC162" s="64">
        <v>0</v>
      </c>
      <c r="CD162" s="64">
        <v>0</v>
      </c>
      <c r="CE162" s="64">
        <v>0</v>
      </c>
      <c r="CF162" s="64">
        <v>0</v>
      </c>
      <c r="CG162" s="64">
        <v>0</v>
      </c>
      <c r="CH162" s="64">
        <v>0</v>
      </c>
      <c r="CI162" s="63">
        <v>0</v>
      </c>
      <c r="CJ162" s="86"/>
      <c r="CK162" s="63"/>
      <c r="CL162" s="90">
        <v>1</v>
      </c>
      <c r="CM162" s="90">
        <v>0</v>
      </c>
      <c r="CN162" s="90">
        <v>0</v>
      </c>
      <c r="CO162" s="90">
        <v>0</v>
      </c>
      <c r="CP162" s="161">
        <v>0</v>
      </c>
      <c r="CQ162" s="161"/>
      <c r="CR162" s="91">
        <v>0</v>
      </c>
      <c r="CS162" s="90">
        <v>0</v>
      </c>
      <c r="CT162" s="92"/>
      <c r="CU162" s="89" t="s">
        <v>1254</v>
      </c>
      <c r="CV162" s="61">
        <v>0</v>
      </c>
      <c r="CW162" s="61">
        <v>0</v>
      </c>
      <c r="CX162" s="64">
        <v>0</v>
      </c>
      <c r="CY162" s="64">
        <v>0</v>
      </c>
      <c r="CZ162" s="160"/>
      <c r="DA162" s="75"/>
      <c r="DB162" s="75"/>
      <c r="DC162" s="75"/>
      <c r="DD162" s="75"/>
      <c r="DE162" s="75"/>
      <c r="DF162" s="75"/>
      <c r="DG162" s="75"/>
      <c r="DH162" s="75"/>
      <c r="DI162" s="75"/>
      <c r="DJ162" s="75"/>
      <c r="DK162" s="75"/>
      <c r="DL162" s="75"/>
      <c r="DM162" s="75"/>
      <c r="DN162" s="75"/>
      <c r="DO162" s="75"/>
      <c r="DP162" s="75"/>
      <c r="DQ162" s="75"/>
      <c r="DR162" s="75"/>
      <c r="DS162" s="90"/>
      <c r="DT162" s="75">
        <v>7.46</v>
      </c>
      <c r="DU162" s="75">
        <v>7.25</v>
      </c>
      <c r="DV162" s="75">
        <v>7.61</v>
      </c>
      <c r="DW162" s="90">
        <v>80</v>
      </c>
      <c r="DX162" s="90">
        <v>140</v>
      </c>
      <c r="DY162" s="75">
        <v>0.36299999999999999</v>
      </c>
      <c r="DZ162" s="75">
        <v>0.53</v>
      </c>
      <c r="EA162" s="75">
        <v>12.84</v>
      </c>
      <c r="EB162" s="75">
        <v>8.5709999999999997</v>
      </c>
      <c r="EC162" s="75">
        <v>0.995</v>
      </c>
      <c r="ED162" s="75">
        <v>0.60599999999999998</v>
      </c>
      <c r="EE162" s="75">
        <v>0.71199999999999997</v>
      </c>
      <c r="EF162" s="75">
        <v>0.47099999999999997</v>
      </c>
    </row>
    <row r="163" spans="1:136" ht="15.75" customHeight="1">
      <c r="A163" s="76">
        <v>163</v>
      </c>
      <c r="B163" s="168" t="s">
        <v>1261</v>
      </c>
      <c r="C163" s="46">
        <v>91813978</v>
      </c>
      <c r="D163" s="46">
        <v>2</v>
      </c>
      <c r="E163" s="149">
        <v>21198</v>
      </c>
      <c r="F163" s="46">
        <f t="shared" si="0"/>
        <v>62</v>
      </c>
      <c r="G163" s="78">
        <v>2</v>
      </c>
      <c r="H163" s="159">
        <v>103</v>
      </c>
      <c r="I163" s="135">
        <v>115</v>
      </c>
      <c r="J163" s="78">
        <v>70</v>
      </c>
      <c r="K163" s="46">
        <v>35.200000000000003</v>
      </c>
      <c r="L163" s="79">
        <v>98</v>
      </c>
      <c r="M163" s="80">
        <v>0</v>
      </c>
      <c r="N163" s="80">
        <v>0</v>
      </c>
      <c r="O163" s="80">
        <v>0</v>
      </c>
      <c r="P163" s="80">
        <v>0</v>
      </c>
      <c r="Q163" s="80">
        <v>0</v>
      </c>
      <c r="R163" s="80">
        <v>0</v>
      </c>
      <c r="S163" s="80">
        <v>1</v>
      </c>
      <c r="T163" s="80">
        <v>0</v>
      </c>
      <c r="U163" s="80">
        <v>1</v>
      </c>
      <c r="V163" s="80">
        <v>0</v>
      </c>
      <c r="W163" s="80">
        <v>0</v>
      </c>
      <c r="X163" s="70"/>
      <c r="Y163" s="63"/>
      <c r="Z163" s="191" t="e">
        <f t="shared" si="3"/>
        <v>#DIV/0!</v>
      </c>
      <c r="AA163" s="150">
        <v>44155</v>
      </c>
      <c r="AB163" s="60" t="s">
        <v>1928</v>
      </c>
      <c r="AC163" s="177">
        <v>44155</v>
      </c>
      <c r="AD163" s="58"/>
      <c r="AE163" s="58">
        <v>0</v>
      </c>
      <c r="AF163" s="58">
        <v>0</v>
      </c>
      <c r="AG163" s="58">
        <v>0</v>
      </c>
      <c r="AH163" s="84">
        <v>0</v>
      </c>
      <c r="AI163" s="84">
        <v>0</v>
      </c>
      <c r="AJ163" s="60">
        <v>44158</v>
      </c>
      <c r="AK163" s="58">
        <f t="shared" si="2"/>
        <v>3</v>
      </c>
      <c r="AL163" s="123">
        <v>1</v>
      </c>
      <c r="AM163" s="61"/>
      <c r="AN163" s="64">
        <v>1</v>
      </c>
      <c r="AO163" s="63">
        <v>1</v>
      </c>
      <c r="AP163" s="63">
        <v>0</v>
      </c>
      <c r="AQ163" s="63">
        <v>0</v>
      </c>
      <c r="AR163" s="63">
        <v>1</v>
      </c>
      <c r="AS163" s="63">
        <v>0</v>
      </c>
      <c r="AT163" s="64">
        <v>1</v>
      </c>
      <c r="AU163" s="152">
        <v>44155</v>
      </c>
      <c r="AV163" s="135">
        <v>0</v>
      </c>
      <c r="AW163" s="135"/>
      <c r="AX163" s="135"/>
      <c r="AY163" s="135"/>
      <c r="AZ163" s="135"/>
      <c r="BA163" s="135"/>
      <c r="BB163" s="135"/>
      <c r="BC163" s="135"/>
      <c r="BD163" s="135"/>
      <c r="BE163" s="135"/>
      <c r="BF163" s="135"/>
      <c r="BG163" s="133">
        <v>0.76</v>
      </c>
      <c r="BH163" s="143"/>
      <c r="BI163" s="143"/>
      <c r="BJ163" s="143"/>
      <c r="BK163" s="135"/>
      <c r="BL163" s="135"/>
      <c r="BM163" s="135"/>
      <c r="BN163" s="135">
        <v>14.7</v>
      </c>
      <c r="BO163" s="135">
        <v>11.99</v>
      </c>
      <c r="BP163" s="135">
        <v>58.6</v>
      </c>
      <c r="BQ163" s="135">
        <v>33.9</v>
      </c>
      <c r="BR163" s="135">
        <v>347</v>
      </c>
      <c r="BS163" s="46"/>
      <c r="BT163" s="123">
        <v>1</v>
      </c>
      <c r="BU163" s="64">
        <v>0</v>
      </c>
      <c r="BV163" s="64">
        <v>1</v>
      </c>
      <c r="BW163" s="64">
        <v>0</v>
      </c>
      <c r="BX163" s="64">
        <v>0</v>
      </c>
      <c r="BY163" s="64">
        <v>0</v>
      </c>
      <c r="BZ163" s="64">
        <v>1</v>
      </c>
      <c r="CA163" s="64">
        <v>0</v>
      </c>
      <c r="CB163" s="64">
        <v>0</v>
      </c>
      <c r="CC163" s="64">
        <v>1</v>
      </c>
      <c r="CD163" s="64">
        <v>1</v>
      </c>
      <c r="CE163" s="64">
        <v>0</v>
      </c>
      <c r="CF163" s="64">
        <v>0</v>
      </c>
      <c r="CG163" s="64">
        <v>1</v>
      </c>
      <c r="CH163" s="64">
        <v>0</v>
      </c>
      <c r="CI163" s="63">
        <v>0</v>
      </c>
      <c r="CJ163" s="86"/>
      <c r="CK163" s="63" t="s">
        <v>1897</v>
      </c>
      <c r="CL163" s="64">
        <v>0</v>
      </c>
      <c r="CM163" s="64">
        <v>0</v>
      </c>
      <c r="CN163" s="64">
        <v>0</v>
      </c>
      <c r="CO163" s="64">
        <v>0</v>
      </c>
      <c r="CP163" s="61">
        <v>0</v>
      </c>
      <c r="CQ163" s="61"/>
      <c r="CR163" s="70">
        <v>0</v>
      </c>
      <c r="CS163" s="64">
        <v>0</v>
      </c>
      <c r="CT163" s="71"/>
      <c r="CU163" s="62"/>
      <c r="CV163" s="61">
        <v>0</v>
      </c>
      <c r="CW163" s="61">
        <v>0</v>
      </c>
      <c r="CX163" s="64">
        <v>0</v>
      </c>
      <c r="CY163" s="64">
        <v>0</v>
      </c>
      <c r="CZ163" s="160">
        <v>4.4933846153846169</v>
      </c>
      <c r="DA163" s="75">
        <v>4.6539999999999999</v>
      </c>
      <c r="DB163" s="75">
        <v>0.16061538461538305</v>
      </c>
      <c r="DC163" s="75">
        <v>3.5744855685280568</v>
      </c>
      <c r="DD163" s="75">
        <v>71</v>
      </c>
      <c r="DE163" s="75">
        <v>17385</v>
      </c>
      <c r="DF163" s="75">
        <v>10582</v>
      </c>
      <c r="DG163" s="75">
        <v>661.95389681668496</v>
      </c>
      <c r="DH163" s="75">
        <v>3.3778922401512537E-4</v>
      </c>
      <c r="DI163" s="75">
        <v>-4.3550000000000004</v>
      </c>
      <c r="DJ163" s="75">
        <v>9.2263333333333328</v>
      </c>
      <c r="DK163" s="75">
        <v>-13.581333333333331</v>
      </c>
      <c r="DL163" s="75">
        <v>-40.977782726883611</v>
      </c>
      <c r="DM163" s="75">
        <v>88.411966443703975</v>
      </c>
      <c r="DN163" s="75">
        <v>-129.38974917058761</v>
      </c>
      <c r="DO163" s="75">
        <v>-76.502642144126909</v>
      </c>
      <c r="DP163" s="75">
        <v>165.02912769569383</v>
      </c>
      <c r="DQ163" s="75">
        <v>-241.53176983982073</v>
      </c>
      <c r="DR163" s="75">
        <v>0.59408509599406834</v>
      </c>
      <c r="DS163" s="90"/>
      <c r="DT163" s="75">
        <v>6.52</v>
      </c>
      <c r="DU163" s="75">
        <v>6.38</v>
      </c>
      <c r="DV163" s="75">
        <v>6.64</v>
      </c>
      <c r="DW163" s="90">
        <v>70</v>
      </c>
      <c r="DX163" s="90">
        <v>115</v>
      </c>
      <c r="DY163" s="75">
        <v>0.25900000000000001</v>
      </c>
      <c r="DZ163" s="75">
        <v>0.442</v>
      </c>
      <c r="EA163" s="75">
        <v>13.8</v>
      </c>
      <c r="EB163" s="75">
        <v>8.27</v>
      </c>
      <c r="EC163" s="75">
        <v>0.91300000000000003</v>
      </c>
      <c r="ED163" s="75">
        <v>0.54600000000000004</v>
      </c>
      <c r="EE163" s="75">
        <v>0.61199999999999999</v>
      </c>
      <c r="EF163" s="75">
        <v>0.48299999999999998</v>
      </c>
    </row>
    <row r="164" spans="1:136" ht="15.75" customHeight="1">
      <c r="A164" s="76">
        <v>164</v>
      </c>
      <c r="B164" s="168" t="s">
        <v>1268</v>
      </c>
      <c r="C164" s="46">
        <v>2716588</v>
      </c>
      <c r="D164" s="46">
        <v>2</v>
      </c>
      <c r="E164" s="149">
        <v>31990</v>
      </c>
      <c r="F164" s="46">
        <f t="shared" si="0"/>
        <v>33</v>
      </c>
      <c r="G164" s="78">
        <v>1</v>
      </c>
      <c r="H164" s="159">
        <v>133</v>
      </c>
      <c r="I164" s="135">
        <v>118</v>
      </c>
      <c r="J164" s="78">
        <v>83</v>
      </c>
      <c r="K164" s="46">
        <v>35.200000000000003</v>
      </c>
      <c r="L164" s="79">
        <v>99</v>
      </c>
      <c r="M164" s="80">
        <v>0</v>
      </c>
      <c r="N164" s="80">
        <v>0</v>
      </c>
      <c r="O164" s="80">
        <v>0</v>
      </c>
      <c r="P164" s="80">
        <v>0</v>
      </c>
      <c r="Q164" s="80">
        <v>0</v>
      </c>
      <c r="R164" s="80">
        <v>0</v>
      </c>
      <c r="S164" s="80">
        <v>0</v>
      </c>
      <c r="T164" s="80">
        <v>0</v>
      </c>
      <c r="U164" s="80">
        <v>0</v>
      </c>
      <c r="V164" s="80">
        <v>0</v>
      </c>
      <c r="W164" s="80">
        <v>0</v>
      </c>
      <c r="X164" s="70"/>
      <c r="Y164" s="63"/>
      <c r="Z164" s="191" t="e">
        <f t="shared" si="3"/>
        <v>#DIV/0!</v>
      </c>
      <c r="AA164" s="150">
        <v>44155</v>
      </c>
      <c r="AB164" s="60" t="s">
        <v>1928</v>
      </c>
      <c r="AC164" s="177">
        <v>44155</v>
      </c>
      <c r="AD164" s="58"/>
      <c r="AE164" s="58">
        <v>0</v>
      </c>
      <c r="AF164" s="58">
        <v>0</v>
      </c>
      <c r="AG164" s="58">
        <v>0</v>
      </c>
      <c r="AH164" s="84">
        <v>0</v>
      </c>
      <c r="AI164" s="84">
        <v>0</v>
      </c>
      <c r="AJ164" s="60">
        <v>44156</v>
      </c>
      <c r="AK164" s="58">
        <f t="shared" si="2"/>
        <v>1</v>
      </c>
      <c r="AL164" s="123">
        <v>1</v>
      </c>
      <c r="AM164" s="61"/>
      <c r="AN164" s="64">
        <v>1</v>
      </c>
      <c r="AO164" s="63">
        <v>1</v>
      </c>
      <c r="AP164" s="63">
        <v>0</v>
      </c>
      <c r="AQ164" s="63">
        <v>0</v>
      </c>
      <c r="AR164" s="63">
        <v>1</v>
      </c>
      <c r="AS164" s="63">
        <v>0</v>
      </c>
      <c r="AT164" s="64">
        <v>0</v>
      </c>
      <c r="AU164" s="152">
        <v>44155</v>
      </c>
      <c r="AV164" s="135">
        <v>1</v>
      </c>
      <c r="AW164" s="135">
        <v>7.5060000000000002</v>
      </c>
      <c r="AX164" s="135">
        <v>62.1</v>
      </c>
      <c r="AY164" s="135">
        <v>28.9</v>
      </c>
      <c r="AZ164" s="135">
        <v>24.9</v>
      </c>
      <c r="BA164" s="135">
        <v>-0.2</v>
      </c>
      <c r="BB164" s="135"/>
      <c r="BC164" s="135"/>
      <c r="BD164" s="135"/>
      <c r="BE164" s="135"/>
      <c r="BF164" s="135"/>
      <c r="BG164" s="133">
        <v>0.51</v>
      </c>
      <c r="BH164" s="133">
        <v>5052</v>
      </c>
      <c r="BI164" s="133">
        <v>71.099999999999994</v>
      </c>
      <c r="BJ164" s="143"/>
      <c r="BK164" s="135"/>
      <c r="BL164" s="135"/>
      <c r="BM164" s="135"/>
      <c r="BN164" s="135">
        <v>12.3</v>
      </c>
      <c r="BO164" s="135">
        <v>16.579999999999998</v>
      </c>
      <c r="BP164" s="135">
        <v>88.5</v>
      </c>
      <c r="BQ164" s="135">
        <v>3</v>
      </c>
      <c r="BR164" s="135">
        <v>291</v>
      </c>
      <c r="BS164" s="46">
        <v>25</v>
      </c>
      <c r="BT164" s="123">
        <v>0</v>
      </c>
      <c r="BU164" s="64">
        <v>0</v>
      </c>
      <c r="BV164" s="64">
        <v>0</v>
      </c>
      <c r="BW164" s="64">
        <v>0</v>
      </c>
      <c r="BX164" s="64">
        <v>0</v>
      </c>
      <c r="BY164" s="64">
        <v>1</v>
      </c>
      <c r="BZ164" s="64">
        <v>0</v>
      </c>
      <c r="CA164" s="64">
        <v>0</v>
      </c>
      <c r="CB164" s="64">
        <v>0</v>
      </c>
      <c r="CC164" s="64">
        <v>0</v>
      </c>
      <c r="CD164" s="64">
        <v>0</v>
      </c>
      <c r="CE164" s="64">
        <v>0</v>
      </c>
      <c r="CF164" s="64">
        <v>0</v>
      </c>
      <c r="CG164" s="64">
        <v>1</v>
      </c>
      <c r="CH164" s="64">
        <v>0</v>
      </c>
      <c r="CI164" s="63">
        <v>0</v>
      </c>
      <c r="CJ164" s="86"/>
      <c r="CK164" s="63"/>
      <c r="CL164" s="64">
        <v>0</v>
      </c>
      <c r="CM164" s="64">
        <v>0</v>
      </c>
      <c r="CN164" s="64">
        <v>0</v>
      </c>
      <c r="CO164" s="64">
        <v>0</v>
      </c>
      <c r="CP164" s="61">
        <v>0</v>
      </c>
      <c r="CQ164" s="61">
        <v>0</v>
      </c>
      <c r="CR164" s="70">
        <v>0</v>
      </c>
      <c r="CS164" s="64">
        <v>0</v>
      </c>
      <c r="CT164" s="71"/>
      <c r="CU164" s="62"/>
      <c r="CV164" s="61">
        <v>0</v>
      </c>
      <c r="CW164" s="61">
        <v>0</v>
      </c>
      <c r="CX164" s="64">
        <v>0</v>
      </c>
      <c r="CY164" s="64">
        <v>0</v>
      </c>
      <c r="CZ164" s="160">
        <v>2.2790000000000008</v>
      </c>
      <c r="DA164" s="75">
        <v>2.3959999999999999</v>
      </c>
      <c r="DB164" s="75">
        <v>0.1169999999999991</v>
      </c>
      <c r="DC164" s="75">
        <v>5.1338306274681464</v>
      </c>
      <c r="DD164" s="75">
        <v>86</v>
      </c>
      <c r="DE164" s="75">
        <v>70180</v>
      </c>
      <c r="DF164" s="75">
        <v>53500</v>
      </c>
      <c r="DG164" s="75">
        <v>2514.6316851664988</v>
      </c>
      <c r="DH164" s="75">
        <v>9.5959450980713013E-5</v>
      </c>
      <c r="DI164" s="75">
        <v>-3.0651666666666655</v>
      </c>
      <c r="DJ164" s="75">
        <v>10.035833333333336</v>
      </c>
      <c r="DK164" s="75">
        <v>-13.101000000000001</v>
      </c>
      <c r="DL164" s="75">
        <v>-7.4844454068738751</v>
      </c>
      <c r="DM164" s="75">
        <v>24.526141047255841</v>
      </c>
      <c r="DN164" s="75">
        <v>-32.010586454129722</v>
      </c>
      <c r="DO164" s="75">
        <v>-107.78610200588031</v>
      </c>
      <c r="DP164" s="75">
        <v>352.77360012076991</v>
      </c>
      <c r="DQ164" s="75">
        <v>-460.55970212665022</v>
      </c>
      <c r="DR164" s="75">
        <v>0.56626195048699191</v>
      </c>
      <c r="DS164" s="90"/>
      <c r="DT164" s="75">
        <v>5.61</v>
      </c>
      <c r="DU164" s="75">
        <v>5.49</v>
      </c>
      <c r="DV164" s="75">
        <v>5.67</v>
      </c>
      <c r="DW164" s="90">
        <v>83</v>
      </c>
      <c r="DX164" s="90">
        <v>118</v>
      </c>
      <c r="DY164" s="75">
        <v>0.17199999999999999</v>
      </c>
      <c r="DZ164" s="75">
        <v>0.32400000000000001</v>
      </c>
      <c r="EA164" s="75">
        <v>13.66</v>
      </c>
      <c r="EB164" s="75">
        <v>8.31</v>
      </c>
      <c r="EC164" s="75">
        <v>0.78900000000000003</v>
      </c>
      <c r="ED164" s="75">
        <v>0.59399999999999997</v>
      </c>
      <c r="EE164" s="75">
        <v>0.66800000000000004</v>
      </c>
      <c r="EF164" s="75">
        <v>0.52200000000000002</v>
      </c>
    </row>
    <row r="165" spans="1:136" ht="15.75" customHeight="1">
      <c r="A165" s="76">
        <v>165</v>
      </c>
      <c r="B165" s="168" t="s">
        <v>1275</v>
      </c>
      <c r="C165" s="46">
        <v>2716747</v>
      </c>
      <c r="D165" s="46">
        <v>1</v>
      </c>
      <c r="E165" s="149">
        <v>27862</v>
      </c>
      <c r="F165" s="46">
        <f t="shared" si="0"/>
        <v>44</v>
      </c>
      <c r="G165" s="78">
        <v>1</v>
      </c>
      <c r="H165" s="159">
        <v>63</v>
      </c>
      <c r="I165" s="135">
        <v>116</v>
      </c>
      <c r="J165" s="78">
        <v>78</v>
      </c>
      <c r="K165" s="46">
        <v>35</v>
      </c>
      <c r="L165" s="79">
        <v>100</v>
      </c>
      <c r="M165" s="80">
        <v>0</v>
      </c>
      <c r="N165" s="80">
        <v>0</v>
      </c>
      <c r="O165" s="80">
        <v>0</v>
      </c>
      <c r="P165" s="80">
        <v>0</v>
      </c>
      <c r="Q165" s="80">
        <v>0</v>
      </c>
      <c r="R165" s="80">
        <v>0</v>
      </c>
      <c r="S165" s="80">
        <v>0</v>
      </c>
      <c r="T165" s="80">
        <v>1</v>
      </c>
      <c r="U165" s="80">
        <v>0</v>
      </c>
      <c r="V165" s="80">
        <v>0</v>
      </c>
      <c r="W165" s="80">
        <v>0</v>
      </c>
      <c r="X165" s="70"/>
      <c r="Y165" s="63"/>
      <c r="Z165" s="191" t="e">
        <f t="shared" si="3"/>
        <v>#DIV/0!</v>
      </c>
      <c r="AA165" s="150">
        <v>44155</v>
      </c>
      <c r="AB165" s="60" t="s">
        <v>1928</v>
      </c>
      <c r="AC165" s="177">
        <v>44156</v>
      </c>
      <c r="AD165" s="58"/>
      <c r="AE165" s="58">
        <v>0</v>
      </c>
      <c r="AF165" s="58">
        <v>0</v>
      </c>
      <c r="AG165" s="58">
        <v>0</v>
      </c>
      <c r="AH165" s="84">
        <v>0</v>
      </c>
      <c r="AI165" s="84">
        <v>0</v>
      </c>
      <c r="AJ165" s="60">
        <v>44159</v>
      </c>
      <c r="AK165" s="58">
        <f t="shared" si="2"/>
        <v>4</v>
      </c>
      <c r="AL165" s="123">
        <v>1</v>
      </c>
      <c r="AM165" s="61"/>
      <c r="AN165" s="64">
        <v>1</v>
      </c>
      <c r="AO165" s="63">
        <v>1</v>
      </c>
      <c r="AP165" s="63">
        <v>0</v>
      </c>
      <c r="AQ165" s="63">
        <v>0</v>
      </c>
      <c r="AR165" s="63">
        <v>0</v>
      </c>
      <c r="AS165" s="63">
        <v>0</v>
      </c>
      <c r="AT165" s="64">
        <v>1</v>
      </c>
      <c r="AU165" s="152">
        <v>44155</v>
      </c>
      <c r="AV165" s="135">
        <v>3</v>
      </c>
      <c r="AW165" s="135"/>
      <c r="AX165" s="135"/>
      <c r="AY165" s="135"/>
      <c r="AZ165" s="135"/>
      <c r="BA165" s="135"/>
      <c r="BB165" s="135"/>
      <c r="BC165" s="135"/>
      <c r="BD165" s="135"/>
      <c r="BE165" s="135"/>
      <c r="BF165" s="135"/>
      <c r="BG165" s="133"/>
      <c r="BH165" s="133">
        <v>420</v>
      </c>
      <c r="BI165" s="143"/>
      <c r="BJ165" s="133">
        <v>5.0000000000000001E-3</v>
      </c>
      <c r="BK165" s="135"/>
      <c r="BL165" s="135"/>
      <c r="BM165" s="135"/>
      <c r="BN165" s="135">
        <v>13.5</v>
      </c>
      <c r="BO165" s="135">
        <v>6.83</v>
      </c>
      <c r="BP165" s="135">
        <v>71.099999999999994</v>
      </c>
      <c r="BQ165" s="135">
        <v>18.2</v>
      </c>
      <c r="BR165" s="135">
        <v>364</v>
      </c>
      <c r="BS165" s="46">
        <v>48</v>
      </c>
      <c r="BT165" s="123">
        <v>1</v>
      </c>
      <c r="BU165" s="64">
        <v>1</v>
      </c>
      <c r="BV165" s="64">
        <v>1</v>
      </c>
      <c r="BW165" s="64">
        <v>0</v>
      </c>
      <c r="BX165" s="64">
        <v>1</v>
      </c>
      <c r="BY165" s="64">
        <v>1</v>
      </c>
      <c r="BZ165" s="64">
        <v>0</v>
      </c>
      <c r="CA165" s="64">
        <v>0</v>
      </c>
      <c r="CB165" s="64">
        <v>0</v>
      </c>
      <c r="CC165" s="64">
        <v>1</v>
      </c>
      <c r="CD165" s="64">
        <v>1</v>
      </c>
      <c r="CE165" s="64">
        <v>0</v>
      </c>
      <c r="CF165" s="64">
        <v>0</v>
      </c>
      <c r="CG165" s="64">
        <v>1</v>
      </c>
      <c r="CH165" s="64">
        <v>0</v>
      </c>
      <c r="CI165" s="63">
        <v>0</v>
      </c>
      <c r="CJ165" s="86"/>
      <c r="CK165" s="63" t="s">
        <v>1885</v>
      </c>
      <c r="CL165" s="64">
        <v>0</v>
      </c>
      <c r="CM165" s="64">
        <v>0</v>
      </c>
      <c r="CN165" s="64">
        <v>0</v>
      </c>
      <c r="CO165" s="64">
        <v>0</v>
      </c>
      <c r="CP165" s="61">
        <v>0</v>
      </c>
      <c r="CQ165" s="61"/>
      <c r="CR165" s="70">
        <v>0</v>
      </c>
      <c r="CS165" s="64">
        <v>0</v>
      </c>
      <c r="CT165" s="71"/>
      <c r="CU165" s="62"/>
      <c r="CV165" s="61">
        <v>0</v>
      </c>
      <c r="CW165" s="61">
        <v>0</v>
      </c>
      <c r="CX165" s="64">
        <v>0</v>
      </c>
      <c r="CY165" s="64">
        <v>0</v>
      </c>
      <c r="CZ165" s="160">
        <v>4.3954915254237283</v>
      </c>
      <c r="DA165" s="75">
        <v>4.6310000000000002</v>
      </c>
      <c r="DB165" s="75">
        <v>0.23550847457627189</v>
      </c>
      <c r="DC165" s="75">
        <v>5.357955378006757</v>
      </c>
      <c r="DD165" s="75">
        <v>39</v>
      </c>
      <c r="DE165" s="75">
        <v>18934</v>
      </c>
      <c r="DF165" s="75">
        <v>3526</v>
      </c>
      <c r="DG165" s="75">
        <v>307.55476084041118</v>
      </c>
      <c r="DH165" s="75">
        <v>1.5195562614880196E-3</v>
      </c>
      <c r="DI165" s="75">
        <v>-7.317333333333333</v>
      </c>
      <c r="DJ165" s="75">
        <v>6.6005000000000011</v>
      </c>
      <c r="DK165" s="75">
        <v>-13.917833333333338</v>
      </c>
      <c r="DL165" s="75">
        <v>-66.632694402015346</v>
      </c>
      <c r="DM165" s="75">
        <v>60.005945016433273</v>
      </c>
      <c r="DN165" s="75">
        <v>-126.63863941844862</v>
      </c>
      <c r="DO165" s="75">
        <v>-133.15119492973261</v>
      </c>
      <c r="DP165" s="75">
        <v>120.20657947230748</v>
      </c>
      <c r="DQ165" s="75">
        <v>-253.35777440204023</v>
      </c>
      <c r="DR165" s="75">
        <v>0.67821721150423198</v>
      </c>
      <c r="DS165" s="90"/>
      <c r="DT165" s="75">
        <v>7.7</v>
      </c>
      <c r="DU165" s="75">
        <v>7.57</v>
      </c>
      <c r="DV165" s="75">
        <v>7.81</v>
      </c>
      <c r="DW165" s="90">
        <v>78</v>
      </c>
      <c r="DX165" s="90">
        <v>116</v>
      </c>
      <c r="DY165" s="75">
        <v>0.249</v>
      </c>
      <c r="DZ165" s="75">
        <v>0.59499999999999997</v>
      </c>
      <c r="EA165" s="75">
        <v>13.23</v>
      </c>
      <c r="EB165" s="75">
        <v>8.4450000000000003</v>
      </c>
      <c r="EC165" s="75">
        <v>0.94699999999999995</v>
      </c>
      <c r="ED165" s="75">
        <v>0.65200000000000002</v>
      </c>
      <c r="EE165" s="75">
        <v>0.81899999999999995</v>
      </c>
      <c r="EF165" s="75">
        <v>0.30599999999999999</v>
      </c>
    </row>
    <row r="166" spans="1:136" ht="15.75" customHeight="1">
      <c r="A166" s="76">
        <v>166</v>
      </c>
      <c r="B166" s="168" t="s">
        <v>1281</v>
      </c>
      <c r="C166" s="46">
        <v>2717114</v>
      </c>
      <c r="D166" s="46">
        <v>1</v>
      </c>
      <c r="E166" s="149">
        <v>21768</v>
      </c>
      <c r="F166" s="46">
        <f t="shared" si="0"/>
        <v>61</v>
      </c>
      <c r="G166" s="78">
        <v>2</v>
      </c>
      <c r="H166" s="159">
        <v>95</v>
      </c>
      <c r="I166" s="135">
        <v>119</v>
      </c>
      <c r="J166" s="78">
        <v>99</v>
      </c>
      <c r="K166" s="46">
        <v>35.5</v>
      </c>
      <c r="L166" s="79">
        <v>95</v>
      </c>
      <c r="M166" s="80">
        <v>0</v>
      </c>
      <c r="N166" s="80">
        <v>1</v>
      </c>
      <c r="O166" s="80">
        <v>0</v>
      </c>
      <c r="P166" s="80">
        <v>0</v>
      </c>
      <c r="Q166" s="80">
        <v>0</v>
      </c>
      <c r="R166" s="80">
        <v>0</v>
      </c>
      <c r="S166" s="80">
        <v>1</v>
      </c>
      <c r="T166" s="80">
        <v>0</v>
      </c>
      <c r="U166" s="80">
        <v>1</v>
      </c>
      <c r="V166" s="80">
        <v>0</v>
      </c>
      <c r="W166" s="80">
        <v>0</v>
      </c>
      <c r="X166" s="70">
        <v>90</v>
      </c>
      <c r="Y166" s="63">
        <v>1.85</v>
      </c>
      <c r="Z166" s="191">
        <f t="shared" si="3"/>
        <v>26.296566837107374</v>
      </c>
      <c r="AA166" s="150">
        <v>44157</v>
      </c>
      <c r="AB166" s="60" t="s">
        <v>1928</v>
      </c>
      <c r="AC166" s="177">
        <v>44159</v>
      </c>
      <c r="AD166" s="58" t="s">
        <v>1888</v>
      </c>
      <c r="AE166" s="58">
        <v>1</v>
      </c>
      <c r="AF166" s="58">
        <v>1</v>
      </c>
      <c r="AG166" s="58">
        <v>50</v>
      </c>
      <c r="AH166" s="84">
        <v>1</v>
      </c>
      <c r="AI166" s="84">
        <v>1</v>
      </c>
      <c r="AJ166" s="60">
        <v>44210</v>
      </c>
      <c r="AK166" s="58">
        <f t="shared" si="2"/>
        <v>53</v>
      </c>
      <c r="AL166" s="123">
        <v>1</v>
      </c>
      <c r="AM166" s="61"/>
      <c r="AN166" s="64">
        <v>1</v>
      </c>
      <c r="AO166" s="63">
        <v>1</v>
      </c>
      <c r="AP166" s="63">
        <v>1</v>
      </c>
      <c r="AQ166" s="63">
        <v>0</v>
      </c>
      <c r="AR166" s="63">
        <v>0</v>
      </c>
      <c r="AS166" s="63">
        <v>0</v>
      </c>
      <c r="AT166" s="64">
        <v>1</v>
      </c>
      <c r="AU166" s="152">
        <v>44157</v>
      </c>
      <c r="AV166" s="135">
        <v>3</v>
      </c>
      <c r="AW166" s="135">
        <v>7.4790000000000001</v>
      </c>
      <c r="AX166" s="135">
        <v>63</v>
      </c>
      <c r="AY166" s="135">
        <v>36.799999999999997</v>
      </c>
      <c r="AZ166" s="135">
        <v>27</v>
      </c>
      <c r="BA166" s="135">
        <v>3.9</v>
      </c>
      <c r="BB166" s="135"/>
      <c r="BC166" s="135"/>
      <c r="BD166" s="135"/>
      <c r="BE166" s="135"/>
      <c r="BF166" s="135"/>
      <c r="BG166" s="133">
        <v>0.92</v>
      </c>
      <c r="BH166" s="133">
        <v>989</v>
      </c>
      <c r="BI166" s="133">
        <v>218.2</v>
      </c>
      <c r="BJ166" s="143"/>
      <c r="BK166" s="135"/>
      <c r="BL166" s="135"/>
      <c r="BM166" s="135"/>
      <c r="BN166" s="135">
        <v>13.8</v>
      </c>
      <c r="BO166" s="135">
        <v>7.16</v>
      </c>
      <c r="BP166" s="135">
        <v>90.8</v>
      </c>
      <c r="BQ166" s="135">
        <v>6.7</v>
      </c>
      <c r="BR166" s="135">
        <v>228</v>
      </c>
      <c r="BS166" s="46">
        <v>29</v>
      </c>
      <c r="BT166" s="123">
        <v>0</v>
      </c>
      <c r="BU166" s="64">
        <v>0</v>
      </c>
      <c r="BV166" s="64">
        <v>0</v>
      </c>
      <c r="BW166" s="64">
        <v>0</v>
      </c>
      <c r="BX166" s="64">
        <v>1</v>
      </c>
      <c r="BY166" s="64">
        <v>0</v>
      </c>
      <c r="BZ166" s="64">
        <v>0</v>
      </c>
      <c r="CA166" s="64">
        <v>0</v>
      </c>
      <c r="CB166" s="64">
        <v>1</v>
      </c>
      <c r="CC166" s="64">
        <v>0</v>
      </c>
      <c r="CD166" s="64">
        <v>1</v>
      </c>
      <c r="CE166" s="64">
        <v>0</v>
      </c>
      <c r="CF166" s="64">
        <v>0</v>
      </c>
      <c r="CG166" s="64">
        <v>1</v>
      </c>
      <c r="CH166" s="64">
        <v>0</v>
      </c>
      <c r="CI166" s="63">
        <v>0</v>
      </c>
      <c r="CJ166" s="86"/>
      <c r="CK166" s="63" t="s">
        <v>1885</v>
      </c>
      <c r="CL166" s="64">
        <v>0</v>
      </c>
      <c r="CM166" s="64">
        <v>0</v>
      </c>
      <c r="CN166" s="64">
        <v>0</v>
      </c>
      <c r="CO166" s="64">
        <v>0</v>
      </c>
      <c r="CP166" s="61">
        <v>0</v>
      </c>
      <c r="CQ166" s="61"/>
      <c r="CR166" s="70">
        <v>0</v>
      </c>
      <c r="CS166" s="64">
        <v>0</v>
      </c>
      <c r="CT166" s="71"/>
      <c r="CU166" s="62"/>
      <c r="CV166" s="61">
        <v>1</v>
      </c>
      <c r="CW166" s="61">
        <v>0</v>
      </c>
      <c r="CX166" s="64">
        <v>0</v>
      </c>
      <c r="CY166" s="64">
        <v>0</v>
      </c>
      <c r="CZ166" s="160">
        <v>4.5887333333333347</v>
      </c>
      <c r="DA166" s="75">
        <v>4.99</v>
      </c>
      <c r="DB166" s="75">
        <v>0.40126666666666555</v>
      </c>
      <c r="DC166" s="75">
        <v>8.7446063546948061</v>
      </c>
      <c r="DD166" s="75">
        <v>105</v>
      </c>
      <c r="DE166" s="75">
        <v>16636</v>
      </c>
      <c r="DF166" s="75">
        <v>13318</v>
      </c>
      <c r="DG166" s="75">
        <v>553.48586810228812</v>
      </c>
      <c r="DH166" s="75">
        <v>6.5660056725445307E-4</v>
      </c>
      <c r="DI166" s="75">
        <v>-1.4503333333333333</v>
      </c>
      <c r="DJ166" s="75">
        <v>13.690666666666665</v>
      </c>
      <c r="DK166" s="75">
        <v>-15.141</v>
      </c>
      <c r="DL166" s="75">
        <v>-13.590245332338499</v>
      </c>
      <c r="DM166" s="75">
        <v>136.62031232582299</v>
      </c>
      <c r="DN166" s="75">
        <v>-150.21055765816158</v>
      </c>
      <c r="DO166" s="75">
        <v>-25.829686316127098</v>
      </c>
      <c r="DP166" s="75">
        <v>238.44632529600028</v>
      </c>
      <c r="DQ166" s="75">
        <v>-264.27601161212743</v>
      </c>
      <c r="DR166" s="75">
        <v>0.52568981366034617</v>
      </c>
      <c r="DS166" s="90"/>
      <c r="DT166" s="75">
        <v>6.82</v>
      </c>
      <c r="DU166" s="75">
        <v>6.7</v>
      </c>
      <c r="DV166" s="75">
        <v>6.92</v>
      </c>
      <c r="DW166" s="90">
        <v>99</v>
      </c>
      <c r="DX166" s="90">
        <v>119</v>
      </c>
      <c r="DY166" s="75">
        <v>0.218</v>
      </c>
      <c r="DZ166" s="75">
        <v>0.876</v>
      </c>
      <c r="EA166" s="75">
        <v>24.82</v>
      </c>
      <c r="EB166" s="75">
        <v>6.165</v>
      </c>
      <c r="EC166" s="75">
        <v>0.502</v>
      </c>
      <c r="ED166" s="75">
        <v>0.58199999999999996</v>
      </c>
      <c r="EE166" s="75">
        <v>0.81200000000000006</v>
      </c>
      <c r="EF166" s="75">
        <v>0.30599999999999999</v>
      </c>
    </row>
    <row r="167" spans="1:136" ht="15.75" customHeight="1">
      <c r="A167" s="76">
        <v>167</v>
      </c>
      <c r="B167" s="168" t="s">
        <v>1287</v>
      </c>
      <c r="C167" s="46">
        <v>2717039</v>
      </c>
      <c r="D167" s="46">
        <v>1</v>
      </c>
      <c r="E167" s="149">
        <v>15512</v>
      </c>
      <c r="F167" s="46">
        <f t="shared" si="0"/>
        <v>78</v>
      </c>
      <c r="G167" s="78">
        <v>1</v>
      </c>
      <c r="H167" s="159">
        <v>103</v>
      </c>
      <c r="I167" s="135">
        <v>127</v>
      </c>
      <c r="J167" s="78">
        <v>92</v>
      </c>
      <c r="K167" s="46">
        <v>36.5</v>
      </c>
      <c r="L167" s="79">
        <v>93</v>
      </c>
      <c r="M167" s="80">
        <v>0</v>
      </c>
      <c r="N167" s="80">
        <v>1</v>
      </c>
      <c r="O167" s="80">
        <v>0</v>
      </c>
      <c r="P167" s="80">
        <v>0</v>
      </c>
      <c r="Q167" s="80">
        <v>0</v>
      </c>
      <c r="R167" s="80">
        <v>0</v>
      </c>
      <c r="S167" s="80">
        <v>1</v>
      </c>
      <c r="T167" s="80">
        <v>0</v>
      </c>
      <c r="U167" s="80">
        <v>1</v>
      </c>
      <c r="V167" s="80">
        <v>0</v>
      </c>
      <c r="W167" s="80">
        <v>0</v>
      </c>
      <c r="X167" s="70"/>
      <c r="Y167" s="63"/>
      <c r="Z167" s="191" t="e">
        <f t="shared" si="3"/>
        <v>#DIV/0!</v>
      </c>
      <c r="AA167" s="150">
        <v>44157</v>
      </c>
      <c r="AB167" s="60" t="s">
        <v>1928</v>
      </c>
      <c r="AC167" s="177">
        <v>44159</v>
      </c>
      <c r="AD167" s="58"/>
      <c r="AE167" s="58">
        <v>0</v>
      </c>
      <c r="AF167" s="58">
        <v>0</v>
      </c>
      <c r="AG167" s="58">
        <v>0</v>
      </c>
      <c r="AH167" s="84">
        <v>0</v>
      </c>
      <c r="AI167" s="84">
        <v>0</v>
      </c>
      <c r="AJ167" s="60">
        <v>44163</v>
      </c>
      <c r="AK167" s="58">
        <f t="shared" si="2"/>
        <v>6</v>
      </c>
      <c r="AL167" s="123">
        <v>1</v>
      </c>
      <c r="AM167" s="61"/>
      <c r="AN167" s="64">
        <v>1</v>
      </c>
      <c r="AO167" s="63">
        <v>1</v>
      </c>
      <c r="AP167" s="63">
        <v>0</v>
      </c>
      <c r="AQ167" s="63">
        <v>0</v>
      </c>
      <c r="AR167" s="63">
        <v>1</v>
      </c>
      <c r="AS167" s="63">
        <v>0</v>
      </c>
      <c r="AT167" s="64">
        <v>1</v>
      </c>
      <c r="AU167" s="152">
        <v>44157</v>
      </c>
      <c r="AV167" s="135">
        <v>3</v>
      </c>
      <c r="AW167" s="135"/>
      <c r="AX167" s="135"/>
      <c r="AY167" s="135"/>
      <c r="AZ167" s="135"/>
      <c r="BA167" s="135"/>
      <c r="BB167" s="135"/>
      <c r="BC167" s="135"/>
      <c r="BD167" s="135"/>
      <c r="BE167" s="135"/>
      <c r="BF167" s="135"/>
      <c r="BG167" s="133">
        <v>0.92</v>
      </c>
      <c r="BH167" s="133">
        <v>3696</v>
      </c>
      <c r="BI167" s="133">
        <v>59</v>
      </c>
      <c r="BJ167" s="133">
        <v>0.45600000000000002</v>
      </c>
      <c r="BK167" s="135"/>
      <c r="BL167" s="135"/>
      <c r="BM167" s="135"/>
      <c r="BN167" s="135">
        <v>14.2</v>
      </c>
      <c r="BO167" s="135">
        <v>14.66</v>
      </c>
      <c r="BP167" s="135">
        <v>96</v>
      </c>
      <c r="BQ167" s="135">
        <v>1.5</v>
      </c>
      <c r="BR167" s="135">
        <v>169</v>
      </c>
      <c r="BS167" s="46">
        <v>71</v>
      </c>
      <c r="BT167" s="123">
        <v>0</v>
      </c>
      <c r="BU167" s="64">
        <v>0</v>
      </c>
      <c r="BV167" s="64">
        <v>0</v>
      </c>
      <c r="BW167" s="64">
        <v>0</v>
      </c>
      <c r="BX167" s="64">
        <v>0</v>
      </c>
      <c r="BY167" s="64">
        <v>1</v>
      </c>
      <c r="BZ167" s="64">
        <v>0</v>
      </c>
      <c r="CA167" s="64">
        <v>0</v>
      </c>
      <c r="CB167" s="64">
        <v>0</v>
      </c>
      <c r="CC167" s="64">
        <v>0</v>
      </c>
      <c r="CD167" s="64">
        <v>0</v>
      </c>
      <c r="CE167" s="64">
        <v>0</v>
      </c>
      <c r="CF167" s="64">
        <v>0</v>
      </c>
      <c r="CG167" s="64">
        <v>1</v>
      </c>
      <c r="CH167" s="64">
        <v>0</v>
      </c>
      <c r="CI167" s="63">
        <v>0</v>
      </c>
      <c r="CJ167" s="86"/>
      <c r="CK167" s="63"/>
      <c r="CL167" s="90">
        <v>1</v>
      </c>
      <c r="CM167" s="90">
        <v>0</v>
      </c>
      <c r="CN167" s="90">
        <v>0</v>
      </c>
      <c r="CO167" s="90">
        <v>0</v>
      </c>
      <c r="CP167" s="161">
        <v>0</v>
      </c>
      <c r="CQ167" s="161"/>
      <c r="CR167" s="91">
        <v>0</v>
      </c>
      <c r="CS167" s="90">
        <v>0</v>
      </c>
      <c r="CT167" s="92"/>
      <c r="CU167" s="89" t="s">
        <v>1288</v>
      </c>
      <c r="CV167" s="61">
        <v>0</v>
      </c>
      <c r="CW167" s="61">
        <v>0</v>
      </c>
      <c r="CX167" s="64">
        <v>0</v>
      </c>
      <c r="CY167" s="64">
        <v>0</v>
      </c>
      <c r="CZ167" s="160"/>
      <c r="DA167" s="75"/>
      <c r="DB167" s="75"/>
      <c r="DC167" s="75"/>
      <c r="DD167" s="75"/>
      <c r="DE167" s="75"/>
      <c r="DF167" s="75"/>
      <c r="DG167" s="75"/>
      <c r="DH167" s="75"/>
      <c r="DI167" s="75"/>
      <c r="DJ167" s="75"/>
      <c r="DK167" s="75"/>
      <c r="DL167" s="75"/>
      <c r="DM167" s="75"/>
      <c r="DN167" s="75"/>
      <c r="DO167" s="75"/>
      <c r="DP167" s="75"/>
      <c r="DQ167" s="75"/>
      <c r="DR167" s="75"/>
      <c r="DS167" s="90"/>
      <c r="DT167" s="75">
        <v>8.2200000000000006</v>
      </c>
      <c r="DU167" s="75">
        <v>8.06</v>
      </c>
      <c r="DV167" s="75">
        <v>8.3699999999999992</v>
      </c>
      <c r="DW167" s="90">
        <v>92</v>
      </c>
      <c r="DX167" s="90">
        <v>127</v>
      </c>
      <c r="DY167" s="75">
        <v>0.307</v>
      </c>
      <c r="DZ167" s="75">
        <v>0.84799999999999998</v>
      </c>
      <c r="EA167" s="75">
        <v>16.600000000000001</v>
      </c>
      <c r="EB167" s="75">
        <v>7.5380000000000003</v>
      </c>
      <c r="EC167" s="75">
        <v>0.751</v>
      </c>
      <c r="ED167" s="75">
        <v>0.7</v>
      </c>
      <c r="EE167" s="75">
        <v>0.75900000000000001</v>
      </c>
      <c r="EF167" s="75">
        <v>0.48399999999999999</v>
      </c>
    </row>
    <row r="168" spans="1:136" ht="15.75" customHeight="1">
      <c r="A168" s="103">
        <v>168</v>
      </c>
      <c r="B168" s="165" t="s">
        <v>1295</v>
      </c>
      <c r="C168" s="104">
        <v>2719431</v>
      </c>
      <c r="D168" s="104">
        <v>2</v>
      </c>
      <c r="E168" s="146">
        <v>12667</v>
      </c>
      <c r="F168" s="104">
        <f t="shared" si="0"/>
        <v>86</v>
      </c>
      <c r="G168" s="103">
        <v>1</v>
      </c>
      <c r="H168" s="126">
        <v>83</v>
      </c>
      <c r="I168" s="108">
        <v>108</v>
      </c>
      <c r="J168" s="103">
        <v>70</v>
      </c>
      <c r="K168" s="104">
        <v>36</v>
      </c>
      <c r="L168" s="107">
        <v>92</v>
      </c>
      <c r="M168" s="108">
        <v>0</v>
      </c>
      <c r="N168" s="108">
        <v>0</v>
      </c>
      <c r="O168" s="108">
        <v>0</v>
      </c>
      <c r="P168" s="108">
        <v>0</v>
      </c>
      <c r="Q168" s="108">
        <v>0</v>
      </c>
      <c r="R168" s="108">
        <v>0</v>
      </c>
      <c r="S168" s="108">
        <v>1</v>
      </c>
      <c r="T168" s="108">
        <v>0</v>
      </c>
      <c r="U168" s="108">
        <v>1</v>
      </c>
      <c r="V168" s="108">
        <v>0</v>
      </c>
      <c r="W168" s="108">
        <v>0</v>
      </c>
      <c r="X168" s="107">
        <v>52</v>
      </c>
      <c r="Y168" s="103">
        <v>1.46</v>
      </c>
      <c r="Z168" s="192">
        <f t="shared" si="3"/>
        <v>24.394820791893416</v>
      </c>
      <c r="AA168" s="147">
        <v>44159</v>
      </c>
      <c r="AB168" s="110" t="s">
        <v>1928</v>
      </c>
      <c r="AC168" s="230">
        <v>44159</v>
      </c>
      <c r="AD168" s="104"/>
      <c r="AE168" s="104">
        <v>0</v>
      </c>
      <c r="AF168" s="104">
        <v>0</v>
      </c>
      <c r="AG168" s="104">
        <v>0</v>
      </c>
      <c r="AH168" s="108">
        <v>0</v>
      </c>
      <c r="AI168" s="108">
        <v>0</v>
      </c>
      <c r="AJ168" s="110">
        <v>44181</v>
      </c>
      <c r="AK168" s="104">
        <f t="shared" si="2"/>
        <v>22</v>
      </c>
      <c r="AL168" s="126">
        <v>0</v>
      </c>
      <c r="AM168" s="108" t="s">
        <v>647</v>
      </c>
      <c r="AN168" s="104">
        <v>1</v>
      </c>
      <c r="AO168" s="103">
        <v>0</v>
      </c>
      <c r="AP168" s="103">
        <v>0</v>
      </c>
      <c r="AQ168" s="103">
        <v>0</v>
      </c>
      <c r="AR168" s="103">
        <v>0</v>
      </c>
      <c r="AS168" s="103">
        <v>0</v>
      </c>
      <c r="AT168" s="104">
        <v>0</v>
      </c>
      <c r="AU168" s="147">
        <v>44159</v>
      </c>
      <c r="AV168" s="108">
        <v>2</v>
      </c>
      <c r="AW168" s="108"/>
      <c r="AX168" s="108"/>
      <c r="AY168" s="108"/>
      <c r="AZ168" s="108"/>
      <c r="BA168" s="108"/>
      <c r="BB168" s="108"/>
      <c r="BC168" s="108"/>
      <c r="BD168" s="108"/>
      <c r="BE168" s="108"/>
      <c r="BF168" s="108"/>
      <c r="BG168" s="113"/>
      <c r="BH168" s="113">
        <v>531</v>
      </c>
      <c r="BI168" s="113">
        <v>9</v>
      </c>
      <c r="BJ168" s="113">
        <v>1.0999999999999999E-2</v>
      </c>
      <c r="BK168" s="108"/>
      <c r="BL168" s="108">
        <v>191</v>
      </c>
      <c r="BM168" s="108"/>
      <c r="BN168" s="108">
        <v>13.9</v>
      </c>
      <c r="BO168" s="108">
        <v>7.19</v>
      </c>
      <c r="BP168" s="108">
        <v>70.8</v>
      </c>
      <c r="BQ168" s="108">
        <v>18.399999999999999</v>
      </c>
      <c r="BR168" s="108">
        <v>156</v>
      </c>
      <c r="BS168" s="104">
        <v>26</v>
      </c>
      <c r="BT168" s="126">
        <v>0</v>
      </c>
      <c r="BU168" s="104">
        <v>0</v>
      </c>
      <c r="BV168" s="104">
        <v>0</v>
      </c>
      <c r="BW168" s="104">
        <v>0</v>
      </c>
      <c r="BX168" s="104">
        <v>0</v>
      </c>
      <c r="BY168" s="104">
        <v>0</v>
      </c>
      <c r="BZ168" s="104">
        <v>0</v>
      </c>
      <c r="CA168" s="104">
        <v>0</v>
      </c>
      <c r="CB168" s="104">
        <v>0</v>
      </c>
      <c r="CC168" s="104">
        <v>0</v>
      </c>
      <c r="CD168" s="104">
        <v>0</v>
      </c>
      <c r="CE168" s="104">
        <v>0</v>
      </c>
      <c r="CF168" s="104">
        <v>0</v>
      </c>
      <c r="CG168" s="104">
        <v>0</v>
      </c>
      <c r="CH168" s="104">
        <v>0</v>
      </c>
      <c r="CI168" s="103">
        <v>0</v>
      </c>
      <c r="CJ168" s="107"/>
      <c r="CK168" s="103"/>
      <c r="CL168" s="104">
        <v>0</v>
      </c>
      <c r="CM168" s="104">
        <v>0</v>
      </c>
      <c r="CN168" s="104">
        <v>0</v>
      </c>
      <c r="CO168" s="104">
        <v>0</v>
      </c>
      <c r="CP168" s="108">
        <v>0</v>
      </c>
      <c r="CQ168" s="108">
        <v>91</v>
      </c>
      <c r="CR168" s="107">
        <v>0</v>
      </c>
      <c r="CS168" s="104">
        <v>0</v>
      </c>
      <c r="CT168" s="112">
        <v>0</v>
      </c>
      <c r="CU168" s="116"/>
      <c r="CV168" s="108">
        <v>0</v>
      </c>
      <c r="CW168" s="108">
        <v>0</v>
      </c>
      <c r="CX168" s="104">
        <v>0</v>
      </c>
      <c r="CY168" s="104">
        <v>0</v>
      </c>
      <c r="CZ168" s="113">
        <v>4.2424035087719307</v>
      </c>
      <c r="DA168" s="114">
        <v>4.3330000000000002</v>
      </c>
      <c r="DB168" s="114">
        <v>9.0596491228069453E-2</v>
      </c>
      <c r="DC168" s="114">
        <v>2.1354991584545164</v>
      </c>
      <c r="DD168" s="114">
        <v>108</v>
      </c>
      <c r="DE168" s="114">
        <v>29760</v>
      </c>
      <c r="DF168" s="114">
        <v>15397</v>
      </c>
      <c r="DG168" s="114">
        <v>102.34234234234231</v>
      </c>
      <c r="DH168" s="114">
        <v>1.3869579518442011E-4</v>
      </c>
      <c r="DI168" s="114">
        <v>-9.1458333333333357</v>
      </c>
      <c r="DJ168" s="114">
        <v>10.650333333333334</v>
      </c>
      <c r="DK168" s="114">
        <v>-19.796166666666672</v>
      </c>
      <c r="DL168" s="114">
        <v>-77.214228315033353</v>
      </c>
      <c r="DM168" s="114">
        <v>89.992850483435134</v>
      </c>
      <c r="DN168" s="114">
        <v>-167.20707879846847</v>
      </c>
      <c r="DO168" s="114">
        <v>-173.67494284321603</v>
      </c>
      <c r="DP168" s="114">
        <v>200.98526428581951</v>
      </c>
      <c r="DQ168" s="114">
        <v>-374.6602071290356</v>
      </c>
      <c r="DR168" s="114">
        <v>0.65085234876976239</v>
      </c>
      <c r="DS168" s="104"/>
      <c r="DT168" s="114">
        <v>9.6199999999999992</v>
      </c>
      <c r="DU168" s="114">
        <v>9.48</v>
      </c>
      <c r="DV168" s="114">
        <v>9.81</v>
      </c>
      <c r="DW168" s="104">
        <v>70</v>
      </c>
      <c r="DX168" s="104">
        <v>108</v>
      </c>
      <c r="DY168" s="114">
        <v>0.32600000000000001</v>
      </c>
      <c r="DZ168" s="114">
        <v>0.97599999999999998</v>
      </c>
      <c r="EA168" s="114">
        <v>13.83</v>
      </c>
      <c r="EB168" s="114">
        <v>8.26</v>
      </c>
      <c r="EC168" s="114">
        <v>0.92600000000000005</v>
      </c>
      <c r="ED168" s="114">
        <v>0.79100000000000004</v>
      </c>
      <c r="EE168" s="114">
        <v>1.0740000000000001</v>
      </c>
      <c r="EF168" s="114">
        <v>0.54</v>
      </c>
    </row>
    <row r="169" spans="1:136" ht="15.75" customHeight="1">
      <c r="A169" s="76">
        <v>169</v>
      </c>
      <c r="B169" s="168" t="s">
        <v>1303</v>
      </c>
      <c r="C169" s="46">
        <v>2717031</v>
      </c>
      <c r="D169" s="46">
        <v>2</v>
      </c>
      <c r="E169" s="149">
        <v>14829</v>
      </c>
      <c r="F169" s="46">
        <f t="shared" si="0"/>
        <v>80</v>
      </c>
      <c r="G169" s="78">
        <v>2</v>
      </c>
      <c r="H169" s="159">
        <v>71</v>
      </c>
      <c r="I169" s="135">
        <v>110</v>
      </c>
      <c r="J169" s="78">
        <v>63</v>
      </c>
      <c r="K169" s="46">
        <v>36.700000000000003</v>
      </c>
      <c r="L169" s="79">
        <v>93</v>
      </c>
      <c r="M169" s="80">
        <v>0</v>
      </c>
      <c r="N169" s="80">
        <v>1</v>
      </c>
      <c r="O169" s="80">
        <v>0</v>
      </c>
      <c r="P169" s="80">
        <v>0</v>
      </c>
      <c r="Q169" s="80">
        <v>0</v>
      </c>
      <c r="R169" s="80">
        <v>0</v>
      </c>
      <c r="S169" s="80">
        <v>1</v>
      </c>
      <c r="T169" s="80">
        <v>0</v>
      </c>
      <c r="U169" s="80">
        <v>1</v>
      </c>
      <c r="V169" s="80">
        <v>0</v>
      </c>
      <c r="W169" s="80">
        <v>0</v>
      </c>
      <c r="X169" s="70"/>
      <c r="Y169" s="63"/>
      <c r="Z169" s="191" t="e">
        <f t="shared" si="3"/>
        <v>#DIV/0!</v>
      </c>
      <c r="AA169" s="150">
        <v>44157</v>
      </c>
      <c r="AB169" s="60" t="s">
        <v>1928</v>
      </c>
      <c r="AC169" s="177">
        <v>44159</v>
      </c>
      <c r="AD169" s="58"/>
      <c r="AE169" s="58">
        <v>0</v>
      </c>
      <c r="AF169" s="58">
        <v>0</v>
      </c>
      <c r="AG169" s="58">
        <v>0</v>
      </c>
      <c r="AH169" s="84">
        <v>0</v>
      </c>
      <c r="AI169" s="84">
        <v>0</v>
      </c>
      <c r="AJ169" s="60">
        <v>44224</v>
      </c>
      <c r="AK169" s="58">
        <f t="shared" si="2"/>
        <v>67</v>
      </c>
      <c r="AL169" s="123">
        <v>1</v>
      </c>
      <c r="AM169" s="61"/>
      <c r="AN169" s="64">
        <v>1</v>
      </c>
      <c r="AO169" s="63">
        <v>1</v>
      </c>
      <c r="AP169" s="63">
        <v>0</v>
      </c>
      <c r="AQ169" s="63">
        <v>0</v>
      </c>
      <c r="AR169" s="63">
        <v>1</v>
      </c>
      <c r="AS169" s="63">
        <v>0</v>
      </c>
      <c r="AT169" s="64">
        <v>1</v>
      </c>
      <c r="AU169" s="152">
        <v>44157</v>
      </c>
      <c r="AV169" s="135">
        <v>4</v>
      </c>
      <c r="AW169" s="135"/>
      <c r="AX169" s="135"/>
      <c r="AY169" s="135"/>
      <c r="AZ169" s="135"/>
      <c r="BA169" s="135"/>
      <c r="BB169" s="135"/>
      <c r="BC169" s="135"/>
      <c r="BD169" s="135"/>
      <c r="BE169" s="135"/>
      <c r="BF169" s="135"/>
      <c r="BG169" s="133">
        <v>1.25</v>
      </c>
      <c r="BH169" s="133">
        <v>79856</v>
      </c>
      <c r="BI169" s="133">
        <v>173.3</v>
      </c>
      <c r="BJ169" s="133">
        <v>9.9000000000000005E-2</v>
      </c>
      <c r="BK169" s="135"/>
      <c r="BL169" s="135"/>
      <c r="BM169" s="135">
        <v>130</v>
      </c>
      <c r="BN169" s="135">
        <v>14.5</v>
      </c>
      <c r="BO169" s="135">
        <v>7.27</v>
      </c>
      <c r="BP169" s="135">
        <v>72.900000000000006</v>
      </c>
      <c r="BQ169" s="135">
        <v>15.4</v>
      </c>
      <c r="BR169" s="135">
        <v>200</v>
      </c>
      <c r="BS169" s="46">
        <v>63</v>
      </c>
      <c r="BT169" s="123">
        <v>0</v>
      </c>
      <c r="BU169" s="64">
        <v>0</v>
      </c>
      <c r="BV169" s="64">
        <v>0</v>
      </c>
      <c r="BW169" s="64">
        <v>0</v>
      </c>
      <c r="BX169" s="64">
        <v>1</v>
      </c>
      <c r="BY169" s="64">
        <v>1</v>
      </c>
      <c r="BZ169" s="64">
        <v>0</v>
      </c>
      <c r="CA169" s="64">
        <v>0</v>
      </c>
      <c r="CB169" s="64">
        <v>0</v>
      </c>
      <c r="CC169" s="64">
        <v>0</v>
      </c>
      <c r="CD169" s="64">
        <v>0</v>
      </c>
      <c r="CE169" s="64">
        <v>1</v>
      </c>
      <c r="CF169" s="64">
        <v>0</v>
      </c>
      <c r="CG169" s="64">
        <v>0</v>
      </c>
      <c r="CH169" s="64">
        <v>1</v>
      </c>
      <c r="CI169" s="63">
        <v>1</v>
      </c>
      <c r="CJ169" s="86"/>
      <c r="CK169" s="63" t="s">
        <v>1885</v>
      </c>
      <c r="CL169" s="64">
        <v>1</v>
      </c>
      <c r="CM169" s="64">
        <v>1</v>
      </c>
      <c r="CN169" s="64">
        <v>0</v>
      </c>
      <c r="CO169" s="64">
        <v>0</v>
      </c>
      <c r="CP169" s="61">
        <v>0</v>
      </c>
      <c r="CQ169" s="61">
        <v>2835</v>
      </c>
      <c r="CR169" s="70">
        <v>0</v>
      </c>
      <c r="CS169" s="64">
        <v>0</v>
      </c>
      <c r="CT169" s="71"/>
      <c r="CU169" s="62"/>
      <c r="CV169" s="61">
        <v>0</v>
      </c>
      <c r="CW169" s="61">
        <v>0</v>
      </c>
      <c r="CX169" s="64">
        <v>0</v>
      </c>
      <c r="CY169" s="64">
        <v>0</v>
      </c>
      <c r="CZ169" s="160">
        <v>4.2846666666666646</v>
      </c>
      <c r="DA169" s="75">
        <v>4.6219999999999999</v>
      </c>
      <c r="DB169" s="75">
        <v>0.33733333333333526</v>
      </c>
      <c r="DC169" s="75">
        <v>7.8730356309320539</v>
      </c>
      <c r="DD169" s="75">
        <v>46</v>
      </c>
      <c r="DE169" s="75">
        <v>27249</v>
      </c>
      <c r="DF169" s="75">
        <v>15200</v>
      </c>
      <c r="DG169" s="75">
        <v>715.26700642588071</v>
      </c>
      <c r="DH169" s="75">
        <v>5.1796287045605615E-4</v>
      </c>
      <c r="DI169" s="75">
        <v>2.6463333333333332</v>
      </c>
      <c r="DJ169" s="75">
        <v>13.632666666666669</v>
      </c>
      <c r="DK169" s="75">
        <v>-10.986333333333334</v>
      </c>
      <c r="DL169" s="75">
        <v>22.966280223171228</v>
      </c>
      <c r="DM169" s="75">
        <v>118.13167923326382</v>
      </c>
      <c r="DN169" s="75">
        <v>-95.165399010092585</v>
      </c>
      <c r="DO169" s="75">
        <v>49.328832938692038</v>
      </c>
      <c r="DP169" s="75">
        <v>254.31319829234704</v>
      </c>
      <c r="DQ169" s="75">
        <v>-204.98436535365499</v>
      </c>
      <c r="DR169" s="75">
        <v>0.446299701061868</v>
      </c>
      <c r="DS169" s="90"/>
      <c r="DT169" s="75">
        <v>7.12</v>
      </c>
      <c r="DU169" s="75">
        <v>6.93</v>
      </c>
      <c r="DV169" s="75">
        <v>7.3</v>
      </c>
      <c r="DW169" s="90">
        <v>63</v>
      </c>
      <c r="DX169" s="90">
        <v>110</v>
      </c>
      <c r="DY169" s="75">
        <v>0.36699999999999999</v>
      </c>
      <c r="DZ169" s="75">
        <v>0.65400000000000003</v>
      </c>
      <c r="EA169" s="75">
        <v>17.329999999999998</v>
      </c>
      <c r="EB169" s="75">
        <v>7.3789999999999996</v>
      </c>
      <c r="EC169" s="75">
        <v>0.64800000000000002</v>
      </c>
      <c r="ED169" s="75">
        <v>0.70399999999999996</v>
      </c>
      <c r="EE169" s="75">
        <v>0.83099999999999996</v>
      </c>
      <c r="EF169" s="75">
        <v>0.45400000000000001</v>
      </c>
    </row>
    <row r="170" spans="1:136" ht="15.75" customHeight="1">
      <c r="A170" s="76">
        <v>170</v>
      </c>
      <c r="B170" s="168" t="s">
        <v>1310</v>
      </c>
      <c r="C170" s="46">
        <v>2721416</v>
      </c>
      <c r="D170" s="46">
        <v>1</v>
      </c>
      <c r="E170" s="149">
        <v>19116</v>
      </c>
      <c r="F170" s="46">
        <f t="shared" si="0"/>
        <v>68</v>
      </c>
      <c r="G170" s="78">
        <v>1</v>
      </c>
      <c r="H170" s="159">
        <v>47</v>
      </c>
      <c r="I170" s="135">
        <v>100</v>
      </c>
      <c r="J170" s="78">
        <v>70</v>
      </c>
      <c r="K170" s="46">
        <v>36</v>
      </c>
      <c r="L170" s="79">
        <v>92</v>
      </c>
      <c r="M170" s="80">
        <v>0</v>
      </c>
      <c r="N170" s="80">
        <v>1</v>
      </c>
      <c r="O170" s="80">
        <v>0</v>
      </c>
      <c r="P170" s="80">
        <v>0</v>
      </c>
      <c r="Q170" s="80">
        <v>0</v>
      </c>
      <c r="R170" s="80">
        <v>1</v>
      </c>
      <c r="S170" s="80">
        <v>1</v>
      </c>
      <c r="T170" s="80">
        <v>0</v>
      </c>
      <c r="U170" s="80">
        <v>1</v>
      </c>
      <c r="V170" s="80">
        <v>0</v>
      </c>
      <c r="W170" s="80">
        <v>0</v>
      </c>
      <c r="X170" s="70">
        <v>102</v>
      </c>
      <c r="Y170" s="63">
        <v>1.7</v>
      </c>
      <c r="Z170" s="191">
        <f t="shared" si="3"/>
        <v>35.294117647058826</v>
      </c>
      <c r="AA170" s="150">
        <v>44159</v>
      </c>
      <c r="AB170" s="60" t="s">
        <v>1928</v>
      </c>
      <c r="AC170" s="177">
        <v>44174</v>
      </c>
      <c r="AD170" s="58"/>
      <c r="AE170" s="58">
        <v>0</v>
      </c>
      <c r="AF170" s="58">
        <v>0</v>
      </c>
      <c r="AG170" s="58">
        <v>0</v>
      </c>
      <c r="AH170" s="84">
        <v>0</v>
      </c>
      <c r="AI170" s="84">
        <v>0</v>
      </c>
      <c r="AJ170" s="60">
        <v>44174</v>
      </c>
      <c r="AK170" s="58">
        <f t="shared" si="2"/>
        <v>15</v>
      </c>
      <c r="AL170" s="123">
        <v>1</v>
      </c>
      <c r="AM170" s="61"/>
      <c r="AN170" s="64">
        <v>1</v>
      </c>
      <c r="AO170" s="63">
        <v>1</v>
      </c>
      <c r="AP170" s="63">
        <v>0</v>
      </c>
      <c r="AQ170" s="63">
        <v>0</v>
      </c>
      <c r="AR170" s="63">
        <v>0</v>
      </c>
      <c r="AS170" s="63">
        <v>0</v>
      </c>
      <c r="AT170" s="64">
        <v>1</v>
      </c>
      <c r="AU170" s="152">
        <v>44159</v>
      </c>
      <c r="AV170" s="135">
        <v>3</v>
      </c>
      <c r="AW170" s="135"/>
      <c r="AX170" s="135"/>
      <c r="AY170" s="135"/>
      <c r="AZ170" s="135"/>
      <c r="BA170" s="135"/>
      <c r="BB170" s="135"/>
      <c r="BC170" s="135"/>
      <c r="BD170" s="135"/>
      <c r="BE170" s="135"/>
      <c r="BF170" s="135"/>
      <c r="BG170" s="133">
        <v>1.1399999999999999</v>
      </c>
      <c r="BH170" s="133">
        <v>2142</v>
      </c>
      <c r="BI170" s="133">
        <v>69.5</v>
      </c>
      <c r="BJ170" s="133">
        <v>0.51300000000000001</v>
      </c>
      <c r="BK170" s="135"/>
      <c r="BL170" s="135"/>
      <c r="BM170" s="135">
        <v>158</v>
      </c>
      <c r="BN170" s="135">
        <v>13.1</v>
      </c>
      <c r="BO170" s="135">
        <v>4.83</v>
      </c>
      <c r="BP170" s="135">
        <v>63.2</v>
      </c>
      <c r="BQ170" s="135">
        <v>26.7</v>
      </c>
      <c r="BR170" s="135">
        <v>102</v>
      </c>
      <c r="BS170" s="46">
        <v>27</v>
      </c>
      <c r="BT170" s="123">
        <v>0</v>
      </c>
      <c r="BU170" s="64">
        <v>0</v>
      </c>
      <c r="BV170" s="64">
        <v>0</v>
      </c>
      <c r="BW170" s="64">
        <v>0</v>
      </c>
      <c r="BX170" s="64">
        <v>0</v>
      </c>
      <c r="BY170" s="64">
        <v>1</v>
      </c>
      <c r="BZ170" s="64">
        <v>0</v>
      </c>
      <c r="CA170" s="64">
        <v>0</v>
      </c>
      <c r="CB170" s="64">
        <v>0</v>
      </c>
      <c r="CC170" s="64">
        <v>1</v>
      </c>
      <c r="CD170" s="64">
        <v>0</v>
      </c>
      <c r="CE170" s="64">
        <v>0</v>
      </c>
      <c r="CF170" s="64">
        <v>0</v>
      </c>
      <c r="CG170" s="64">
        <v>1</v>
      </c>
      <c r="CH170" s="64">
        <v>0</v>
      </c>
      <c r="CI170" s="63">
        <v>0</v>
      </c>
      <c r="CJ170" s="86"/>
      <c r="CK170" s="63"/>
      <c r="CL170" s="64">
        <v>0</v>
      </c>
      <c r="CM170" s="64">
        <v>0</v>
      </c>
      <c r="CN170" s="64">
        <v>0</v>
      </c>
      <c r="CO170" s="64">
        <v>1</v>
      </c>
      <c r="CP170" s="61">
        <v>0</v>
      </c>
      <c r="CQ170" s="61">
        <v>1558</v>
      </c>
      <c r="CR170" s="70">
        <v>0</v>
      </c>
      <c r="CS170" s="64">
        <v>0</v>
      </c>
      <c r="CT170" s="71"/>
      <c r="CU170" s="62"/>
      <c r="CV170" s="61">
        <v>0</v>
      </c>
      <c r="CW170" s="61">
        <v>0</v>
      </c>
      <c r="CX170" s="64">
        <v>0</v>
      </c>
      <c r="CY170" s="64">
        <v>0</v>
      </c>
      <c r="CZ170" s="160">
        <v>6.9477999999999991</v>
      </c>
      <c r="DA170" s="75">
        <v>7.391</v>
      </c>
      <c r="DB170" s="75">
        <v>0.44320000000000093</v>
      </c>
      <c r="DC170" s="75">
        <v>6.3789976683266785</v>
      </c>
      <c r="DD170" s="75">
        <v>106</v>
      </c>
      <c r="DE170" s="75">
        <v>24533</v>
      </c>
      <c r="DF170" s="75">
        <v>21347</v>
      </c>
      <c r="DG170" s="75">
        <v>384.41108545034649</v>
      </c>
      <c r="DH170" s="75">
        <v>2.988240815255857E-4</v>
      </c>
      <c r="DI170" s="75">
        <v>1.4705000000000004</v>
      </c>
      <c r="DJ170" s="75">
        <v>14.975833333333332</v>
      </c>
      <c r="DK170" s="75">
        <v>-13.505333333333331</v>
      </c>
      <c r="DL170" s="75">
        <v>33.869445790795503</v>
      </c>
      <c r="DM170" s="75">
        <v>340.95997282809964</v>
      </c>
      <c r="DN170" s="75">
        <v>-307.09052703730407</v>
      </c>
      <c r="DO170" s="75">
        <v>16.825094500797675</v>
      </c>
      <c r="DP170" s="75">
        <v>172.3567019390222</v>
      </c>
      <c r="DQ170" s="75">
        <v>-155.53160743822451</v>
      </c>
      <c r="DR170" s="75">
        <v>0.4743432534500035</v>
      </c>
      <c r="DS170" s="90"/>
      <c r="DT170" s="75">
        <v>7.71</v>
      </c>
      <c r="DU170" s="75">
        <v>7.62</v>
      </c>
      <c r="DV170" s="75">
        <v>7.81</v>
      </c>
      <c r="DW170" s="90">
        <v>70</v>
      </c>
      <c r="DX170" s="90">
        <v>100</v>
      </c>
      <c r="DY170" s="75">
        <v>0.182</v>
      </c>
      <c r="DZ170" s="75">
        <v>0.55100000000000005</v>
      </c>
      <c r="EA170" s="75">
        <v>12.06</v>
      </c>
      <c r="EB170" s="75">
        <v>8.8439999999999994</v>
      </c>
      <c r="EC170" s="75">
        <v>0.98199999999999998</v>
      </c>
      <c r="ED170" s="75">
        <v>0.71299999999999997</v>
      </c>
      <c r="EE170" s="75">
        <v>1.0580000000000001</v>
      </c>
      <c r="EF170" s="75">
        <v>0.30399999999999999</v>
      </c>
    </row>
    <row r="171" spans="1:136" ht="15.75" customHeight="1">
      <c r="A171" s="103">
        <v>171</v>
      </c>
      <c r="B171" s="165" t="s">
        <v>1317</v>
      </c>
      <c r="C171" s="104">
        <v>2721438</v>
      </c>
      <c r="D171" s="104">
        <v>1</v>
      </c>
      <c r="E171" s="146">
        <v>30359</v>
      </c>
      <c r="F171" s="104">
        <f t="shared" si="0"/>
        <v>37</v>
      </c>
      <c r="G171" s="103">
        <v>1</v>
      </c>
      <c r="H171" s="126">
        <v>114</v>
      </c>
      <c r="I171" s="108">
        <v>126</v>
      </c>
      <c r="J171" s="103">
        <v>98</v>
      </c>
      <c r="K171" s="104">
        <v>36</v>
      </c>
      <c r="L171" s="107">
        <v>99</v>
      </c>
      <c r="M171" s="108">
        <v>0</v>
      </c>
      <c r="N171" s="108">
        <v>0</v>
      </c>
      <c r="O171" s="108">
        <v>0</v>
      </c>
      <c r="P171" s="108">
        <v>0</v>
      </c>
      <c r="Q171" s="108">
        <v>0</v>
      </c>
      <c r="R171" s="108">
        <v>0</v>
      </c>
      <c r="S171" s="108">
        <v>0</v>
      </c>
      <c r="T171" s="108">
        <v>0</v>
      </c>
      <c r="U171" s="108">
        <v>0</v>
      </c>
      <c r="V171" s="108">
        <v>1</v>
      </c>
      <c r="W171" s="108">
        <v>1</v>
      </c>
      <c r="X171" s="107"/>
      <c r="Y171" s="103"/>
      <c r="Z171" s="192" t="e">
        <f t="shared" si="3"/>
        <v>#DIV/0!</v>
      </c>
      <c r="AA171" s="147">
        <v>44159</v>
      </c>
      <c r="AB171" s="110" t="s">
        <v>1928</v>
      </c>
      <c r="AC171" s="230">
        <v>44160</v>
      </c>
      <c r="AD171" s="104"/>
      <c r="AE171" s="104">
        <v>0</v>
      </c>
      <c r="AF171" s="104">
        <v>0</v>
      </c>
      <c r="AG171" s="104">
        <v>0</v>
      </c>
      <c r="AH171" s="108">
        <v>0</v>
      </c>
      <c r="AI171" s="108">
        <v>0</v>
      </c>
      <c r="AJ171" s="110">
        <v>44165</v>
      </c>
      <c r="AK171" s="104">
        <f t="shared" si="2"/>
        <v>6</v>
      </c>
      <c r="AL171" s="126">
        <v>0</v>
      </c>
      <c r="AM171" s="108" t="s">
        <v>647</v>
      </c>
      <c r="AN171" s="104">
        <v>0</v>
      </c>
      <c r="AO171" s="103">
        <v>0</v>
      </c>
      <c r="AP171" s="103">
        <v>0</v>
      </c>
      <c r="AQ171" s="103">
        <v>0</v>
      </c>
      <c r="AR171" s="103">
        <v>0</v>
      </c>
      <c r="AS171" s="103">
        <v>0</v>
      </c>
      <c r="AT171" s="104">
        <v>0</v>
      </c>
      <c r="AU171" s="147">
        <v>44159</v>
      </c>
      <c r="AV171" s="108"/>
      <c r="AW171" s="108"/>
      <c r="AX171" s="108"/>
      <c r="AY171" s="108"/>
      <c r="AZ171" s="108"/>
      <c r="BA171" s="108"/>
      <c r="BB171" s="108"/>
      <c r="BC171" s="108"/>
      <c r="BD171" s="108"/>
      <c r="BE171" s="108"/>
      <c r="BF171" s="108"/>
      <c r="BG171" s="113"/>
      <c r="BH171" s="113"/>
      <c r="BI171" s="113"/>
      <c r="BJ171" s="113">
        <v>0.01</v>
      </c>
      <c r="BK171" s="108"/>
      <c r="BL171" s="108"/>
      <c r="BM171" s="108"/>
      <c r="BN171" s="108">
        <v>10.1</v>
      </c>
      <c r="BO171" s="108">
        <v>5.24</v>
      </c>
      <c r="BP171" s="108">
        <v>79.3</v>
      </c>
      <c r="BQ171" s="108">
        <v>15.5</v>
      </c>
      <c r="BR171" s="108">
        <v>108</v>
      </c>
      <c r="BS171" s="104">
        <v>36</v>
      </c>
      <c r="BT171" s="126">
        <v>0</v>
      </c>
      <c r="BU171" s="104">
        <v>0</v>
      </c>
      <c r="BV171" s="104">
        <v>0</v>
      </c>
      <c r="BW171" s="104">
        <v>0</v>
      </c>
      <c r="BX171" s="104">
        <v>0</v>
      </c>
      <c r="BY171" s="104">
        <v>0</v>
      </c>
      <c r="BZ171" s="104">
        <v>0</v>
      </c>
      <c r="CA171" s="104">
        <v>0</v>
      </c>
      <c r="CB171" s="104">
        <v>0</v>
      </c>
      <c r="CC171" s="104">
        <v>0</v>
      </c>
      <c r="CD171" s="104">
        <v>0</v>
      </c>
      <c r="CE171" s="104">
        <v>0</v>
      </c>
      <c r="CF171" s="104">
        <v>0</v>
      </c>
      <c r="CG171" s="104">
        <v>1</v>
      </c>
      <c r="CH171" s="104">
        <v>0</v>
      </c>
      <c r="CI171" s="103">
        <v>0</v>
      </c>
      <c r="CJ171" s="107"/>
      <c r="CK171" s="103"/>
      <c r="CL171" s="104">
        <v>0</v>
      </c>
      <c r="CM171" s="104">
        <v>0</v>
      </c>
      <c r="CN171" s="104">
        <v>0</v>
      </c>
      <c r="CO171" s="104">
        <v>0</v>
      </c>
      <c r="CP171" s="108">
        <v>0</v>
      </c>
      <c r="CQ171" s="108"/>
      <c r="CR171" s="107">
        <v>0</v>
      </c>
      <c r="CS171" s="104">
        <v>1</v>
      </c>
      <c r="CT171" s="112"/>
      <c r="CU171" s="116" t="s">
        <v>1940</v>
      </c>
      <c r="CV171" s="108">
        <v>0</v>
      </c>
      <c r="CW171" s="108">
        <v>0</v>
      </c>
      <c r="CX171" s="104">
        <v>0</v>
      </c>
      <c r="CY171" s="104">
        <v>0</v>
      </c>
      <c r="CZ171" s="113">
        <v>4.5439999999999996</v>
      </c>
      <c r="DA171" s="114">
        <v>4.952</v>
      </c>
      <c r="DB171" s="114">
        <v>0.40800000000000036</v>
      </c>
      <c r="DC171" s="114">
        <v>8.9788732394366289</v>
      </c>
      <c r="DD171" s="114">
        <v>31</v>
      </c>
      <c r="DE171" s="114">
        <v>25139</v>
      </c>
      <c r="DF171" s="114">
        <v>14666</v>
      </c>
      <c r="DG171" s="114">
        <v>849.72448754683705</v>
      </c>
      <c r="DH171" s="114">
        <v>6.12223731040272E-4</v>
      </c>
      <c r="DI171" s="114">
        <v>-4.2741666666666669</v>
      </c>
      <c r="DJ171" s="114">
        <v>9.733666666666668</v>
      </c>
      <c r="DK171" s="114">
        <v>-14.007833333333334</v>
      </c>
      <c r="DL171" s="114">
        <v>-42.012666900612494</v>
      </c>
      <c r="DM171" s="114">
        <v>94.400236335268502</v>
      </c>
      <c r="DN171" s="114">
        <v>-136.41290323588098</v>
      </c>
      <c r="DO171" s="114">
        <v>-74.925241820779064</v>
      </c>
      <c r="DP171" s="114">
        <v>171.79942401987407</v>
      </c>
      <c r="DQ171" s="114">
        <v>-246.72466584065313</v>
      </c>
      <c r="DR171" s="114">
        <v>0.58951126546353383</v>
      </c>
      <c r="DS171" s="104"/>
      <c r="DT171" s="114">
        <v>7.23</v>
      </c>
      <c r="DU171" s="114">
        <v>7.1</v>
      </c>
      <c r="DV171" s="114">
        <v>7.36</v>
      </c>
      <c r="DW171" s="104">
        <v>98</v>
      </c>
      <c r="DX171" s="104">
        <v>126</v>
      </c>
      <c r="DY171" s="114">
        <v>0.26100000000000001</v>
      </c>
      <c r="DZ171" s="114">
        <v>0.79300000000000004</v>
      </c>
      <c r="EA171" s="114">
        <v>20.05</v>
      </c>
      <c r="EB171" s="114">
        <v>6.859</v>
      </c>
      <c r="EC171" s="114">
        <v>0.80700000000000005</v>
      </c>
      <c r="ED171" s="114">
        <v>0.43</v>
      </c>
      <c r="EE171" s="114">
        <v>0.47</v>
      </c>
      <c r="EF171" s="114">
        <v>0.36</v>
      </c>
    </row>
    <row r="172" spans="1:136" ht="15.75" customHeight="1">
      <c r="A172" s="76">
        <v>172</v>
      </c>
      <c r="B172" s="175" t="s">
        <v>1325</v>
      </c>
      <c r="C172" s="46">
        <v>2724835</v>
      </c>
      <c r="D172" s="46">
        <v>2</v>
      </c>
      <c r="E172" s="149">
        <v>22304</v>
      </c>
      <c r="F172" s="46">
        <f t="shared" si="0"/>
        <v>59</v>
      </c>
      <c r="G172" s="78">
        <v>1</v>
      </c>
      <c r="H172" s="159">
        <v>73</v>
      </c>
      <c r="I172" s="135">
        <v>146</v>
      </c>
      <c r="J172" s="78">
        <v>88</v>
      </c>
      <c r="K172" s="46">
        <v>36.4</v>
      </c>
      <c r="L172" s="79">
        <v>89</v>
      </c>
      <c r="M172" s="80">
        <v>0</v>
      </c>
      <c r="N172" s="80">
        <v>1</v>
      </c>
      <c r="O172" s="80">
        <v>0</v>
      </c>
      <c r="P172" s="80">
        <v>0</v>
      </c>
      <c r="Q172" s="80">
        <v>0</v>
      </c>
      <c r="R172" s="80">
        <v>0</v>
      </c>
      <c r="S172" s="80">
        <v>1</v>
      </c>
      <c r="T172" s="80">
        <v>1</v>
      </c>
      <c r="U172" s="80">
        <v>1</v>
      </c>
      <c r="V172" s="80">
        <v>0</v>
      </c>
      <c r="W172" s="80">
        <v>0</v>
      </c>
      <c r="X172" s="70">
        <v>89</v>
      </c>
      <c r="Y172" s="63">
        <v>1.56</v>
      </c>
      <c r="Z172" s="191">
        <f t="shared" si="3"/>
        <v>36.571334648257725</v>
      </c>
      <c r="AA172" s="150">
        <v>44161</v>
      </c>
      <c r="AB172" s="60" t="s">
        <v>1928</v>
      </c>
      <c r="AC172" s="177">
        <v>44162</v>
      </c>
      <c r="AD172" s="58"/>
      <c r="AE172" s="58">
        <v>1</v>
      </c>
      <c r="AF172" s="58">
        <v>0</v>
      </c>
      <c r="AG172" s="58">
        <v>6</v>
      </c>
      <c r="AH172" s="84">
        <v>0</v>
      </c>
      <c r="AI172" s="84">
        <v>1</v>
      </c>
      <c r="AJ172" s="60">
        <v>44171</v>
      </c>
      <c r="AK172" s="58">
        <f t="shared" si="2"/>
        <v>10</v>
      </c>
      <c r="AL172" s="123">
        <v>1</v>
      </c>
      <c r="AM172" s="61"/>
      <c r="AN172" s="64">
        <v>1</v>
      </c>
      <c r="AO172" s="63">
        <v>1</v>
      </c>
      <c r="AP172" s="63">
        <v>1</v>
      </c>
      <c r="AQ172" s="63">
        <v>1</v>
      </c>
      <c r="AR172" s="63">
        <v>0</v>
      </c>
      <c r="AS172" s="63">
        <v>0</v>
      </c>
      <c r="AT172" s="64">
        <v>1</v>
      </c>
      <c r="AU172" s="152">
        <v>44161</v>
      </c>
      <c r="AV172" s="135">
        <v>2</v>
      </c>
      <c r="AW172" s="135"/>
      <c r="AX172" s="135"/>
      <c r="AY172" s="135"/>
      <c r="AZ172" s="135"/>
      <c r="BA172" s="135"/>
      <c r="BB172" s="135"/>
      <c r="BC172" s="135"/>
      <c r="BD172" s="135"/>
      <c r="BE172" s="135"/>
      <c r="BF172" s="135"/>
      <c r="BG172" s="133">
        <v>0.89</v>
      </c>
      <c r="BH172" s="133">
        <v>2171</v>
      </c>
      <c r="BI172" s="133">
        <v>109.3</v>
      </c>
      <c r="BJ172" s="133">
        <v>8.0000000000000002E-3</v>
      </c>
      <c r="BK172" s="135"/>
      <c r="BL172" s="135"/>
      <c r="BM172" s="135">
        <v>366</v>
      </c>
      <c r="BN172" s="135">
        <v>11.4</v>
      </c>
      <c r="BO172" s="135">
        <v>7.46</v>
      </c>
      <c r="BP172" s="135">
        <v>88.5</v>
      </c>
      <c r="BQ172" s="135">
        <v>7.7</v>
      </c>
      <c r="BR172" s="135">
        <v>366</v>
      </c>
      <c r="BS172" s="46">
        <v>37</v>
      </c>
      <c r="BT172" s="123">
        <v>1</v>
      </c>
      <c r="BU172" s="64">
        <v>0</v>
      </c>
      <c r="BV172" s="64">
        <v>0</v>
      </c>
      <c r="BW172" s="64">
        <v>0</v>
      </c>
      <c r="BX172" s="64">
        <v>1</v>
      </c>
      <c r="BY172" s="64">
        <v>0</v>
      </c>
      <c r="BZ172" s="64">
        <v>0</v>
      </c>
      <c r="CA172" s="64">
        <v>0</v>
      </c>
      <c r="CB172" s="64">
        <v>0</v>
      </c>
      <c r="CC172" s="64">
        <v>1</v>
      </c>
      <c r="CD172" s="64">
        <v>0</v>
      </c>
      <c r="CE172" s="64">
        <v>0</v>
      </c>
      <c r="CF172" s="64">
        <v>0</v>
      </c>
      <c r="CG172" s="64">
        <v>0</v>
      </c>
      <c r="CH172" s="64">
        <v>0</v>
      </c>
      <c r="CI172" s="63">
        <v>0</v>
      </c>
      <c r="CJ172" s="86"/>
      <c r="CK172" s="63">
        <v>25</v>
      </c>
      <c r="CL172" s="64">
        <v>0</v>
      </c>
      <c r="CM172" s="64">
        <v>0</v>
      </c>
      <c r="CN172" s="64">
        <v>0</v>
      </c>
      <c r="CO172" s="64">
        <v>0</v>
      </c>
      <c r="CP172" s="61">
        <v>0</v>
      </c>
      <c r="CQ172" s="61">
        <v>723</v>
      </c>
      <c r="CR172" s="70">
        <v>0</v>
      </c>
      <c r="CS172" s="64">
        <v>0</v>
      </c>
      <c r="CT172" s="71"/>
      <c r="CU172" s="62"/>
      <c r="CV172" s="61">
        <v>0</v>
      </c>
      <c r="CW172" s="61">
        <v>0</v>
      </c>
      <c r="CX172" s="64">
        <v>0</v>
      </c>
      <c r="CY172" s="64">
        <v>0</v>
      </c>
      <c r="CZ172" s="160">
        <v>5.5590000000000002</v>
      </c>
      <c r="DA172" s="75">
        <v>5.6319999999999997</v>
      </c>
      <c r="DB172" s="75">
        <v>7.299999999999951E-2</v>
      </c>
      <c r="DC172" s="75">
        <v>1.3131858247886221</v>
      </c>
      <c r="DD172" s="75">
        <v>52</v>
      </c>
      <c r="DE172" s="75">
        <v>34755</v>
      </c>
      <c r="DF172" s="75">
        <v>20472</v>
      </c>
      <c r="DG172" s="75">
        <v>660.54910632025053</v>
      </c>
      <c r="DH172" s="75">
        <v>6.4145458420702525E-5</v>
      </c>
      <c r="DI172" s="75">
        <v>-3.2633333333333336</v>
      </c>
      <c r="DJ172" s="75">
        <v>17.775333333333332</v>
      </c>
      <c r="DK172" s="75">
        <v>-21.038666666666664</v>
      </c>
      <c r="DL172" s="75">
        <v>-46.363280956053565</v>
      </c>
      <c r="DM172" s="75">
        <v>259.64366089062798</v>
      </c>
      <c r="DN172" s="75">
        <v>-306.00694184668163</v>
      </c>
      <c r="DO172" s="75">
        <v>-47.577592513938356</v>
      </c>
      <c r="DP172" s="75">
        <v>255.46456733449205</v>
      </c>
      <c r="DQ172" s="75">
        <v>-303.04215984843052</v>
      </c>
      <c r="DR172" s="75">
        <v>0.542593571570675</v>
      </c>
      <c r="DS172" s="90"/>
      <c r="DT172" s="75">
        <v>8.92</v>
      </c>
      <c r="DU172" s="75">
        <v>8.6</v>
      </c>
      <c r="DV172" s="75">
        <v>9.1999999999999993</v>
      </c>
      <c r="DW172" s="90">
        <v>88</v>
      </c>
      <c r="DX172" s="90">
        <v>146</v>
      </c>
      <c r="DY172" s="75">
        <v>0.60099999999999998</v>
      </c>
      <c r="DZ172" s="75">
        <v>1.0880000000000001</v>
      </c>
      <c r="EA172" s="75">
        <v>18.72</v>
      </c>
      <c r="EB172" s="75">
        <v>7.1</v>
      </c>
      <c r="EC172" s="75">
        <v>0.80700000000000005</v>
      </c>
      <c r="ED172" s="75">
        <v>0.57099999999999995</v>
      </c>
      <c r="EE172" s="75">
        <v>0.72499999999999998</v>
      </c>
      <c r="EF172" s="75">
        <v>0.378</v>
      </c>
    </row>
    <row r="173" spans="1:136" ht="15.75" customHeight="1">
      <c r="A173" s="76">
        <v>173</v>
      </c>
      <c r="B173" s="168" t="s">
        <v>1332</v>
      </c>
      <c r="C173" s="46">
        <v>2729480</v>
      </c>
      <c r="D173" s="46">
        <v>2</v>
      </c>
      <c r="E173" s="149">
        <v>21818</v>
      </c>
      <c r="F173" s="46">
        <f t="shared" si="0"/>
        <v>61</v>
      </c>
      <c r="G173" s="78">
        <v>1</v>
      </c>
      <c r="H173" s="159">
        <v>102</v>
      </c>
      <c r="I173" s="135">
        <v>105</v>
      </c>
      <c r="J173" s="78">
        <v>55</v>
      </c>
      <c r="K173" s="46">
        <v>36</v>
      </c>
      <c r="L173" s="79">
        <v>88</v>
      </c>
      <c r="M173" s="80">
        <v>0</v>
      </c>
      <c r="N173" s="80">
        <v>0</v>
      </c>
      <c r="O173" s="80">
        <v>0</v>
      </c>
      <c r="P173" s="80">
        <v>0</v>
      </c>
      <c r="Q173" s="80">
        <v>0</v>
      </c>
      <c r="R173" s="80">
        <v>0</v>
      </c>
      <c r="S173" s="80">
        <v>0</v>
      </c>
      <c r="T173" s="80">
        <v>0</v>
      </c>
      <c r="U173" s="80">
        <v>0</v>
      </c>
      <c r="V173" s="80">
        <v>0</v>
      </c>
      <c r="W173" s="80">
        <v>1</v>
      </c>
      <c r="X173" s="70">
        <v>64</v>
      </c>
      <c r="Y173" s="63">
        <v>1.59</v>
      </c>
      <c r="Z173" s="191">
        <f t="shared" si="3"/>
        <v>25.315454293738377</v>
      </c>
      <c r="AA173" s="150">
        <v>44165</v>
      </c>
      <c r="AB173" s="60" t="s">
        <v>1928</v>
      </c>
      <c r="AC173" s="177">
        <v>44172</v>
      </c>
      <c r="AD173" s="58"/>
      <c r="AE173" s="58">
        <v>1</v>
      </c>
      <c r="AF173" s="58">
        <v>0</v>
      </c>
      <c r="AG173" s="58">
        <v>2</v>
      </c>
      <c r="AH173" s="84">
        <v>0</v>
      </c>
      <c r="AI173" s="84">
        <v>1</v>
      </c>
      <c r="AJ173" s="60">
        <v>44172</v>
      </c>
      <c r="AK173" s="58">
        <f t="shared" si="2"/>
        <v>7</v>
      </c>
      <c r="AL173" s="123">
        <v>1</v>
      </c>
      <c r="AM173" s="61"/>
      <c r="AN173" s="64">
        <v>1</v>
      </c>
      <c r="AO173" s="63">
        <v>1</v>
      </c>
      <c r="AP173" s="63">
        <v>0</v>
      </c>
      <c r="AQ173" s="63">
        <v>0</v>
      </c>
      <c r="AR173" s="63">
        <v>1</v>
      </c>
      <c r="AS173" s="63">
        <v>0</v>
      </c>
      <c r="AT173" s="64">
        <v>1</v>
      </c>
      <c r="AU173" s="152">
        <v>44165</v>
      </c>
      <c r="AV173" s="135"/>
      <c r="AW173" s="135"/>
      <c r="AX173" s="135"/>
      <c r="AY173" s="135"/>
      <c r="AZ173" s="135"/>
      <c r="BA173" s="135"/>
      <c r="BB173" s="135"/>
      <c r="BC173" s="135"/>
      <c r="BD173" s="135"/>
      <c r="BE173" s="135"/>
      <c r="BF173" s="135"/>
      <c r="BG173" s="133">
        <v>0.89</v>
      </c>
      <c r="BH173" s="133">
        <v>3370</v>
      </c>
      <c r="BI173" s="133">
        <v>10.5</v>
      </c>
      <c r="BJ173" s="133">
        <v>1.4999999999999999E-2</v>
      </c>
      <c r="BK173" s="135"/>
      <c r="BL173" s="135">
        <v>347</v>
      </c>
      <c r="BM173" s="135">
        <v>138</v>
      </c>
      <c r="BN173" s="135">
        <v>5.6</v>
      </c>
      <c r="BO173" s="135">
        <v>4.9000000000000004</v>
      </c>
      <c r="BP173" s="135">
        <v>84.5</v>
      </c>
      <c r="BQ173" s="135">
        <v>9.6</v>
      </c>
      <c r="BR173" s="135">
        <v>167</v>
      </c>
      <c r="BS173" s="46">
        <v>57</v>
      </c>
      <c r="BT173" s="123">
        <v>0</v>
      </c>
      <c r="BU173" s="64">
        <v>0</v>
      </c>
      <c r="BV173" s="64">
        <v>0</v>
      </c>
      <c r="BW173" s="64">
        <v>0</v>
      </c>
      <c r="BX173" s="64">
        <v>0</v>
      </c>
      <c r="BY173" s="64">
        <v>1</v>
      </c>
      <c r="BZ173" s="64">
        <v>0</v>
      </c>
      <c r="CA173" s="64">
        <v>0</v>
      </c>
      <c r="CB173" s="64">
        <v>0</v>
      </c>
      <c r="CC173" s="64">
        <v>0</v>
      </c>
      <c r="CD173" s="64">
        <v>0</v>
      </c>
      <c r="CE173" s="64">
        <v>0</v>
      </c>
      <c r="CF173" s="64">
        <v>0</v>
      </c>
      <c r="CG173" s="64">
        <v>1</v>
      </c>
      <c r="CH173" s="64">
        <v>0</v>
      </c>
      <c r="CI173" s="63">
        <v>0</v>
      </c>
      <c r="CJ173" s="86"/>
      <c r="CK173" s="63"/>
      <c r="CL173" s="64">
        <v>0</v>
      </c>
      <c r="CM173" s="64">
        <v>0</v>
      </c>
      <c r="CN173" s="64">
        <v>0</v>
      </c>
      <c r="CO173" s="64">
        <v>0</v>
      </c>
      <c r="CP173" s="61">
        <v>0</v>
      </c>
      <c r="CQ173" s="61">
        <v>4058</v>
      </c>
      <c r="CR173" s="70">
        <v>0</v>
      </c>
      <c r="CS173" s="64">
        <v>0</v>
      </c>
      <c r="CT173" s="71"/>
      <c r="CU173" s="62"/>
      <c r="CV173" s="61">
        <v>0</v>
      </c>
      <c r="CW173" s="61">
        <v>0</v>
      </c>
      <c r="CX173" s="64">
        <v>0</v>
      </c>
      <c r="CY173" s="64">
        <v>0</v>
      </c>
      <c r="CZ173" s="160">
        <v>4.5917999999999974</v>
      </c>
      <c r="DA173" s="75">
        <v>4.7160000000000002</v>
      </c>
      <c r="DB173" s="75">
        <v>0.12420000000000275</v>
      </c>
      <c r="DC173" s="75">
        <v>2.7048216385731698</v>
      </c>
      <c r="DD173" s="75">
        <v>76</v>
      </c>
      <c r="DE173" s="75">
        <v>34906</v>
      </c>
      <c r="DF173" s="75">
        <v>9449</v>
      </c>
      <c r="DG173" s="75">
        <v>213.26508850501182</v>
      </c>
      <c r="DH173" s="75">
        <v>2.8625480353192611E-4</v>
      </c>
      <c r="DI173" s="75">
        <v>-12.572833333333332</v>
      </c>
      <c r="DJ173" s="75">
        <v>14.041500000000001</v>
      </c>
      <c r="DK173" s="75">
        <v>-26.614333333333338</v>
      </c>
      <c r="DL173" s="75">
        <v>-124.95428337503496</v>
      </c>
      <c r="DM173" s="75">
        <v>139.51222060428697</v>
      </c>
      <c r="DN173" s="75">
        <v>-264.46650397932194</v>
      </c>
      <c r="DO173" s="75">
        <v>-219.18264746347532</v>
      </c>
      <c r="DP173" s="75">
        <v>244.78206027109889</v>
      </c>
      <c r="DQ173" s="75">
        <v>-463.96470773457412</v>
      </c>
      <c r="DR173" s="75">
        <v>0.65462691144273477</v>
      </c>
      <c r="DS173" s="90"/>
      <c r="DT173" s="75">
        <v>6.91</v>
      </c>
      <c r="DU173" s="75">
        <v>6.4</v>
      </c>
      <c r="DV173" s="75">
        <v>7.21</v>
      </c>
      <c r="DW173" s="90">
        <v>55</v>
      </c>
      <c r="DX173" s="90">
        <v>105</v>
      </c>
      <c r="DY173" s="75">
        <v>0.81100000000000005</v>
      </c>
      <c r="DZ173" s="75">
        <v>1.3</v>
      </c>
      <c r="EA173" s="75">
        <v>40.409999999999997</v>
      </c>
      <c r="EB173" s="75">
        <v>4.8319999999999999</v>
      </c>
      <c r="EC173" s="75">
        <v>0.33</v>
      </c>
      <c r="ED173" s="75">
        <v>0.504</v>
      </c>
      <c r="EE173" s="75">
        <v>0.92200000000000004</v>
      </c>
      <c r="EF173" s="75">
        <v>0.31</v>
      </c>
    </row>
    <row r="174" spans="1:136" ht="15.75" customHeight="1">
      <c r="A174" s="76">
        <v>174</v>
      </c>
      <c r="B174" s="168" t="s">
        <v>1339</v>
      </c>
      <c r="C174" s="46">
        <v>2731630</v>
      </c>
      <c r="D174" s="46">
        <v>1</v>
      </c>
      <c r="E174" s="149">
        <v>15956</v>
      </c>
      <c r="F174" s="46">
        <f t="shared" si="0"/>
        <v>77</v>
      </c>
      <c r="G174" s="78">
        <v>1</v>
      </c>
      <c r="H174" s="159">
        <v>69</v>
      </c>
      <c r="I174" s="135">
        <v>101</v>
      </c>
      <c r="J174" s="78">
        <v>65</v>
      </c>
      <c r="K174" s="46">
        <v>34</v>
      </c>
      <c r="L174" s="79">
        <v>90</v>
      </c>
      <c r="M174" s="80">
        <v>0</v>
      </c>
      <c r="N174" s="80">
        <v>1</v>
      </c>
      <c r="O174" s="80">
        <v>0</v>
      </c>
      <c r="P174" s="80">
        <v>1</v>
      </c>
      <c r="Q174" s="80">
        <v>0</v>
      </c>
      <c r="R174" s="80">
        <v>0</v>
      </c>
      <c r="S174" s="80">
        <v>1</v>
      </c>
      <c r="T174" s="80">
        <v>0</v>
      </c>
      <c r="U174" s="80">
        <v>1</v>
      </c>
      <c r="V174" s="80">
        <v>1</v>
      </c>
      <c r="W174" s="80">
        <v>0</v>
      </c>
      <c r="X174" s="70">
        <v>82</v>
      </c>
      <c r="Y174" s="63">
        <v>1.81</v>
      </c>
      <c r="Z174" s="191">
        <f t="shared" si="3"/>
        <v>25.029760996306585</v>
      </c>
      <c r="AA174" s="150">
        <v>44167</v>
      </c>
      <c r="AB174" s="60" t="s">
        <v>1928</v>
      </c>
      <c r="AC174" s="177">
        <v>44167</v>
      </c>
      <c r="AD174" s="58" t="s">
        <v>1888</v>
      </c>
      <c r="AE174" s="58">
        <v>1</v>
      </c>
      <c r="AF174" s="58">
        <v>1</v>
      </c>
      <c r="AG174" s="58">
        <v>7</v>
      </c>
      <c r="AH174" s="84">
        <v>1</v>
      </c>
      <c r="AI174" s="84">
        <v>1</v>
      </c>
      <c r="AJ174" s="60">
        <v>44174</v>
      </c>
      <c r="AK174" s="58">
        <f t="shared" si="2"/>
        <v>7</v>
      </c>
      <c r="AL174" s="123">
        <v>1</v>
      </c>
      <c r="AM174" s="61"/>
      <c r="AN174" s="64">
        <v>1</v>
      </c>
      <c r="AO174" s="63">
        <v>1</v>
      </c>
      <c r="AP174" s="63">
        <v>0</v>
      </c>
      <c r="AQ174" s="63">
        <v>0</v>
      </c>
      <c r="AR174" s="63">
        <v>1</v>
      </c>
      <c r="AS174" s="63">
        <v>0</v>
      </c>
      <c r="AT174" s="64">
        <v>1</v>
      </c>
      <c r="AU174" s="152">
        <v>44167</v>
      </c>
      <c r="AV174" s="135"/>
      <c r="AW174" s="135">
        <v>7.431</v>
      </c>
      <c r="AX174" s="135">
        <v>63.1</v>
      </c>
      <c r="AY174" s="135">
        <v>24.3</v>
      </c>
      <c r="AZ174" s="135">
        <v>15.9</v>
      </c>
      <c r="BA174" s="135">
        <v>-6.2</v>
      </c>
      <c r="BB174" s="135"/>
      <c r="BC174" s="135"/>
      <c r="BD174" s="135"/>
      <c r="BE174" s="135"/>
      <c r="BF174" s="135"/>
      <c r="BG174" s="133">
        <v>1.8</v>
      </c>
      <c r="BH174" s="133">
        <v>343</v>
      </c>
      <c r="BI174" s="133">
        <v>68.400000000000006</v>
      </c>
      <c r="BJ174" s="143"/>
      <c r="BK174" s="135"/>
      <c r="BL174" s="135"/>
      <c r="BM174" s="135">
        <v>343</v>
      </c>
      <c r="BN174" s="135">
        <v>14.1</v>
      </c>
      <c r="BO174" s="135">
        <v>5.54</v>
      </c>
      <c r="BP174" s="135">
        <v>90.8</v>
      </c>
      <c r="BQ174" s="135">
        <v>5.4</v>
      </c>
      <c r="BR174" s="135">
        <v>151</v>
      </c>
      <c r="BS174" s="46">
        <v>134</v>
      </c>
      <c r="BT174" s="123">
        <v>0</v>
      </c>
      <c r="BU174" s="64">
        <v>0</v>
      </c>
      <c r="BV174" s="64">
        <v>0</v>
      </c>
      <c r="BW174" s="64">
        <v>0</v>
      </c>
      <c r="BX174" s="64">
        <v>0</v>
      </c>
      <c r="BY174" s="64">
        <v>1</v>
      </c>
      <c r="BZ174" s="64">
        <v>0</v>
      </c>
      <c r="CA174" s="64">
        <v>0</v>
      </c>
      <c r="CB174" s="64">
        <v>1</v>
      </c>
      <c r="CC174" s="64">
        <v>1</v>
      </c>
      <c r="CD174" s="64">
        <v>0</v>
      </c>
      <c r="CE174" s="64">
        <v>0</v>
      </c>
      <c r="CF174" s="64">
        <v>0</v>
      </c>
      <c r="CG174" s="64">
        <v>0</v>
      </c>
      <c r="CH174" s="64">
        <v>0</v>
      </c>
      <c r="CI174" s="63">
        <v>0</v>
      </c>
      <c r="CJ174" s="86"/>
      <c r="CK174" s="63" t="s">
        <v>1885</v>
      </c>
      <c r="CL174" s="64">
        <v>0</v>
      </c>
      <c r="CM174" s="64">
        <v>0</v>
      </c>
      <c r="CN174" s="64">
        <v>0</v>
      </c>
      <c r="CO174" s="64">
        <v>0</v>
      </c>
      <c r="CP174" s="61">
        <v>0</v>
      </c>
      <c r="CQ174" s="61">
        <v>29316</v>
      </c>
      <c r="CR174" s="70">
        <v>0</v>
      </c>
      <c r="CS174" s="64">
        <v>0</v>
      </c>
      <c r="CT174" s="71"/>
      <c r="CU174" s="62"/>
      <c r="CV174" s="61">
        <v>0</v>
      </c>
      <c r="CW174" s="61">
        <v>0</v>
      </c>
      <c r="CX174" s="64">
        <v>0</v>
      </c>
      <c r="CY174" s="64">
        <v>1</v>
      </c>
      <c r="CZ174" s="160"/>
      <c r="DA174" s="75"/>
      <c r="DB174" s="75"/>
      <c r="DC174" s="75"/>
      <c r="DD174" s="75"/>
      <c r="DE174" s="75"/>
      <c r="DF174" s="75"/>
      <c r="DG174" s="75"/>
      <c r="DH174" s="75"/>
      <c r="DI174" s="75"/>
      <c r="DJ174" s="75"/>
      <c r="DK174" s="75"/>
      <c r="DL174" s="75"/>
      <c r="DM174" s="75"/>
      <c r="DN174" s="75"/>
      <c r="DO174" s="75"/>
      <c r="DP174" s="75"/>
      <c r="DQ174" s="75"/>
      <c r="DR174" s="75"/>
      <c r="DS174" s="90"/>
      <c r="DT174" s="75">
        <v>8.44</v>
      </c>
      <c r="DU174" s="75">
        <v>8.32</v>
      </c>
      <c r="DV174" s="75">
        <v>8.5500000000000007</v>
      </c>
      <c r="DW174" s="90">
        <v>65</v>
      </c>
      <c r="DX174" s="90">
        <v>101</v>
      </c>
      <c r="DY174" s="75">
        <v>0.222</v>
      </c>
      <c r="DZ174" s="75">
        <v>0.61199999999999999</v>
      </c>
      <c r="EA174" s="75">
        <v>11.24</v>
      </c>
      <c r="EB174" s="75">
        <v>9.1630000000000003</v>
      </c>
      <c r="EC174" s="75">
        <v>0.88600000000000001</v>
      </c>
      <c r="ED174" s="75">
        <v>1.0229999999999999</v>
      </c>
      <c r="EE174" s="75">
        <v>1.2569999999999999</v>
      </c>
      <c r="EF174" s="75">
        <v>0.876</v>
      </c>
    </row>
    <row r="175" spans="1:136" ht="15.75" customHeight="1">
      <c r="A175" s="76">
        <v>175</v>
      </c>
      <c r="B175" s="168" t="s">
        <v>1346</v>
      </c>
      <c r="C175" s="46">
        <v>2731591</v>
      </c>
      <c r="D175" s="46">
        <v>2</v>
      </c>
      <c r="E175" s="149">
        <v>29508</v>
      </c>
      <c r="F175" s="46">
        <f t="shared" si="0"/>
        <v>40</v>
      </c>
      <c r="G175" s="78">
        <v>1</v>
      </c>
      <c r="H175" s="159">
        <v>120</v>
      </c>
      <c r="I175" s="135">
        <v>207</v>
      </c>
      <c r="J175" s="78">
        <v>139</v>
      </c>
      <c r="K175" s="46">
        <v>36</v>
      </c>
      <c r="L175" s="79">
        <v>94</v>
      </c>
      <c r="M175" s="80">
        <v>0</v>
      </c>
      <c r="N175" s="80">
        <v>0</v>
      </c>
      <c r="O175" s="80">
        <v>0</v>
      </c>
      <c r="P175" s="80">
        <v>1</v>
      </c>
      <c r="Q175" s="80">
        <v>0</v>
      </c>
      <c r="R175" s="80">
        <v>0</v>
      </c>
      <c r="S175" s="80">
        <v>1</v>
      </c>
      <c r="T175" s="80">
        <v>0</v>
      </c>
      <c r="U175" s="80">
        <v>1</v>
      </c>
      <c r="V175" s="80">
        <v>0</v>
      </c>
      <c r="W175" s="80">
        <v>0</v>
      </c>
      <c r="X175" s="70"/>
      <c r="Y175" s="63"/>
      <c r="Z175" s="191" t="e">
        <f t="shared" si="3"/>
        <v>#DIV/0!</v>
      </c>
      <c r="AA175" s="150">
        <v>44166</v>
      </c>
      <c r="AB175" s="60" t="s">
        <v>1928</v>
      </c>
      <c r="AC175" s="177">
        <v>44167</v>
      </c>
      <c r="AD175" s="58" t="s">
        <v>1888</v>
      </c>
      <c r="AE175" s="58">
        <v>1</v>
      </c>
      <c r="AF175" s="58">
        <v>0</v>
      </c>
      <c r="AG175" s="58">
        <v>2</v>
      </c>
      <c r="AH175" s="84">
        <v>0</v>
      </c>
      <c r="AI175" s="84">
        <v>1</v>
      </c>
      <c r="AJ175" s="60">
        <v>44168</v>
      </c>
      <c r="AK175" s="58">
        <f t="shared" si="2"/>
        <v>2</v>
      </c>
      <c r="AL175" s="123">
        <v>1</v>
      </c>
      <c r="AM175" s="61"/>
      <c r="AN175" s="64">
        <v>1</v>
      </c>
      <c r="AO175" s="63">
        <v>1</v>
      </c>
      <c r="AP175" s="63">
        <v>0</v>
      </c>
      <c r="AQ175" s="63">
        <v>0</v>
      </c>
      <c r="AR175" s="63">
        <v>1</v>
      </c>
      <c r="AS175" s="63">
        <v>0</v>
      </c>
      <c r="AT175" s="64">
        <v>0</v>
      </c>
      <c r="AU175" s="152">
        <v>44166</v>
      </c>
      <c r="AV175" s="135"/>
      <c r="AW175" s="135">
        <v>7.2450000000000001</v>
      </c>
      <c r="AX175" s="135">
        <v>53.2</v>
      </c>
      <c r="AY175" s="135">
        <v>45.2</v>
      </c>
      <c r="AZ175" s="135">
        <v>18.899999999999999</v>
      </c>
      <c r="BA175" s="135">
        <v>-8</v>
      </c>
      <c r="BB175" s="135"/>
      <c r="BC175" s="135"/>
      <c r="BD175" s="135"/>
      <c r="BE175" s="135"/>
      <c r="BF175" s="135"/>
      <c r="BG175" s="133">
        <v>7.39</v>
      </c>
      <c r="BH175" s="133">
        <v>882</v>
      </c>
      <c r="BI175" s="133">
        <v>45.3</v>
      </c>
      <c r="BJ175" s="133">
        <v>0.36099999999999999</v>
      </c>
      <c r="BK175" s="135"/>
      <c r="BL175" s="135"/>
      <c r="BM175" s="135"/>
      <c r="BN175" s="135">
        <v>14.6</v>
      </c>
      <c r="BO175" s="135">
        <v>4.3</v>
      </c>
      <c r="BP175" s="135">
        <v>65.599999999999994</v>
      </c>
      <c r="BQ175" s="135">
        <v>21.3</v>
      </c>
      <c r="BR175" s="135">
        <v>229</v>
      </c>
      <c r="BS175" s="46">
        <v>133</v>
      </c>
      <c r="BT175" s="123">
        <v>0</v>
      </c>
      <c r="BU175" s="64">
        <v>0</v>
      </c>
      <c r="BV175" s="64">
        <v>0</v>
      </c>
      <c r="BW175" s="64">
        <v>0</v>
      </c>
      <c r="BX175" s="64">
        <v>0</v>
      </c>
      <c r="BY175" s="64">
        <v>0</v>
      </c>
      <c r="BZ175" s="64">
        <v>0</v>
      </c>
      <c r="CA175" s="64">
        <v>0</v>
      </c>
      <c r="CB175" s="64">
        <v>1</v>
      </c>
      <c r="CC175" s="64">
        <v>0</v>
      </c>
      <c r="CD175" s="64">
        <v>0</v>
      </c>
      <c r="CE175" s="64">
        <v>1</v>
      </c>
      <c r="CF175" s="64">
        <v>0</v>
      </c>
      <c r="CG175" s="64">
        <v>1</v>
      </c>
      <c r="CH175" s="64">
        <v>0</v>
      </c>
      <c r="CI175" s="63">
        <v>0</v>
      </c>
      <c r="CJ175" s="86"/>
      <c r="CK175" s="63" t="s">
        <v>1885</v>
      </c>
      <c r="CL175" s="64">
        <v>0</v>
      </c>
      <c r="CM175" s="64">
        <v>0</v>
      </c>
      <c r="CN175" s="64">
        <v>0</v>
      </c>
      <c r="CO175" s="64">
        <v>0</v>
      </c>
      <c r="CP175" s="61">
        <v>0</v>
      </c>
      <c r="CQ175" s="61">
        <v>81036</v>
      </c>
      <c r="CR175" s="70">
        <v>0</v>
      </c>
      <c r="CS175" s="64">
        <v>0</v>
      </c>
      <c r="CT175" s="71"/>
      <c r="CU175" s="62"/>
      <c r="CV175" s="61">
        <v>0</v>
      </c>
      <c r="CW175" s="61">
        <v>0</v>
      </c>
      <c r="CX175" s="64">
        <v>0</v>
      </c>
      <c r="CY175" s="64">
        <v>0</v>
      </c>
      <c r="CZ175" s="160"/>
      <c r="DA175" s="75"/>
      <c r="DB175" s="75"/>
      <c r="DC175" s="75"/>
      <c r="DD175" s="75"/>
      <c r="DE175" s="75"/>
      <c r="DF175" s="75"/>
      <c r="DG175" s="75"/>
      <c r="DH175" s="75"/>
      <c r="DI175" s="75"/>
      <c r="DJ175" s="75"/>
      <c r="DK175" s="75"/>
      <c r="DL175" s="75"/>
      <c r="DM175" s="75"/>
      <c r="DN175" s="75"/>
      <c r="DO175" s="75"/>
      <c r="DP175" s="75"/>
      <c r="DQ175" s="75"/>
      <c r="DR175" s="75"/>
      <c r="DS175" s="90"/>
      <c r="DT175" s="75">
        <v>8.4</v>
      </c>
      <c r="DU175" s="75">
        <v>8.18</v>
      </c>
      <c r="DV175" s="75">
        <v>8.6300000000000008</v>
      </c>
      <c r="DW175" s="90">
        <v>0</v>
      </c>
      <c r="DX175" s="90">
        <v>0</v>
      </c>
      <c r="DY175" s="75">
        <v>0.45200000000000001</v>
      </c>
      <c r="DZ175" s="75"/>
      <c r="EA175" s="75"/>
      <c r="EB175" s="75"/>
      <c r="EC175" s="75"/>
      <c r="ED175" s="75">
        <v>0.50600000000000001</v>
      </c>
      <c r="EE175" s="75">
        <v>0.59399999999999997</v>
      </c>
      <c r="EF175" s="75">
        <v>0.44600000000000001</v>
      </c>
    </row>
    <row r="176" spans="1:136" ht="15.75" customHeight="1">
      <c r="A176" s="76">
        <v>176</v>
      </c>
      <c r="B176" s="168" t="s">
        <v>1354</v>
      </c>
      <c r="C176" s="46">
        <v>2733522</v>
      </c>
      <c r="D176" s="46">
        <v>2</v>
      </c>
      <c r="E176" s="149">
        <v>21761</v>
      </c>
      <c r="F176" s="46">
        <f t="shared" si="0"/>
        <v>61</v>
      </c>
      <c r="G176" s="78">
        <v>1</v>
      </c>
      <c r="H176" s="159">
        <v>82</v>
      </c>
      <c r="I176" s="135">
        <v>112</v>
      </c>
      <c r="J176" s="78">
        <v>73</v>
      </c>
      <c r="K176" s="46">
        <v>36.6</v>
      </c>
      <c r="L176" s="79">
        <v>91</v>
      </c>
      <c r="M176" s="80">
        <v>0</v>
      </c>
      <c r="N176" s="80">
        <v>0</v>
      </c>
      <c r="O176" s="80">
        <v>0</v>
      </c>
      <c r="P176" s="80">
        <v>1</v>
      </c>
      <c r="Q176" s="80">
        <v>0</v>
      </c>
      <c r="R176" s="80">
        <v>0</v>
      </c>
      <c r="S176" s="80">
        <v>1</v>
      </c>
      <c r="T176" s="80">
        <v>0</v>
      </c>
      <c r="U176" s="80">
        <v>0</v>
      </c>
      <c r="V176" s="80">
        <v>0</v>
      </c>
      <c r="W176" s="80">
        <v>0</v>
      </c>
      <c r="X176" s="70">
        <v>68</v>
      </c>
      <c r="Y176" s="63">
        <v>1.65</v>
      </c>
      <c r="Z176" s="191">
        <f t="shared" si="3"/>
        <v>24.977043158861342</v>
      </c>
      <c r="AA176" s="150">
        <v>44167</v>
      </c>
      <c r="AB176" s="60" t="s">
        <v>1928</v>
      </c>
      <c r="AC176" s="177">
        <v>44167</v>
      </c>
      <c r="AD176" s="58" t="s">
        <v>1888</v>
      </c>
      <c r="AE176" s="58">
        <v>1</v>
      </c>
      <c r="AF176" s="58">
        <v>0</v>
      </c>
      <c r="AG176" s="58">
        <v>8</v>
      </c>
      <c r="AH176" s="84">
        <v>0</v>
      </c>
      <c r="AI176" s="84">
        <v>1</v>
      </c>
      <c r="AJ176" s="60">
        <v>44184</v>
      </c>
      <c r="AK176" s="58">
        <f t="shared" si="2"/>
        <v>17</v>
      </c>
      <c r="AL176" s="123">
        <v>1</v>
      </c>
      <c r="AM176" s="61"/>
      <c r="AN176" s="64">
        <v>1</v>
      </c>
      <c r="AO176" s="63">
        <v>1</v>
      </c>
      <c r="AP176" s="63">
        <v>0</v>
      </c>
      <c r="AQ176" s="63">
        <v>1</v>
      </c>
      <c r="AR176" s="63">
        <v>1</v>
      </c>
      <c r="AS176" s="63">
        <v>0</v>
      </c>
      <c r="AT176" s="64">
        <v>0</v>
      </c>
      <c r="AU176" s="152">
        <v>44167</v>
      </c>
      <c r="AV176" s="135"/>
      <c r="AW176" s="135">
        <v>7.4</v>
      </c>
      <c r="AX176" s="135">
        <v>86.2</v>
      </c>
      <c r="AY176" s="135">
        <v>37</v>
      </c>
      <c r="AZ176" s="135">
        <v>22.4</v>
      </c>
      <c r="BA176" s="135">
        <v>-1.6</v>
      </c>
      <c r="BB176" s="135"/>
      <c r="BC176" s="135"/>
      <c r="BD176" s="135"/>
      <c r="BE176" s="135"/>
      <c r="BF176" s="135"/>
      <c r="BG176" s="133">
        <v>2.46</v>
      </c>
      <c r="BH176" s="133">
        <v>599</v>
      </c>
      <c r="BI176" s="133">
        <v>42.5</v>
      </c>
      <c r="BJ176" s="228">
        <v>1.6E-2</v>
      </c>
      <c r="BK176" s="135"/>
      <c r="BL176" s="135"/>
      <c r="BM176" s="135"/>
      <c r="BN176" s="135">
        <v>11.6</v>
      </c>
      <c r="BO176" s="135">
        <v>4.93</v>
      </c>
      <c r="BP176" s="135">
        <v>79</v>
      </c>
      <c r="BQ176" s="135">
        <v>10</v>
      </c>
      <c r="BR176" s="135">
        <v>139</v>
      </c>
      <c r="BS176" s="46">
        <v>59</v>
      </c>
      <c r="BT176" s="123">
        <v>0</v>
      </c>
      <c r="BU176" s="64">
        <v>0</v>
      </c>
      <c r="BV176" s="64">
        <v>0</v>
      </c>
      <c r="BW176" s="64">
        <v>0</v>
      </c>
      <c r="BX176" s="64">
        <v>0</v>
      </c>
      <c r="BY176" s="64">
        <v>0</v>
      </c>
      <c r="BZ176" s="64">
        <v>0</v>
      </c>
      <c r="CA176" s="64">
        <v>0</v>
      </c>
      <c r="CB176" s="64">
        <v>1</v>
      </c>
      <c r="CC176" s="64">
        <v>0</v>
      </c>
      <c r="CD176" s="64">
        <v>0</v>
      </c>
      <c r="CE176" s="64">
        <v>0</v>
      </c>
      <c r="CF176" s="64">
        <v>0</v>
      </c>
      <c r="CG176" s="64">
        <v>0</v>
      </c>
      <c r="CH176" s="64">
        <v>0</v>
      </c>
      <c r="CI176" s="63">
        <v>0</v>
      </c>
      <c r="CJ176" s="86"/>
      <c r="CK176" s="63" t="s">
        <v>1885</v>
      </c>
      <c r="CL176" s="64">
        <v>0</v>
      </c>
      <c r="CM176" s="64">
        <v>0</v>
      </c>
      <c r="CN176" s="64">
        <v>0</v>
      </c>
      <c r="CO176" s="64">
        <v>0</v>
      </c>
      <c r="CP176" s="61">
        <v>0</v>
      </c>
      <c r="CQ176" s="61"/>
      <c r="CR176" s="70">
        <v>0</v>
      </c>
      <c r="CS176" s="64">
        <v>0</v>
      </c>
      <c r="CT176" s="71"/>
      <c r="CU176" s="62"/>
      <c r="CV176" s="61">
        <v>0</v>
      </c>
      <c r="CW176" s="61">
        <v>0</v>
      </c>
      <c r="CX176" s="64">
        <v>0</v>
      </c>
      <c r="CY176" s="64">
        <v>0</v>
      </c>
      <c r="CZ176" s="160">
        <v>3.8422631578947355</v>
      </c>
      <c r="DA176" s="75">
        <v>3.996</v>
      </c>
      <c r="DB176" s="75">
        <v>0.1537368421052645</v>
      </c>
      <c r="DC176" s="75">
        <v>4.0012054299138757</v>
      </c>
      <c r="DD176" s="75">
        <v>95</v>
      </c>
      <c r="DE176" s="75">
        <v>118298</v>
      </c>
      <c r="DF176" s="75">
        <v>73753</v>
      </c>
      <c r="DG176" s="75">
        <v>1198.1385729058945</v>
      </c>
      <c r="DH176" s="75">
        <v>5.4251426110312473E-5</v>
      </c>
      <c r="DI176" s="75">
        <v>7.7561666666666662</v>
      </c>
      <c r="DJ176" s="75">
        <v>25.887500000000003</v>
      </c>
      <c r="DK176" s="75">
        <v>-18.131333333333327</v>
      </c>
      <c r="DL176" s="75">
        <v>51.765378127241128</v>
      </c>
      <c r="DM176" s="75">
        <v>178.16099344793849</v>
      </c>
      <c r="DN176" s="75">
        <v>-126.39561532069746</v>
      </c>
      <c r="DO176" s="75">
        <v>157.40485787339719</v>
      </c>
      <c r="DP176" s="75">
        <v>534.86317455099891</v>
      </c>
      <c r="DQ176" s="75">
        <v>-377.45831667760183</v>
      </c>
      <c r="DR176" s="75">
        <v>0.41373388691007168</v>
      </c>
      <c r="DS176" s="90"/>
      <c r="DT176" s="75">
        <v>6.05</v>
      </c>
      <c r="DU176" s="75">
        <v>5.9</v>
      </c>
      <c r="DV176" s="75">
        <v>6.21</v>
      </c>
      <c r="DW176" s="90">
        <v>73</v>
      </c>
      <c r="DX176" s="90">
        <v>112</v>
      </c>
      <c r="DY176" s="75">
        <v>0.30399999999999999</v>
      </c>
      <c r="DZ176" s="75">
        <v>0.55600000000000005</v>
      </c>
      <c r="EA176" s="75">
        <v>20.309999999999999</v>
      </c>
      <c r="EB176" s="75">
        <v>6.8150000000000004</v>
      </c>
      <c r="EC176" s="75">
        <v>0.57099999999999995</v>
      </c>
      <c r="ED176" s="75">
        <v>0.56999999999999995</v>
      </c>
      <c r="EE176" s="75">
        <v>0.63500000000000001</v>
      </c>
      <c r="EF176" s="75">
        <v>0.47299999999999998</v>
      </c>
    </row>
    <row r="177" spans="1:136" ht="15.75" customHeight="1">
      <c r="A177" s="103">
        <v>177</v>
      </c>
      <c r="B177" s="165" t="s">
        <v>1361</v>
      </c>
      <c r="C177" s="104">
        <v>2729461</v>
      </c>
      <c r="D177" s="104">
        <v>2</v>
      </c>
      <c r="E177" s="146">
        <v>22130</v>
      </c>
      <c r="F177" s="104">
        <f t="shared" si="0"/>
        <v>60</v>
      </c>
      <c r="G177" s="103">
        <v>1</v>
      </c>
      <c r="H177" s="126">
        <v>81</v>
      </c>
      <c r="I177" s="108">
        <v>101</v>
      </c>
      <c r="J177" s="103">
        <v>74</v>
      </c>
      <c r="K177" s="104">
        <v>35.700000000000003</v>
      </c>
      <c r="L177" s="107">
        <v>97</v>
      </c>
      <c r="M177" s="108">
        <v>0</v>
      </c>
      <c r="N177" s="108">
        <v>0</v>
      </c>
      <c r="O177" s="108">
        <v>1</v>
      </c>
      <c r="P177" s="108">
        <v>0</v>
      </c>
      <c r="Q177" s="108">
        <v>0</v>
      </c>
      <c r="R177" s="108">
        <v>0</v>
      </c>
      <c r="S177" s="108">
        <v>1</v>
      </c>
      <c r="T177" s="108">
        <v>0</v>
      </c>
      <c r="U177" s="108">
        <v>0</v>
      </c>
      <c r="V177" s="108">
        <v>0</v>
      </c>
      <c r="W177" s="108">
        <v>1</v>
      </c>
      <c r="X177" s="107">
        <v>47</v>
      </c>
      <c r="Y177" s="103">
        <v>1.48</v>
      </c>
      <c r="Z177" s="192">
        <f t="shared" si="3"/>
        <v>21.457268078889701</v>
      </c>
      <c r="AA177" s="147">
        <v>44165</v>
      </c>
      <c r="AB177" s="110" t="s">
        <v>1928</v>
      </c>
      <c r="AC177" s="230">
        <v>44167</v>
      </c>
      <c r="AD177" s="104"/>
      <c r="AE177" s="104">
        <v>0</v>
      </c>
      <c r="AF177" s="104">
        <v>0</v>
      </c>
      <c r="AG177" s="104">
        <v>0</v>
      </c>
      <c r="AH177" s="108">
        <v>0</v>
      </c>
      <c r="AI177" s="108">
        <v>0</v>
      </c>
      <c r="AJ177" s="110">
        <v>44168</v>
      </c>
      <c r="AK177" s="104">
        <f t="shared" si="2"/>
        <v>3</v>
      </c>
      <c r="AL177" s="126">
        <v>0</v>
      </c>
      <c r="AM177" s="108" t="s">
        <v>647</v>
      </c>
      <c r="AN177" s="104">
        <v>1</v>
      </c>
      <c r="AO177" s="103">
        <v>0</v>
      </c>
      <c r="AP177" s="103">
        <v>1</v>
      </c>
      <c r="AQ177" s="103">
        <v>0</v>
      </c>
      <c r="AR177" s="103">
        <v>0</v>
      </c>
      <c r="AS177" s="103">
        <v>0</v>
      </c>
      <c r="AT177" s="104">
        <v>0</v>
      </c>
      <c r="AU177" s="147">
        <v>44165</v>
      </c>
      <c r="AV177" s="108">
        <v>1</v>
      </c>
      <c r="AW177" s="108">
        <v>7.298</v>
      </c>
      <c r="AX177" s="108">
        <v>91.8</v>
      </c>
      <c r="AY177" s="108">
        <v>59.7</v>
      </c>
      <c r="AZ177" s="108">
        <v>28.3</v>
      </c>
      <c r="BA177" s="108">
        <v>0.9</v>
      </c>
      <c r="BB177" s="108"/>
      <c r="BC177" s="108"/>
      <c r="BD177" s="108"/>
      <c r="BE177" s="108"/>
      <c r="BF177" s="108"/>
      <c r="BG177" s="113">
        <v>0.86</v>
      </c>
      <c r="BH177" s="113">
        <v>683</v>
      </c>
      <c r="BI177" s="113">
        <v>28.7</v>
      </c>
      <c r="BJ177" s="226">
        <v>1.9E-2</v>
      </c>
      <c r="BK177" s="108"/>
      <c r="BL177" s="108"/>
      <c r="BM177" s="108"/>
      <c r="BN177" s="108">
        <v>13.4</v>
      </c>
      <c r="BO177" s="108">
        <v>5.78</v>
      </c>
      <c r="BP177" s="108">
        <v>48.2</v>
      </c>
      <c r="BQ177" s="108">
        <v>42.4</v>
      </c>
      <c r="BR177" s="108">
        <v>121</v>
      </c>
      <c r="BS177" s="104">
        <v>57</v>
      </c>
      <c r="BT177" s="126">
        <v>0</v>
      </c>
      <c r="BU177" s="104">
        <v>0</v>
      </c>
      <c r="BV177" s="104">
        <v>0</v>
      </c>
      <c r="BW177" s="104">
        <v>0</v>
      </c>
      <c r="BX177" s="104">
        <v>0</v>
      </c>
      <c r="BY177" s="104">
        <v>0</v>
      </c>
      <c r="BZ177" s="104">
        <v>1</v>
      </c>
      <c r="CA177" s="104">
        <v>0</v>
      </c>
      <c r="CB177" s="104">
        <v>1</v>
      </c>
      <c r="CC177" s="104">
        <v>0</v>
      </c>
      <c r="CD177" s="104">
        <v>0</v>
      </c>
      <c r="CE177" s="104">
        <v>0</v>
      </c>
      <c r="CF177" s="104">
        <v>0</v>
      </c>
      <c r="CG177" s="104">
        <v>1</v>
      </c>
      <c r="CH177" s="104">
        <v>0</v>
      </c>
      <c r="CI177" s="103">
        <v>0</v>
      </c>
      <c r="CJ177" s="107"/>
      <c r="CK177" s="103"/>
      <c r="CL177" s="104">
        <v>0</v>
      </c>
      <c r="CM177" s="104">
        <v>0</v>
      </c>
      <c r="CN177" s="104">
        <v>0</v>
      </c>
      <c r="CO177" s="104">
        <v>0</v>
      </c>
      <c r="CP177" s="108">
        <v>0</v>
      </c>
      <c r="CQ177" s="108"/>
      <c r="CR177" s="107">
        <v>0</v>
      </c>
      <c r="CS177" s="104">
        <v>0</v>
      </c>
      <c r="CT177" s="112"/>
      <c r="CU177" s="116"/>
      <c r="CV177" s="108">
        <v>0</v>
      </c>
      <c r="CW177" s="108">
        <v>0</v>
      </c>
      <c r="CX177" s="104">
        <v>0</v>
      </c>
      <c r="CY177" s="104">
        <v>0</v>
      </c>
      <c r="CZ177" s="113">
        <v>4.1794814814814822</v>
      </c>
      <c r="DA177" s="114">
        <v>4.3049999999999997</v>
      </c>
      <c r="DB177" s="114">
        <v>0.12551851851851747</v>
      </c>
      <c r="DC177" s="114">
        <v>3.0032079116672024</v>
      </c>
      <c r="DD177" s="114">
        <v>105</v>
      </c>
      <c r="DE177" s="114">
        <v>85192</v>
      </c>
      <c r="DF177" s="114">
        <v>68466</v>
      </c>
      <c r="DG177" s="114">
        <v>1126.6165413533834</v>
      </c>
      <c r="DH177" s="114">
        <v>4.3864223288452695E-5</v>
      </c>
      <c r="DI177" s="114">
        <v>19.608166666666662</v>
      </c>
      <c r="DJ177" s="114">
        <v>36.957500000000003</v>
      </c>
      <c r="DK177" s="114">
        <v>-17.349333333333334</v>
      </c>
      <c r="DL177" s="114">
        <v>163.88564997986313</v>
      </c>
      <c r="DM177" s="114">
        <v>306.60293052047763</v>
      </c>
      <c r="DN177" s="114">
        <v>-142.7172805406145</v>
      </c>
      <c r="DO177" s="114">
        <v>381.30227493494442</v>
      </c>
      <c r="DP177" s="114">
        <v>712.50558343619241</v>
      </c>
      <c r="DQ177" s="114">
        <v>-331.20330850124793</v>
      </c>
      <c r="DR177" s="114">
        <v>0.3173330332430474</v>
      </c>
      <c r="DS177" s="104"/>
      <c r="DT177" s="114">
        <v>7.05</v>
      </c>
      <c r="DU177" s="114">
        <v>6.79</v>
      </c>
      <c r="DV177" s="114">
        <v>7.26</v>
      </c>
      <c r="DW177" s="104">
        <v>74</v>
      </c>
      <c r="DX177" s="104">
        <v>101</v>
      </c>
      <c r="DY177" s="114">
        <v>0.46300000000000002</v>
      </c>
      <c r="DZ177" s="114">
        <v>1.419</v>
      </c>
      <c r="EA177" s="114">
        <v>39.119999999999997</v>
      </c>
      <c r="EB177" s="114">
        <v>4.9109999999999996</v>
      </c>
      <c r="EC177" s="114">
        <v>0.36399999999999999</v>
      </c>
      <c r="ED177" s="114">
        <v>0.48899999999999999</v>
      </c>
      <c r="EE177" s="114">
        <v>0.98299999999999998</v>
      </c>
      <c r="EF177" s="114">
        <v>0.32400000000000001</v>
      </c>
    </row>
    <row r="178" spans="1:136" ht="15.75" customHeight="1">
      <c r="A178" s="76">
        <v>178</v>
      </c>
      <c r="B178" s="168" t="s">
        <v>1369</v>
      </c>
      <c r="C178" s="46">
        <v>2731571</v>
      </c>
      <c r="D178" s="46">
        <v>1</v>
      </c>
      <c r="E178" s="149">
        <v>21484</v>
      </c>
      <c r="F178" s="46">
        <f t="shared" si="0"/>
        <v>62</v>
      </c>
      <c r="G178" s="78">
        <v>1</v>
      </c>
      <c r="H178" s="159">
        <v>103</v>
      </c>
      <c r="I178" s="135">
        <v>147</v>
      </c>
      <c r="J178" s="78">
        <v>79</v>
      </c>
      <c r="K178" s="46">
        <v>35.5</v>
      </c>
      <c r="L178" s="79">
        <v>89</v>
      </c>
      <c r="M178" s="80">
        <v>0</v>
      </c>
      <c r="N178" s="80">
        <v>1</v>
      </c>
      <c r="O178" s="80">
        <v>0</v>
      </c>
      <c r="P178" s="80">
        <v>0</v>
      </c>
      <c r="Q178" s="80">
        <v>0</v>
      </c>
      <c r="R178" s="80">
        <v>0</v>
      </c>
      <c r="S178" s="80">
        <v>1</v>
      </c>
      <c r="T178" s="80">
        <v>0</v>
      </c>
      <c r="U178" s="80">
        <v>1</v>
      </c>
      <c r="V178" s="80">
        <v>0</v>
      </c>
      <c r="W178" s="80">
        <v>0</v>
      </c>
      <c r="X178" s="70"/>
      <c r="Y178" s="63"/>
      <c r="Z178" s="191" t="e">
        <f t="shared" si="3"/>
        <v>#DIV/0!</v>
      </c>
      <c r="AA178" s="150">
        <v>44166</v>
      </c>
      <c r="AB178" s="60" t="s">
        <v>1928</v>
      </c>
      <c r="AC178" s="177">
        <v>44168</v>
      </c>
      <c r="AD178" s="58"/>
      <c r="AE178" s="58">
        <v>0</v>
      </c>
      <c r="AF178" s="58">
        <v>0</v>
      </c>
      <c r="AG178" s="58">
        <v>0</v>
      </c>
      <c r="AH178" s="84">
        <v>0</v>
      </c>
      <c r="AI178" s="84">
        <v>0</v>
      </c>
      <c r="AJ178" s="60">
        <v>44169</v>
      </c>
      <c r="AK178" s="58">
        <f t="shared" si="2"/>
        <v>3</v>
      </c>
      <c r="AL178" s="123">
        <v>1</v>
      </c>
      <c r="AM178" s="61"/>
      <c r="AN178" s="64">
        <v>1</v>
      </c>
      <c r="AO178" s="63">
        <v>1</v>
      </c>
      <c r="AP178" s="63">
        <v>0</v>
      </c>
      <c r="AQ178" s="63">
        <v>0</v>
      </c>
      <c r="AR178" s="63">
        <v>0</v>
      </c>
      <c r="AS178" s="63">
        <v>0</v>
      </c>
      <c r="AT178" s="64">
        <v>1</v>
      </c>
      <c r="AU178" s="152">
        <v>44166</v>
      </c>
      <c r="AV178" s="135">
        <v>2</v>
      </c>
      <c r="AW178" s="135">
        <v>7.431</v>
      </c>
      <c r="AX178" s="135">
        <v>64.5</v>
      </c>
      <c r="AY178" s="135">
        <v>33.5</v>
      </c>
      <c r="AZ178" s="135">
        <v>21.9</v>
      </c>
      <c r="BA178" s="135">
        <v>-1.4</v>
      </c>
      <c r="BB178" s="135"/>
      <c r="BC178" s="135"/>
      <c r="BD178" s="135"/>
      <c r="BE178" s="135"/>
      <c r="BF178" s="135"/>
      <c r="BG178" s="133">
        <v>3.2</v>
      </c>
      <c r="BH178" s="133">
        <v>846</v>
      </c>
      <c r="BI178" s="133">
        <v>37.9</v>
      </c>
      <c r="BJ178" s="229"/>
      <c r="BK178" s="135"/>
      <c r="BL178" s="135"/>
      <c r="BM178" s="135">
        <v>642</v>
      </c>
      <c r="BN178" s="135">
        <v>10.3</v>
      </c>
      <c r="BO178" s="135">
        <v>11.14</v>
      </c>
      <c r="BP178" s="135">
        <v>81.900000000000006</v>
      </c>
      <c r="BQ178" s="135">
        <v>9.3000000000000007</v>
      </c>
      <c r="BR178" s="135">
        <v>356</v>
      </c>
      <c r="BS178" s="46">
        <v>153</v>
      </c>
      <c r="BT178" s="123">
        <v>1</v>
      </c>
      <c r="BU178" s="64">
        <v>0</v>
      </c>
      <c r="BV178" s="64">
        <v>0</v>
      </c>
      <c r="BW178" s="64">
        <v>0</v>
      </c>
      <c r="BX178" s="64">
        <v>0</v>
      </c>
      <c r="BY178" s="64">
        <v>0</v>
      </c>
      <c r="BZ178" s="64">
        <v>0</v>
      </c>
      <c r="CA178" s="64">
        <v>0</v>
      </c>
      <c r="CB178" s="64">
        <v>0</v>
      </c>
      <c r="CC178" s="64">
        <v>0</v>
      </c>
      <c r="CD178" s="64">
        <v>0</v>
      </c>
      <c r="CE178" s="64">
        <v>0</v>
      </c>
      <c r="CF178" s="64">
        <v>0</v>
      </c>
      <c r="CG178" s="64">
        <v>1</v>
      </c>
      <c r="CH178" s="64">
        <v>0</v>
      </c>
      <c r="CI178" s="63">
        <v>0</v>
      </c>
      <c r="CJ178" s="86"/>
      <c r="CK178" s="63" t="s">
        <v>1885</v>
      </c>
      <c r="CL178" s="64">
        <v>0</v>
      </c>
      <c r="CM178" s="64">
        <v>0</v>
      </c>
      <c r="CN178" s="64">
        <v>0</v>
      </c>
      <c r="CO178" s="64">
        <v>0</v>
      </c>
      <c r="CP178" s="61">
        <v>0</v>
      </c>
      <c r="CQ178" s="61"/>
      <c r="CR178" s="70">
        <v>0</v>
      </c>
      <c r="CS178" s="64">
        <v>0</v>
      </c>
      <c r="CT178" s="71"/>
      <c r="CU178" s="62"/>
      <c r="CV178" s="61">
        <v>1</v>
      </c>
      <c r="CW178" s="61">
        <v>0</v>
      </c>
      <c r="CX178" s="64">
        <v>0</v>
      </c>
      <c r="CY178" s="64">
        <v>0</v>
      </c>
      <c r="CZ178" s="160">
        <v>4.132480769230769</v>
      </c>
      <c r="DA178" s="75">
        <v>4.4219999999999997</v>
      </c>
      <c r="DB178" s="75">
        <v>0.2895192307692307</v>
      </c>
      <c r="DC178" s="75">
        <v>7.0059426029252307</v>
      </c>
      <c r="DD178" s="75">
        <v>34</v>
      </c>
      <c r="DE178" s="75">
        <v>27951</v>
      </c>
      <c r="DF178" s="75">
        <v>17064</v>
      </c>
      <c r="DG178" s="75">
        <v>991.60000000000014</v>
      </c>
      <c r="DH178" s="75">
        <v>4.1056860073401493E-4</v>
      </c>
      <c r="DI178" s="75">
        <v>6.2436666666666678</v>
      </c>
      <c r="DJ178" s="75">
        <v>20.940666666666672</v>
      </c>
      <c r="DK178" s="75">
        <v>-14.697000000000001</v>
      </c>
      <c r="DL178" s="75">
        <v>50.437181285114477</v>
      </c>
      <c r="DM178" s="75">
        <v>168.52131605338377</v>
      </c>
      <c r="DN178" s="75">
        <v>-118.08413476826934</v>
      </c>
      <c r="DO178" s="75">
        <v>121.75510179357232</v>
      </c>
      <c r="DP178" s="75">
        <v>406.36215474492553</v>
      </c>
      <c r="DQ178" s="75">
        <v>-284.60705295135318</v>
      </c>
      <c r="DR178" s="75">
        <v>0.41189542136073676</v>
      </c>
      <c r="DS178" s="90"/>
      <c r="DT178" s="75">
        <v>8.1199999999999992</v>
      </c>
      <c r="DU178" s="75">
        <v>7.94</v>
      </c>
      <c r="DV178" s="75">
        <v>8.25</v>
      </c>
      <c r="DW178" s="90">
        <v>79</v>
      </c>
      <c r="DX178" s="90">
        <v>147</v>
      </c>
      <c r="DY178" s="75">
        <v>0.309</v>
      </c>
      <c r="DZ178" s="75">
        <v>0.433</v>
      </c>
      <c r="EA178" s="75">
        <v>8.75</v>
      </c>
      <c r="EB178" s="75">
        <v>10.382999999999999</v>
      </c>
      <c r="EC178" s="75">
        <v>1.6279999999999999</v>
      </c>
      <c r="ED178" s="75">
        <v>0.56999999999999995</v>
      </c>
      <c r="EE178" s="75">
        <v>0.63600000000000001</v>
      </c>
      <c r="EF178" s="75">
        <v>0.42599999999999999</v>
      </c>
    </row>
    <row r="179" spans="1:136" ht="15.75" customHeight="1">
      <c r="A179" s="103">
        <v>179</v>
      </c>
      <c r="B179" s="165" t="s">
        <v>1375</v>
      </c>
      <c r="C179" s="104">
        <v>2733524</v>
      </c>
      <c r="D179" s="104">
        <v>1</v>
      </c>
      <c r="E179" s="146">
        <v>14883</v>
      </c>
      <c r="F179" s="104">
        <f t="shared" si="0"/>
        <v>80</v>
      </c>
      <c r="G179" s="103">
        <v>1</v>
      </c>
      <c r="H179" s="126">
        <v>101</v>
      </c>
      <c r="I179" s="108">
        <v>132</v>
      </c>
      <c r="J179" s="103">
        <v>78</v>
      </c>
      <c r="K179" s="104">
        <v>37.799999999999997</v>
      </c>
      <c r="L179" s="107">
        <v>96</v>
      </c>
      <c r="M179" s="108">
        <v>0</v>
      </c>
      <c r="N179" s="108">
        <v>0</v>
      </c>
      <c r="O179" s="108">
        <v>0</v>
      </c>
      <c r="P179" s="108">
        <v>0</v>
      </c>
      <c r="Q179" s="108">
        <v>0</v>
      </c>
      <c r="R179" s="108">
        <v>0</v>
      </c>
      <c r="S179" s="108">
        <v>1</v>
      </c>
      <c r="T179" s="108">
        <v>0</v>
      </c>
      <c r="U179" s="108">
        <v>1</v>
      </c>
      <c r="V179" s="108">
        <v>0</v>
      </c>
      <c r="W179" s="108">
        <v>0</v>
      </c>
      <c r="X179" s="107"/>
      <c r="Y179" s="103"/>
      <c r="Z179" s="192" t="e">
        <f t="shared" si="3"/>
        <v>#DIV/0!</v>
      </c>
      <c r="AA179" s="147">
        <v>44168</v>
      </c>
      <c r="AB179" s="110" t="s">
        <v>1928</v>
      </c>
      <c r="AC179" s="230">
        <v>44169</v>
      </c>
      <c r="AD179" s="104"/>
      <c r="AE179" s="104">
        <v>0</v>
      </c>
      <c r="AF179" s="104">
        <v>0</v>
      </c>
      <c r="AG179" s="104">
        <v>0</v>
      </c>
      <c r="AH179" s="108">
        <v>0</v>
      </c>
      <c r="AI179" s="108">
        <v>0</v>
      </c>
      <c r="AJ179" s="110">
        <v>44169</v>
      </c>
      <c r="AK179" s="104">
        <f t="shared" si="2"/>
        <v>1</v>
      </c>
      <c r="AL179" s="126">
        <v>0</v>
      </c>
      <c r="AM179" s="108" t="s">
        <v>313</v>
      </c>
      <c r="AN179" s="104">
        <v>1</v>
      </c>
      <c r="AO179" s="103">
        <v>0</v>
      </c>
      <c r="AP179" s="103">
        <v>0</v>
      </c>
      <c r="AQ179" s="103">
        <v>0</v>
      </c>
      <c r="AR179" s="103">
        <v>1</v>
      </c>
      <c r="AS179" s="103">
        <v>0</v>
      </c>
      <c r="AT179" s="104">
        <v>0</v>
      </c>
      <c r="AU179" s="147">
        <v>44168</v>
      </c>
      <c r="AV179" s="108"/>
      <c r="AW179" s="108"/>
      <c r="AX179" s="108"/>
      <c r="AY179" s="108"/>
      <c r="AZ179" s="108"/>
      <c r="BA179" s="108"/>
      <c r="BB179" s="108"/>
      <c r="BC179" s="108"/>
      <c r="BD179" s="108"/>
      <c r="BE179" s="108"/>
      <c r="BF179" s="108"/>
      <c r="BG179" s="113">
        <v>1.3</v>
      </c>
      <c r="BH179" s="113">
        <v>6543</v>
      </c>
      <c r="BI179" s="113">
        <v>58.6</v>
      </c>
      <c r="BJ179" s="226"/>
      <c r="BK179" s="108"/>
      <c r="BL179" s="108"/>
      <c r="BM179" s="108"/>
      <c r="BN179" s="108">
        <v>12.2</v>
      </c>
      <c r="BO179" s="108">
        <v>11.87</v>
      </c>
      <c r="BP179" s="108">
        <v>77.5</v>
      </c>
      <c r="BQ179" s="108">
        <v>10.9</v>
      </c>
      <c r="BR179" s="108">
        <v>367</v>
      </c>
      <c r="BS179" s="104">
        <v>66</v>
      </c>
      <c r="BT179" s="126">
        <v>0</v>
      </c>
      <c r="BU179" s="104">
        <v>1</v>
      </c>
      <c r="BV179" s="104">
        <v>0</v>
      </c>
      <c r="BW179" s="104">
        <v>0</v>
      </c>
      <c r="BX179" s="104">
        <v>0</v>
      </c>
      <c r="BY179" s="104">
        <v>0</v>
      </c>
      <c r="BZ179" s="104">
        <v>0</v>
      </c>
      <c r="CA179" s="104">
        <v>0</v>
      </c>
      <c r="CB179" s="104">
        <v>0</v>
      </c>
      <c r="CC179" s="104">
        <v>1</v>
      </c>
      <c r="CD179" s="104">
        <v>0</v>
      </c>
      <c r="CE179" s="104">
        <v>0</v>
      </c>
      <c r="CF179" s="104">
        <v>0</v>
      </c>
      <c r="CG179" s="104">
        <v>1</v>
      </c>
      <c r="CH179" s="104">
        <v>0</v>
      </c>
      <c r="CI179" s="103">
        <v>0</v>
      </c>
      <c r="CJ179" s="107"/>
      <c r="CK179" s="103"/>
      <c r="CL179" s="104">
        <v>0</v>
      </c>
      <c r="CM179" s="104">
        <v>0</v>
      </c>
      <c r="CN179" s="104">
        <v>0</v>
      </c>
      <c r="CO179" s="104">
        <v>0</v>
      </c>
      <c r="CP179" s="108">
        <v>0</v>
      </c>
      <c r="CQ179" s="108"/>
      <c r="CR179" s="107">
        <v>0</v>
      </c>
      <c r="CS179" s="104">
        <v>1</v>
      </c>
      <c r="CT179" s="112" t="s">
        <v>1376</v>
      </c>
      <c r="CU179" s="116"/>
      <c r="CV179" s="108">
        <v>0</v>
      </c>
      <c r="CW179" s="108">
        <v>0</v>
      </c>
      <c r="CX179" s="104">
        <v>0</v>
      </c>
      <c r="CY179" s="104">
        <v>0</v>
      </c>
      <c r="CZ179" s="113">
        <v>5.2517833333333312</v>
      </c>
      <c r="DA179" s="114">
        <v>5.431</v>
      </c>
      <c r="DB179" s="114">
        <v>0.1792166666666688</v>
      </c>
      <c r="DC179" s="114">
        <v>3.4124916298273704</v>
      </c>
      <c r="DD179" s="114">
        <v>69</v>
      </c>
      <c r="DE179" s="114">
        <v>12501</v>
      </c>
      <c r="DF179" s="114">
        <v>8402</v>
      </c>
      <c r="DG179" s="114">
        <v>399.62637773211293</v>
      </c>
      <c r="DH179" s="114">
        <v>4.0615230062215787E-4</v>
      </c>
      <c r="DI179" s="114">
        <v>-1.4088333333333334</v>
      </c>
      <c r="DJ179" s="114">
        <v>15.765333333333336</v>
      </c>
      <c r="DK179" s="114">
        <v>-17.174166666666665</v>
      </c>
      <c r="DL179" s="114">
        <v>-18.272104381592001</v>
      </c>
      <c r="DM179" s="114">
        <v>204.9237115641825</v>
      </c>
      <c r="DN179" s="114">
        <v>-223.19581594577446</v>
      </c>
      <c r="DO179" s="114">
        <v>-21.488889810002949</v>
      </c>
      <c r="DP179" s="114">
        <v>240.18593108905299</v>
      </c>
      <c r="DQ179" s="114">
        <v>-261.67482089905576</v>
      </c>
      <c r="DR179" s="114">
        <v>0.52140921533002438</v>
      </c>
      <c r="DS179" s="104"/>
      <c r="DT179" s="114">
        <v>7.09</v>
      </c>
      <c r="DU179" s="114">
        <v>6.83</v>
      </c>
      <c r="DV179" s="114">
        <v>7.35</v>
      </c>
      <c r="DW179" s="104">
        <v>78</v>
      </c>
      <c r="DX179" s="104">
        <v>132</v>
      </c>
      <c r="DY179" s="114">
        <v>0.52</v>
      </c>
      <c r="DZ179" s="114">
        <v>0.80400000000000005</v>
      </c>
      <c r="EA179" s="114">
        <v>21.95</v>
      </c>
      <c r="EB179" s="114">
        <v>6.5549999999999997</v>
      </c>
      <c r="EC179" s="114">
        <v>0.45300000000000001</v>
      </c>
      <c r="ED179" s="114">
        <v>0.84199999999999997</v>
      </c>
      <c r="EE179" s="114">
        <v>0.98</v>
      </c>
      <c r="EF179" s="114">
        <v>0.47</v>
      </c>
    </row>
    <row r="180" spans="1:136" ht="15.75" customHeight="1">
      <c r="A180" s="76">
        <v>180</v>
      </c>
      <c r="B180" s="168" t="s">
        <v>1383</v>
      </c>
      <c r="C180" s="46">
        <v>2735432</v>
      </c>
      <c r="D180" s="46">
        <v>1</v>
      </c>
      <c r="E180" s="149">
        <v>22841</v>
      </c>
      <c r="F180" s="46">
        <f t="shared" si="0"/>
        <v>58</v>
      </c>
      <c r="G180" s="78">
        <v>1</v>
      </c>
      <c r="H180" s="159">
        <v>85</v>
      </c>
      <c r="I180" s="135">
        <v>116</v>
      </c>
      <c r="J180" s="78">
        <v>76</v>
      </c>
      <c r="K180" s="46">
        <v>37.5</v>
      </c>
      <c r="L180" s="79">
        <v>97</v>
      </c>
      <c r="M180" s="80">
        <v>0</v>
      </c>
      <c r="N180" s="80">
        <v>0</v>
      </c>
      <c r="O180" s="80">
        <v>0</v>
      </c>
      <c r="P180" s="80">
        <v>0</v>
      </c>
      <c r="Q180" s="80">
        <v>0</v>
      </c>
      <c r="R180" s="80">
        <v>0</v>
      </c>
      <c r="S180" s="80">
        <v>0</v>
      </c>
      <c r="T180" s="80">
        <v>0</v>
      </c>
      <c r="U180" s="80">
        <v>0</v>
      </c>
      <c r="V180" s="80">
        <v>0</v>
      </c>
      <c r="W180" s="80">
        <v>1</v>
      </c>
      <c r="X180" s="70">
        <v>70</v>
      </c>
      <c r="Y180" s="63">
        <v>1.78</v>
      </c>
      <c r="Z180" s="191">
        <f t="shared" si="3"/>
        <v>22.093170054286073</v>
      </c>
      <c r="AA180" s="150">
        <v>44168</v>
      </c>
      <c r="AB180" s="60" t="s">
        <v>1928</v>
      </c>
      <c r="AC180" s="177">
        <v>44169</v>
      </c>
      <c r="AD180" s="58"/>
      <c r="AE180" s="58">
        <v>0</v>
      </c>
      <c r="AF180" s="58">
        <v>0</v>
      </c>
      <c r="AG180" s="58">
        <v>0</v>
      </c>
      <c r="AH180" s="84">
        <v>0</v>
      </c>
      <c r="AI180" s="84">
        <v>0</v>
      </c>
      <c r="AJ180" s="60">
        <v>44179</v>
      </c>
      <c r="AK180" s="58">
        <f t="shared" si="2"/>
        <v>11</v>
      </c>
      <c r="AL180" s="123">
        <v>1</v>
      </c>
      <c r="AM180" s="61"/>
      <c r="AN180" s="64">
        <v>1</v>
      </c>
      <c r="AO180" s="63">
        <v>1</v>
      </c>
      <c r="AP180" s="63">
        <v>0</v>
      </c>
      <c r="AQ180" s="63">
        <v>0</v>
      </c>
      <c r="AR180" s="63">
        <v>1</v>
      </c>
      <c r="AS180" s="63">
        <v>0</v>
      </c>
      <c r="AT180" s="64">
        <v>1</v>
      </c>
      <c r="AU180" s="152">
        <v>44168</v>
      </c>
      <c r="AV180" s="135">
        <v>1.5</v>
      </c>
      <c r="AW180" s="135"/>
      <c r="AX180" s="135"/>
      <c r="AY180" s="135"/>
      <c r="AZ180" s="135"/>
      <c r="BA180" s="135"/>
      <c r="BB180" s="135"/>
      <c r="BC180" s="135"/>
      <c r="BD180" s="135"/>
      <c r="BE180" s="135"/>
      <c r="BF180" s="135"/>
      <c r="BG180" s="133">
        <v>0.69</v>
      </c>
      <c r="BH180" s="133">
        <v>2085</v>
      </c>
      <c r="BI180" s="133">
        <v>44.2</v>
      </c>
      <c r="BJ180" s="229"/>
      <c r="BK180" s="135"/>
      <c r="BL180" s="135"/>
      <c r="BM180" s="135"/>
      <c r="BN180" s="135">
        <v>13.3</v>
      </c>
      <c r="BO180" s="135">
        <v>7.68</v>
      </c>
      <c r="BP180" s="135">
        <v>86.9</v>
      </c>
      <c r="BQ180" s="135">
        <v>10.4</v>
      </c>
      <c r="BR180" s="135">
        <v>246</v>
      </c>
      <c r="BS180" s="46">
        <v>27</v>
      </c>
      <c r="BT180" s="123">
        <v>0</v>
      </c>
      <c r="BU180" s="64">
        <v>0</v>
      </c>
      <c r="BV180" s="64">
        <v>0</v>
      </c>
      <c r="BW180" s="64">
        <v>0</v>
      </c>
      <c r="BX180" s="64">
        <v>0</v>
      </c>
      <c r="BY180" s="64">
        <v>1</v>
      </c>
      <c r="BZ180" s="64">
        <v>0</v>
      </c>
      <c r="CA180" s="64">
        <v>0</v>
      </c>
      <c r="CB180" s="64">
        <v>0</v>
      </c>
      <c r="CC180" s="64">
        <v>1</v>
      </c>
      <c r="CD180" s="64">
        <v>0</v>
      </c>
      <c r="CE180" s="64">
        <v>0</v>
      </c>
      <c r="CF180" s="64">
        <v>0</v>
      </c>
      <c r="CG180" s="64">
        <v>0</v>
      </c>
      <c r="CH180" s="64">
        <v>0</v>
      </c>
      <c r="CI180" s="63">
        <v>0</v>
      </c>
      <c r="CJ180" s="86"/>
      <c r="CK180" s="63" t="s">
        <v>1885</v>
      </c>
      <c r="CL180" s="64">
        <v>0</v>
      </c>
      <c r="CM180" s="64">
        <v>0</v>
      </c>
      <c r="CN180" s="64">
        <v>0</v>
      </c>
      <c r="CO180" s="64">
        <v>0</v>
      </c>
      <c r="CP180" s="61">
        <v>0</v>
      </c>
      <c r="CQ180" s="61"/>
      <c r="CR180" s="70">
        <v>0</v>
      </c>
      <c r="CS180" s="64">
        <v>0</v>
      </c>
      <c r="CT180" s="71"/>
      <c r="CU180" s="62"/>
      <c r="CV180" s="61">
        <v>0</v>
      </c>
      <c r="CW180" s="61">
        <v>0</v>
      </c>
      <c r="CX180" s="64">
        <v>0</v>
      </c>
      <c r="CY180" s="64">
        <v>0</v>
      </c>
      <c r="CZ180" s="160">
        <v>4.3161000000000005</v>
      </c>
      <c r="DA180" s="75">
        <v>4.5350000000000001</v>
      </c>
      <c r="DB180" s="75">
        <v>0.21889999999999965</v>
      </c>
      <c r="DC180" s="75">
        <v>5.0717082551377315</v>
      </c>
      <c r="DD180" s="75">
        <v>116</v>
      </c>
      <c r="DE180" s="75">
        <v>80762</v>
      </c>
      <c r="DF180" s="75">
        <v>66875</v>
      </c>
      <c r="DG180" s="75">
        <v>1027.4140367404616</v>
      </c>
      <c r="DH180" s="75">
        <v>7.583862811420907E-5</v>
      </c>
      <c r="DI180" s="75">
        <v>7.6708333333333334</v>
      </c>
      <c r="DJ180" s="75">
        <v>24.224166666666669</v>
      </c>
      <c r="DK180" s="75">
        <v>-16.553333333333356</v>
      </c>
      <c r="DL180" s="75">
        <v>66.17478469640632</v>
      </c>
      <c r="DM180" s="75">
        <v>210.58703162390785</v>
      </c>
      <c r="DN180" s="75">
        <v>-144.41224692750157</v>
      </c>
      <c r="DO180" s="75">
        <v>141.29967660233029</v>
      </c>
      <c r="DP180" s="75">
        <v>449.08626380485686</v>
      </c>
      <c r="DQ180" s="75">
        <v>-307.78658720252685</v>
      </c>
      <c r="DR180" s="75">
        <v>0.40665560508990201</v>
      </c>
      <c r="DS180" s="90"/>
      <c r="DT180" s="75">
        <v>6.87</v>
      </c>
      <c r="DU180" s="75">
        <v>6.71</v>
      </c>
      <c r="DV180" s="75">
        <v>7.03</v>
      </c>
      <c r="DW180" s="90">
        <v>76</v>
      </c>
      <c r="DX180" s="90">
        <v>116</v>
      </c>
      <c r="DY180" s="75">
        <v>0.318</v>
      </c>
      <c r="DZ180" s="75">
        <v>0.64400000000000002</v>
      </c>
      <c r="EA180" s="75">
        <v>18.21</v>
      </c>
      <c r="EB180" s="75">
        <v>7.1989999999999998</v>
      </c>
      <c r="EC180" s="75">
        <v>0.54500000000000004</v>
      </c>
      <c r="ED180" s="75">
        <v>0.83099999999999996</v>
      </c>
      <c r="EE180" s="75">
        <v>0.89100000000000001</v>
      </c>
      <c r="EF180" s="75">
        <v>0.77700000000000002</v>
      </c>
    </row>
    <row r="181" spans="1:136" ht="15.75" customHeight="1">
      <c r="A181" s="76">
        <v>181</v>
      </c>
      <c r="B181" s="168" t="s">
        <v>1390</v>
      </c>
      <c r="C181" s="46">
        <v>2735479</v>
      </c>
      <c r="D181" s="46">
        <v>1</v>
      </c>
      <c r="E181" s="149">
        <v>24785</v>
      </c>
      <c r="F181" s="46">
        <f t="shared" si="0"/>
        <v>53</v>
      </c>
      <c r="G181" s="78">
        <v>1</v>
      </c>
      <c r="H181" s="159">
        <v>80</v>
      </c>
      <c r="I181" s="135">
        <v>119</v>
      </c>
      <c r="J181" s="78">
        <v>70</v>
      </c>
      <c r="K181" s="46">
        <v>36.6</v>
      </c>
      <c r="L181" s="79">
        <v>93</v>
      </c>
      <c r="M181" s="80">
        <v>0</v>
      </c>
      <c r="N181" s="80">
        <v>0</v>
      </c>
      <c r="O181" s="80">
        <v>0</v>
      </c>
      <c r="P181" s="80">
        <v>0</v>
      </c>
      <c r="Q181" s="80">
        <v>0</v>
      </c>
      <c r="R181" s="80">
        <v>0</v>
      </c>
      <c r="S181" s="80">
        <v>1</v>
      </c>
      <c r="T181" s="80">
        <v>0</v>
      </c>
      <c r="U181" s="80">
        <v>1</v>
      </c>
      <c r="V181" s="80">
        <v>0</v>
      </c>
      <c r="W181" s="80">
        <v>0</v>
      </c>
      <c r="X181" s="70">
        <v>83</v>
      </c>
      <c r="Y181" s="63">
        <v>1.7</v>
      </c>
      <c r="Z181" s="191">
        <f t="shared" si="3"/>
        <v>28.719723183391007</v>
      </c>
      <c r="AA181" s="150">
        <v>44169</v>
      </c>
      <c r="AB181" s="60" t="s">
        <v>1928</v>
      </c>
      <c r="AC181" s="177">
        <v>44169</v>
      </c>
      <c r="AD181" s="58"/>
      <c r="AE181" s="58">
        <v>0</v>
      </c>
      <c r="AF181" s="58">
        <v>0</v>
      </c>
      <c r="AG181" s="58">
        <v>0</v>
      </c>
      <c r="AH181" s="84">
        <v>0</v>
      </c>
      <c r="AI181" s="84">
        <v>0</v>
      </c>
      <c r="AJ181" s="60">
        <v>44179</v>
      </c>
      <c r="AK181" s="58">
        <f t="shared" si="2"/>
        <v>10</v>
      </c>
      <c r="AL181" s="123">
        <v>1</v>
      </c>
      <c r="AM181" s="61"/>
      <c r="AN181" s="64">
        <v>1</v>
      </c>
      <c r="AO181" s="63">
        <v>1</v>
      </c>
      <c r="AP181" s="63">
        <v>0</v>
      </c>
      <c r="AQ181" s="63">
        <v>0</v>
      </c>
      <c r="AR181" s="63">
        <v>0</v>
      </c>
      <c r="AS181" s="63">
        <v>0</v>
      </c>
      <c r="AT181" s="64">
        <v>1</v>
      </c>
      <c r="AU181" s="152">
        <v>44169</v>
      </c>
      <c r="AV181" s="135"/>
      <c r="AW181" s="135"/>
      <c r="AX181" s="135"/>
      <c r="AY181" s="135"/>
      <c r="AZ181" s="135"/>
      <c r="BA181" s="135"/>
      <c r="BB181" s="135"/>
      <c r="BC181" s="135"/>
      <c r="BD181" s="135"/>
      <c r="BE181" s="135"/>
      <c r="BF181" s="135"/>
      <c r="BG181" s="133">
        <v>1.2</v>
      </c>
      <c r="BH181" s="133">
        <v>753</v>
      </c>
      <c r="BI181" s="133">
        <v>166.8</v>
      </c>
      <c r="BJ181" s="228">
        <v>1.7999999999999999E-2</v>
      </c>
      <c r="BK181" s="135"/>
      <c r="BL181" s="135"/>
      <c r="BM181" s="135"/>
      <c r="BN181" s="135">
        <v>11.5</v>
      </c>
      <c r="BO181" s="135">
        <v>6.99</v>
      </c>
      <c r="BP181" s="135">
        <v>91.6</v>
      </c>
      <c r="BQ181" s="135">
        <v>4</v>
      </c>
      <c r="BR181" s="135"/>
      <c r="BS181" s="46">
        <v>37</v>
      </c>
      <c r="BT181" s="123">
        <v>1</v>
      </c>
      <c r="BU181" s="64">
        <v>0</v>
      </c>
      <c r="BV181" s="64">
        <v>0</v>
      </c>
      <c r="BW181" s="64">
        <v>1</v>
      </c>
      <c r="BX181" s="64">
        <v>1</v>
      </c>
      <c r="BY181" s="64">
        <v>1</v>
      </c>
      <c r="BZ181" s="64">
        <v>1</v>
      </c>
      <c r="CA181" s="64">
        <v>0</v>
      </c>
      <c r="CB181" s="64">
        <v>1</v>
      </c>
      <c r="CC181" s="64">
        <v>0</v>
      </c>
      <c r="CD181" s="64">
        <v>0</v>
      </c>
      <c r="CE181" s="64">
        <v>1</v>
      </c>
      <c r="CF181" s="64">
        <v>0</v>
      </c>
      <c r="CG181" s="64">
        <v>0</v>
      </c>
      <c r="CH181" s="64">
        <v>0</v>
      </c>
      <c r="CI181" s="63">
        <v>1</v>
      </c>
      <c r="CJ181" s="86"/>
      <c r="CK181" s="63">
        <v>50</v>
      </c>
      <c r="CL181" s="90">
        <v>0</v>
      </c>
      <c r="CM181" s="90">
        <v>0</v>
      </c>
      <c r="CN181" s="90">
        <v>0</v>
      </c>
      <c r="CO181" s="90">
        <v>0</v>
      </c>
      <c r="CP181" s="161">
        <v>0</v>
      </c>
      <c r="CQ181" s="161"/>
      <c r="CR181" s="91">
        <v>0</v>
      </c>
      <c r="CS181" s="90">
        <v>1</v>
      </c>
      <c r="CT181" s="92" t="s">
        <v>131</v>
      </c>
      <c r="CU181" s="89"/>
      <c r="CV181" s="61">
        <v>0</v>
      </c>
      <c r="CW181" s="61">
        <v>1</v>
      </c>
      <c r="CX181" s="64">
        <v>0</v>
      </c>
      <c r="CY181" s="64">
        <v>0</v>
      </c>
      <c r="CZ181" s="160"/>
      <c r="DA181" s="75"/>
      <c r="DB181" s="75"/>
      <c r="DC181" s="75"/>
      <c r="DD181" s="75"/>
      <c r="DE181" s="75"/>
      <c r="DF181" s="75"/>
      <c r="DG181" s="75"/>
      <c r="DH181" s="75"/>
      <c r="DI181" s="75"/>
      <c r="DJ181" s="75"/>
      <c r="DK181" s="75"/>
      <c r="DL181" s="75"/>
      <c r="DM181" s="75"/>
      <c r="DN181" s="75"/>
      <c r="DO181" s="75"/>
      <c r="DP181" s="75"/>
      <c r="DQ181" s="75"/>
      <c r="DR181" s="75"/>
      <c r="DS181" s="90"/>
      <c r="DT181" s="75">
        <v>7.46</v>
      </c>
      <c r="DU181" s="75">
        <v>7.21</v>
      </c>
      <c r="DV181" s="75">
        <v>7.72</v>
      </c>
      <c r="DW181" s="90">
        <v>70</v>
      </c>
      <c r="DX181" s="90">
        <v>119</v>
      </c>
      <c r="DY181" s="75">
        <v>0.51200000000000001</v>
      </c>
      <c r="DZ181" s="75">
        <v>0.91800000000000004</v>
      </c>
      <c r="EA181" s="75">
        <v>22.5</v>
      </c>
      <c r="EB181" s="75">
        <v>6.476</v>
      </c>
      <c r="EC181" s="75">
        <v>0.53200000000000003</v>
      </c>
      <c r="ED181" s="75">
        <v>0.66300000000000003</v>
      </c>
      <c r="EE181" s="75">
        <v>0.88</v>
      </c>
      <c r="EF181" s="75">
        <v>0.26500000000000001</v>
      </c>
    </row>
    <row r="182" spans="1:136" ht="15.75" customHeight="1">
      <c r="A182" s="76">
        <v>182</v>
      </c>
      <c r="B182" s="168" t="s">
        <v>1397</v>
      </c>
      <c r="C182" s="46">
        <v>2737570</v>
      </c>
      <c r="D182" s="46">
        <v>2</v>
      </c>
      <c r="E182" s="149">
        <v>19802</v>
      </c>
      <c r="F182" s="46">
        <f t="shared" si="0"/>
        <v>66</v>
      </c>
      <c r="G182" s="78">
        <v>1</v>
      </c>
      <c r="H182" s="159">
        <v>75</v>
      </c>
      <c r="I182" s="135">
        <v>95</v>
      </c>
      <c r="J182" s="78">
        <v>63</v>
      </c>
      <c r="K182" s="46">
        <v>35.299999999999997</v>
      </c>
      <c r="L182" s="79">
        <v>93</v>
      </c>
      <c r="M182" s="80">
        <v>1</v>
      </c>
      <c r="N182" s="80">
        <v>0</v>
      </c>
      <c r="O182" s="80">
        <v>1</v>
      </c>
      <c r="P182" s="80">
        <v>0</v>
      </c>
      <c r="Q182" s="80">
        <v>0</v>
      </c>
      <c r="R182" s="80">
        <v>1</v>
      </c>
      <c r="S182" s="80">
        <v>1</v>
      </c>
      <c r="T182" s="80">
        <v>0</v>
      </c>
      <c r="U182" s="80">
        <v>0</v>
      </c>
      <c r="V182" s="80">
        <v>0</v>
      </c>
      <c r="W182" s="80">
        <v>0</v>
      </c>
      <c r="X182" s="70">
        <v>55</v>
      </c>
      <c r="Y182" s="63">
        <v>1.6</v>
      </c>
      <c r="Z182" s="191">
        <f t="shared" si="3"/>
        <v>21.484374999999996</v>
      </c>
      <c r="AA182" s="150">
        <v>44173</v>
      </c>
      <c r="AB182" s="60" t="s">
        <v>1928</v>
      </c>
      <c r="AC182" s="177">
        <v>44173</v>
      </c>
      <c r="AD182" s="58"/>
      <c r="AE182" s="58">
        <v>0</v>
      </c>
      <c r="AF182" s="58">
        <v>0</v>
      </c>
      <c r="AG182" s="58">
        <v>0</v>
      </c>
      <c r="AH182" s="84">
        <v>0</v>
      </c>
      <c r="AI182" s="84">
        <v>0</v>
      </c>
      <c r="AJ182" s="60">
        <v>44182</v>
      </c>
      <c r="AK182" s="58">
        <f t="shared" si="2"/>
        <v>9</v>
      </c>
      <c r="AL182" s="123">
        <v>1</v>
      </c>
      <c r="AM182" s="61"/>
      <c r="AN182" s="64">
        <v>1</v>
      </c>
      <c r="AO182" s="63">
        <v>1</v>
      </c>
      <c r="AP182" s="63">
        <v>0</v>
      </c>
      <c r="AQ182" s="63">
        <v>0</v>
      </c>
      <c r="AR182" s="63">
        <v>1</v>
      </c>
      <c r="AS182" s="63">
        <v>0</v>
      </c>
      <c r="AT182" s="64">
        <v>1</v>
      </c>
      <c r="AU182" s="152">
        <v>44173</v>
      </c>
      <c r="AV182" s="135">
        <v>5</v>
      </c>
      <c r="AW182" s="135"/>
      <c r="AX182" s="135"/>
      <c r="AY182" s="135"/>
      <c r="AZ182" s="135"/>
      <c r="BA182" s="135"/>
      <c r="BB182" s="135"/>
      <c r="BC182" s="135"/>
      <c r="BD182" s="135"/>
      <c r="BE182" s="135"/>
      <c r="BF182" s="135"/>
      <c r="BG182" s="133">
        <v>0.54</v>
      </c>
      <c r="BH182" s="133">
        <v>1068</v>
      </c>
      <c r="BI182" s="133">
        <v>19.2</v>
      </c>
      <c r="BJ182" s="228">
        <v>6.6000000000000003E-2</v>
      </c>
      <c r="BK182" s="135"/>
      <c r="BL182" s="135"/>
      <c r="BM182" s="135"/>
      <c r="BN182" s="135">
        <v>12</v>
      </c>
      <c r="BO182" s="135">
        <v>3.32</v>
      </c>
      <c r="BP182" s="135">
        <v>69</v>
      </c>
      <c r="BQ182" s="135">
        <v>24.7</v>
      </c>
      <c r="BR182" s="135">
        <v>128</v>
      </c>
      <c r="BS182" s="46">
        <v>30</v>
      </c>
      <c r="BT182" s="123">
        <v>0</v>
      </c>
      <c r="BU182" s="64">
        <v>0</v>
      </c>
      <c r="BV182" s="64">
        <v>0</v>
      </c>
      <c r="BW182" s="64">
        <v>1</v>
      </c>
      <c r="BX182" s="64">
        <v>0</v>
      </c>
      <c r="BY182" s="64">
        <v>0</v>
      </c>
      <c r="BZ182" s="64">
        <v>0</v>
      </c>
      <c r="CA182" s="64">
        <v>0</v>
      </c>
      <c r="CB182" s="64">
        <v>0</v>
      </c>
      <c r="CC182" s="64">
        <v>0</v>
      </c>
      <c r="CD182" s="64">
        <v>0</v>
      </c>
      <c r="CE182" s="64">
        <v>0</v>
      </c>
      <c r="CF182" s="64">
        <v>0</v>
      </c>
      <c r="CG182" s="64">
        <v>0</v>
      </c>
      <c r="CH182" s="64">
        <v>0</v>
      </c>
      <c r="CI182" s="63">
        <v>0</v>
      </c>
      <c r="CJ182" s="86"/>
      <c r="CK182" s="63" t="s">
        <v>1886</v>
      </c>
      <c r="CL182" s="64">
        <v>0</v>
      </c>
      <c r="CM182" s="64">
        <v>0</v>
      </c>
      <c r="CN182" s="64">
        <v>0</v>
      </c>
      <c r="CO182" s="64">
        <v>0</v>
      </c>
      <c r="CP182" s="61">
        <v>0</v>
      </c>
      <c r="CQ182" s="61">
        <v>6638</v>
      </c>
      <c r="CR182" s="70">
        <v>0</v>
      </c>
      <c r="CS182" s="64">
        <v>0</v>
      </c>
      <c r="CT182" s="71"/>
      <c r="CU182" s="62"/>
      <c r="CV182" s="61">
        <v>0</v>
      </c>
      <c r="CW182" s="61">
        <v>0</v>
      </c>
      <c r="CX182" s="64">
        <v>0</v>
      </c>
      <c r="CY182" s="64">
        <v>0</v>
      </c>
      <c r="CZ182" s="160">
        <v>3.3649999999999993</v>
      </c>
      <c r="DA182" s="75">
        <v>3.5329999999999999</v>
      </c>
      <c r="DB182" s="75">
        <v>0.16800000000000059</v>
      </c>
      <c r="DC182" s="75">
        <v>4.9925705794948181</v>
      </c>
      <c r="DD182" s="75">
        <v>50</v>
      </c>
      <c r="DE182" s="75">
        <v>93573</v>
      </c>
      <c r="DF182" s="75">
        <v>47768</v>
      </c>
      <c r="DG182" s="75">
        <v>1307.3825503355706</v>
      </c>
      <c r="DH182" s="75">
        <v>1.0451705282814475E-4</v>
      </c>
      <c r="DI182" s="75">
        <v>14.870499999999996</v>
      </c>
      <c r="DJ182" s="75">
        <v>24.651166666666658</v>
      </c>
      <c r="DK182" s="75">
        <v>-9.7806666666666668</v>
      </c>
      <c r="DL182" s="75">
        <v>79.769300017796951</v>
      </c>
      <c r="DM182" s="75">
        <v>131.95069582470762</v>
      </c>
      <c r="DN182" s="75">
        <v>-52.181395806910686</v>
      </c>
      <c r="DO182" s="75">
        <v>354.94104394766407</v>
      </c>
      <c r="DP182" s="75">
        <v>587.74927191242261</v>
      </c>
      <c r="DQ182" s="75">
        <v>-232.80822796475866</v>
      </c>
      <c r="DR182" s="75">
        <v>0.28371957845684759</v>
      </c>
      <c r="DS182" s="90"/>
      <c r="DT182" s="75">
        <v>8.08</v>
      </c>
      <c r="DU182" s="75">
        <v>7.88</v>
      </c>
      <c r="DV182" s="75">
        <v>8.26</v>
      </c>
      <c r="DW182" s="90">
        <v>63</v>
      </c>
      <c r="DX182" s="90">
        <v>95</v>
      </c>
      <c r="DY182" s="75">
        <v>0.372</v>
      </c>
      <c r="DZ182" s="75">
        <v>1.1060000000000001</v>
      </c>
      <c r="EA182" s="75">
        <v>22.67</v>
      </c>
      <c r="EB182" s="75">
        <v>6.4509999999999996</v>
      </c>
      <c r="EC182" s="75">
        <v>0.63200000000000001</v>
      </c>
      <c r="ED182" s="75">
        <v>0.56299999999999994</v>
      </c>
      <c r="EE182" s="75">
        <v>0.77900000000000003</v>
      </c>
      <c r="EF182" s="75">
        <v>0.32100000000000001</v>
      </c>
    </row>
    <row r="183" spans="1:136" ht="15.75" customHeight="1">
      <c r="A183" s="103">
        <v>183</v>
      </c>
      <c r="B183" s="165" t="s">
        <v>1403</v>
      </c>
      <c r="C183" s="104">
        <v>2737185</v>
      </c>
      <c r="D183" s="104">
        <v>1</v>
      </c>
      <c r="E183" s="146">
        <v>27503</v>
      </c>
      <c r="F183" s="104">
        <f t="shared" si="0"/>
        <v>45</v>
      </c>
      <c r="G183" s="103">
        <v>1</v>
      </c>
      <c r="H183" s="126">
        <v>80</v>
      </c>
      <c r="I183" s="108">
        <v>121</v>
      </c>
      <c r="J183" s="103">
        <v>68</v>
      </c>
      <c r="K183" s="104">
        <v>37.9</v>
      </c>
      <c r="L183" s="107">
        <v>95</v>
      </c>
      <c r="M183" s="108">
        <v>0</v>
      </c>
      <c r="N183" s="108">
        <v>0</v>
      </c>
      <c r="O183" s="108">
        <v>0</v>
      </c>
      <c r="P183" s="108">
        <v>1</v>
      </c>
      <c r="Q183" s="108">
        <v>0</v>
      </c>
      <c r="R183" s="108">
        <v>0</v>
      </c>
      <c r="S183" s="108">
        <v>1</v>
      </c>
      <c r="T183" s="108">
        <v>0</v>
      </c>
      <c r="U183" s="108">
        <v>1</v>
      </c>
      <c r="V183" s="108">
        <v>0</v>
      </c>
      <c r="W183" s="108">
        <v>0</v>
      </c>
      <c r="X183" s="107">
        <v>69</v>
      </c>
      <c r="Y183" s="103">
        <v>1.8</v>
      </c>
      <c r="Z183" s="192">
        <f t="shared" si="3"/>
        <v>21.296296296296294</v>
      </c>
      <c r="AA183" s="147">
        <v>44170</v>
      </c>
      <c r="AB183" s="110" t="s">
        <v>1928</v>
      </c>
      <c r="AC183" s="230">
        <v>44173</v>
      </c>
      <c r="AD183" s="104"/>
      <c r="AE183" s="104">
        <v>0</v>
      </c>
      <c r="AF183" s="104">
        <v>0</v>
      </c>
      <c r="AG183" s="104">
        <v>0</v>
      </c>
      <c r="AH183" s="108">
        <v>0</v>
      </c>
      <c r="AI183" s="108">
        <v>0</v>
      </c>
      <c r="AJ183" s="110">
        <v>44173</v>
      </c>
      <c r="AK183" s="104">
        <f t="shared" si="2"/>
        <v>3</v>
      </c>
      <c r="AL183" s="126">
        <v>0</v>
      </c>
      <c r="AM183" s="108" t="s">
        <v>647</v>
      </c>
      <c r="AN183" s="104">
        <v>1</v>
      </c>
      <c r="AO183" s="103">
        <v>0</v>
      </c>
      <c r="AP183" s="103">
        <v>0</v>
      </c>
      <c r="AQ183" s="103">
        <v>1</v>
      </c>
      <c r="AR183" s="103">
        <v>0</v>
      </c>
      <c r="AS183" s="103">
        <v>0</v>
      </c>
      <c r="AT183" s="104">
        <v>0</v>
      </c>
      <c r="AU183" s="147">
        <v>44170</v>
      </c>
      <c r="AV183" s="108"/>
      <c r="AW183" s="108"/>
      <c r="AX183" s="108"/>
      <c r="AY183" s="108"/>
      <c r="AZ183" s="108"/>
      <c r="BA183" s="108"/>
      <c r="BB183" s="108"/>
      <c r="BC183" s="108"/>
      <c r="BD183" s="108"/>
      <c r="BE183" s="108"/>
      <c r="BF183" s="108"/>
      <c r="BG183" s="113">
        <v>3.11</v>
      </c>
      <c r="BH183" s="113">
        <v>15127</v>
      </c>
      <c r="BI183" s="113">
        <v>177.3</v>
      </c>
      <c r="BJ183" s="226"/>
      <c r="BK183" s="108"/>
      <c r="BL183" s="108">
        <v>1124</v>
      </c>
      <c r="BM183" s="108"/>
      <c r="BN183" s="108">
        <v>10</v>
      </c>
      <c r="BO183" s="108">
        <v>11.91</v>
      </c>
      <c r="BP183" s="108">
        <v>83.5</v>
      </c>
      <c r="BQ183" s="108">
        <v>8.1999999999999993</v>
      </c>
      <c r="BR183" s="108">
        <v>203</v>
      </c>
      <c r="BS183" s="104">
        <v>81</v>
      </c>
      <c r="BT183" s="126">
        <v>0</v>
      </c>
      <c r="BU183" s="104">
        <v>0</v>
      </c>
      <c r="BV183" s="104">
        <v>0</v>
      </c>
      <c r="BW183" s="104">
        <v>1</v>
      </c>
      <c r="BX183" s="104">
        <v>0</v>
      </c>
      <c r="BY183" s="104">
        <v>0</v>
      </c>
      <c r="BZ183" s="104">
        <v>0</v>
      </c>
      <c r="CA183" s="104">
        <v>0</v>
      </c>
      <c r="CB183" s="104">
        <v>1</v>
      </c>
      <c r="CC183" s="104">
        <v>1</v>
      </c>
      <c r="CD183" s="104">
        <v>0</v>
      </c>
      <c r="CE183" s="104">
        <v>0</v>
      </c>
      <c r="CF183" s="104">
        <v>0</v>
      </c>
      <c r="CG183" s="104">
        <v>0</v>
      </c>
      <c r="CH183" s="104">
        <v>0</v>
      </c>
      <c r="CI183" s="103">
        <v>0</v>
      </c>
      <c r="CJ183" s="107"/>
      <c r="CK183" s="103"/>
      <c r="CL183" s="104">
        <v>0</v>
      </c>
      <c r="CM183" s="104">
        <v>0</v>
      </c>
      <c r="CN183" s="104">
        <v>0</v>
      </c>
      <c r="CO183" s="104">
        <v>0</v>
      </c>
      <c r="CP183" s="108">
        <v>0</v>
      </c>
      <c r="CQ183" s="108"/>
      <c r="CR183" s="107">
        <v>0</v>
      </c>
      <c r="CS183" s="104">
        <v>0</v>
      </c>
      <c r="CT183" s="112"/>
      <c r="CU183" s="116"/>
      <c r="CV183" s="108">
        <v>0</v>
      </c>
      <c r="CW183" s="108">
        <v>0</v>
      </c>
      <c r="CX183" s="104">
        <v>0</v>
      </c>
      <c r="CY183" s="104">
        <v>0</v>
      </c>
      <c r="CZ183" s="113"/>
      <c r="DA183" s="114"/>
      <c r="DB183" s="114"/>
      <c r="DC183" s="114"/>
      <c r="DD183" s="114"/>
      <c r="DE183" s="114"/>
      <c r="DF183" s="114"/>
      <c r="DG183" s="114"/>
      <c r="DH183" s="114"/>
      <c r="DI183" s="114"/>
      <c r="DJ183" s="114"/>
      <c r="DK183" s="114"/>
      <c r="DL183" s="114"/>
      <c r="DM183" s="114"/>
      <c r="DN183" s="114"/>
      <c r="DO183" s="114"/>
      <c r="DP183" s="114"/>
      <c r="DQ183" s="114"/>
      <c r="DR183" s="114"/>
      <c r="DS183" s="104"/>
      <c r="DT183" s="114">
        <v>5.87</v>
      </c>
      <c r="DU183" s="114">
        <v>5.56</v>
      </c>
      <c r="DV183" s="114">
        <v>6.08</v>
      </c>
      <c r="DW183" s="104">
        <v>68</v>
      </c>
      <c r="DX183" s="104">
        <v>121</v>
      </c>
      <c r="DY183" s="114">
        <v>0.52400000000000002</v>
      </c>
      <c r="DZ183" s="114">
        <v>0.67700000000000005</v>
      </c>
      <c r="EA183" s="114">
        <v>27.93</v>
      </c>
      <c r="EB183" s="114">
        <v>5.8120000000000003</v>
      </c>
      <c r="EC183" s="114">
        <v>0.39900000000000002</v>
      </c>
      <c r="ED183" s="114">
        <v>0.57099999999999995</v>
      </c>
      <c r="EE183" s="114">
        <v>0.64400000000000002</v>
      </c>
      <c r="EF183" s="114">
        <v>0.309</v>
      </c>
    </row>
    <row r="184" spans="1:136" ht="15.75" customHeight="1">
      <c r="A184" s="76">
        <v>184</v>
      </c>
      <c r="B184" s="168" t="s">
        <v>1411</v>
      </c>
      <c r="C184" s="46">
        <v>2737168</v>
      </c>
      <c r="D184" s="46">
        <v>2</v>
      </c>
      <c r="E184" s="149">
        <v>14908</v>
      </c>
      <c r="F184" s="46">
        <f t="shared" si="0"/>
        <v>80</v>
      </c>
      <c r="G184" s="78">
        <v>1</v>
      </c>
      <c r="H184" s="159">
        <v>97</v>
      </c>
      <c r="I184" s="135">
        <v>128</v>
      </c>
      <c r="J184" s="78">
        <v>72</v>
      </c>
      <c r="K184" s="46">
        <v>37.6</v>
      </c>
      <c r="L184" s="79">
        <v>94</v>
      </c>
      <c r="M184" s="80">
        <v>0</v>
      </c>
      <c r="N184" s="80">
        <v>1</v>
      </c>
      <c r="O184" s="80">
        <v>0</v>
      </c>
      <c r="P184" s="80">
        <v>1</v>
      </c>
      <c r="Q184" s="80">
        <v>0</v>
      </c>
      <c r="R184" s="80">
        <v>0</v>
      </c>
      <c r="S184" s="80">
        <v>1</v>
      </c>
      <c r="T184" s="80">
        <v>1</v>
      </c>
      <c r="U184" s="80">
        <v>1</v>
      </c>
      <c r="V184" s="80">
        <v>0</v>
      </c>
      <c r="W184" s="80">
        <v>1</v>
      </c>
      <c r="X184" s="70">
        <v>80</v>
      </c>
      <c r="Y184" s="63">
        <v>1.48</v>
      </c>
      <c r="Z184" s="191">
        <f t="shared" si="3"/>
        <v>36.523009495982471</v>
      </c>
      <c r="AA184" s="150">
        <v>44170</v>
      </c>
      <c r="AB184" s="60" t="s">
        <v>1928</v>
      </c>
      <c r="AC184" s="177">
        <v>44173</v>
      </c>
      <c r="AD184" s="58"/>
      <c r="AE184" s="58">
        <v>1</v>
      </c>
      <c r="AF184" s="58">
        <v>0</v>
      </c>
      <c r="AG184" s="58">
        <v>2</v>
      </c>
      <c r="AH184" s="84">
        <v>0</v>
      </c>
      <c r="AI184" s="84">
        <v>1</v>
      </c>
      <c r="AJ184" s="60">
        <v>44186</v>
      </c>
      <c r="AK184" s="58">
        <f t="shared" si="2"/>
        <v>16</v>
      </c>
      <c r="AL184" s="123">
        <v>1</v>
      </c>
      <c r="AM184" s="61"/>
      <c r="AN184" s="64">
        <v>1</v>
      </c>
      <c r="AO184" s="63">
        <v>1</v>
      </c>
      <c r="AP184" s="63">
        <v>0</v>
      </c>
      <c r="AQ184" s="63">
        <v>0</v>
      </c>
      <c r="AR184" s="63">
        <v>1</v>
      </c>
      <c r="AS184" s="63">
        <v>0</v>
      </c>
      <c r="AT184" s="64">
        <v>1</v>
      </c>
      <c r="AU184" s="152">
        <v>44170</v>
      </c>
      <c r="AV184" s="135">
        <v>2</v>
      </c>
      <c r="AW184" s="135"/>
      <c r="AX184" s="135"/>
      <c r="AY184" s="135"/>
      <c r="AZ184" s="135"/>
      <c r="BA184" s="135"/>
      <c r="BB184" s="135"/>
      <c r="BC184" s="135"/>
      <c r="BD184" s="135"/>
      <c r="BE184" s="135"/>
      <c r="BF184" s="135"/>
      <c r="BG184" s="133">
        <v>1.44</v>
      </c>
      <c r="BH184" s="133">
        <v>2531</v>
      </c>
      <c r="BI184" s="133">
        <v>245.1</v>
      </c>
      <c r="BJ184" s="229"/>
      <c r="BK184" s="135"/>
      <c r="BL184" s="135"/>
      <c r="BM184" s="135">
        <v>169</v>
      </c>
      <c r="BN184" s="135">
        <v>9.6999999999999993</v>
      </c>
      <c r="BO184" s="135">
        <v>9.9700000000000006</v>
      </c>
      <c r="BP184" s="135">
        <v>75.2</v>
      </c>
      <c r="BQ184" s="135">
        <v>11.7</v>
      </c>
      <c r="BR184" s="135">
        <v>247</v>
      </c>
      <c r="BS184" s="46">
        <v>71</v>
      </c>
      <c r="BT184" s="123">
        <v>0</v>
      </c>
      <c r="BU184" s="64">
        <v>1</v>
      </c>
      <c r="BV184" s="64">
        <v>0</v>
      </c>
      <c r="BW184" s="64">
        <v>0</v>
      </c>
      <c r="BX184" s="64">
        <v>1</v>
      </c>
      <c r="BY184" s="64">
        <v>1</v>
      </c>
      <c r="BZ184" s="64">
        <v>0</v>
      </c>
      <c r="CA184" s="64">
        <v>0</v>
      </c>
      <c r="CB184" s="64">
        <v>0</v>
      </c>
      <c r="CC184" s="64">
        <v>0</v>
      </c>
      <c r="CD184" s="64">
        <v>0</v>
      </c>
      <c r="CE184" s="64">
        <v>0</v>
      </c>
      <c r="CF184" s="64">
        <v>0</v>
      </c>
      <c r="CG184" s="64">
        <v>1</v>
      </c>
      <c r="CH184" s="64">
        <v>0</v>
      </c>
      <c r="CI184" s="63">
        <v>0</v>
      </c>
      <c r="CJ184" s="86"/>
      <c r="CK184" s="63">
        <v>50</v>
      </c>
      <c r="CL184" s="64">
        <v>0</v>
      </c>
      <c r="CM184" s="64">
        <v>0</v>
      </c>
      <c r="CN184" s="64">
        <v>0</v>
      </c>
      <c r="CO184" s="64">
        <v>0</v>
      </c>
      <c r="CP184" s="61">
        <v>0</v>
      </c>
      <c r="CQ184" s="61"/>
      <c r="CR184" s="70">
        <v>0</v>
      </c>
      <c r="CS184" s="64">
        <v>0</v>
      </c>
      <c r="CT184" s="71"/>
      <c r="CU184" s="62"/>
      <c r="CV184" s="61">
        <v>0</v>
      </c>
      <c r="CW184" s="61">
        <v>0</v>
      </c>
      <c r="CX184" s="64"/>
      <c r="CY184" s="64">
        <v>0</v>
      </c>
      <c r="CZ184" s="160">
        <v>4.0475581395348801</v>
      </c>
      <c r="DA184" s="75">
        <v>3.9510000000000001</v>
      </c>
      <c r="DB184" s="75">
        <v>-9.6558139534884457E-2</v>
      </c>
      <c r="DC184" s="75">
        <v>-2.3855899336378701</v>
      </c>
      <c r="DD184" s="75">
        <v>66</v>
      </c>
      <c r="DE184" s="75">
        <v>84773</v>
      </c>
      <c r="DF184" s="75">
        <v>52186</v>
      </c>
      <c r="DG184" s="75">
        <v>1118.4525324510055</v>
      </c>
      <c r="DH184" s="75">
        <v>-4.5713216832826238E-5</v>
      </c>
      <c r="DI184" s="75">
        <v>6.7586666666666666</v>
      </c>
      <c r="DJ184" s="75">
        <v>20.975999999999992</v>
      </c>
      <c r="DK184" s="75">
        <v>-14.217333333333336</v>
      </c>
      <c r="DL184" s="75">
        <v>52.118854576320473</v>
      </c>
      <c r="DM184" s="75">
        <v>161.85892655195673</v>
      </c>
      <c r="DN184" s="75">
        <v>-109.74007197563627</v>
      </c>
      <c r="DO184" s="75">
        <v>133.64459790938514</v>
      </c>
      <c r="DP184" s="75">
        <v>414.64599630668948</v>
      </c>
      <c r="DQ184" s="75">
        <v>-281.00139839730429</v>
      </c>
      <c r="DR184" s="75">
        <v>0.40394228532527421</v>
      </c>
      <c r="DS184" s="90"/>
      <c r="DT184" s="75">
        <v>8.83</v>
      </c>
      <c r="DU184" s="75">
        <v>8.66</v>
      </c>
      <c r="DV184" s="75">
        <v>9.01</v>
      </c>
      <c r="DW184" s="90">
        <v>72</v>
      </c>
      <c r="DX184" s="90">
        <v>128</v>
      </c>
      <c r="DY184" s="75">
        <v>0.35</v>
      </c>
      <c r="DZ184" s="75">
        <v>0.65</v>
      </c>
      <c r="EA184" s="75">
        <v>11.05</v>
      </c>
      <c r="EB184" s="75">
        <v>9.24</v>
      </c>
      <c r="EC184" s="75">
        <v>1.056</v>
      </c>
      <c r="ED184" s="75">
        <v>0.82799999999999996</v>
      </c>
      <c r="EE184" s="75">
        <v>1.0720000000000001</v>
      </c>
      <c r="EF184" s="75">
        <v>0.32600000000000001</v>
      </c>
    </row>
    <row r="185" spans="1:136" ht="15.75" customHeight="1">
      <c r="A185" s="76">
        <v>185</v>
      </c>
      <c r="B185" s="168" t="s">
        <v>1418</v>
      </c>
      <c r="C185" s="46">
        <v>2739632</v>
      </c>
      <c r="D185" s="46">
        <v>2</v>
      </c>
      <c r="E185" s="149">
        <v>20908</v>
      </c>
      <c r="F185" s="46">
        <f t="shared" si="0"/>
        <v>63</v>
      </c>
      <c r="G185" s="78">
        <v>2</v>
      </c>
      <c r="H185" s="159">
        <v>101</v>
      </c>
      <c r="I185" s="135">
        <v>115</v>
      </c>
      <c r="J185" s="78">
        <v>79</v>
      </c>
      <c r="K185" s="46">
        <v>36.1</v>
      </c>
      <c r="L185" s="79">
        <v>99</v>
      </c>
      <c r="M185" s="80">
        <v>0</v>
      </c>
      <c r="N185" s="80">
        <v>0</v>
      </c>
      <c r="O185" s="80">
        <v>0</v>
      </c>
      <c r="P185" s="80">
        <v>0</v>
      </c>
      <c r="Q185" s="80">
        <v>0</v>
      </c>
      <c r="R185" s="80">
        <v>0</v>
      </c>
      <c r="S185" s="80">
        <v>1</v>
      </c>
      <c r="T185" s="80">
        <v>1</v>
      </c>
      <c r="U185" s="80">
        <v>1</v>
      </c>
      <c r="V185" s="80">
        <v>0</v>
      </c>
      <c r="W185" s="80">
        <v>0</v>
      </c>
      <c r="X185" s="70"/>
      <c r="Y185" s="63"/>
      <c r="Z185" s="191" t="e">
        <f t="shared" si="3"/>
        <v>#DIV/0!</v>
      </c>
      <c r="AA185" s="150">
        <v>44172</v>
      </c>
      <c r="AB185" s="60" t="s">
        <v>1928</v>
      </c>
      <c r="AC185" s="177">
        <v>44173</v>
      </c>
      <c r="AD185" s="58"/>
      <c r="AE185" s="58">
        <v>0</v>
      </c>
      <c r="AF185" s="58">
        <v>0</v>
      </c>
      <c r="AG185" s="58">
        <v>0</v>
      </c>
      <c r="AH185" s="84">
        <v>0</v>
      </c>
      <c r="AI185" s="84">
        <v>0</v>
      </c>
      <c r="AJ185" s="60">
        <v>44188</v>
      </c>
      <c r="AK185" s="58">
        <f t="shared" si="2"/>
        <v>16</v>
      </c>
      <c r="AL185" s="123">
        <v>1</v>
      </c>
      <c r="AM185" s="61"/>
      <c r="AN185" s="64">
        <v>1</v>
      </c>
      <c r="AO185" s="63">
        <v>1</v>
      </c>
      <c r="AP185" s="63">
        <v>0</v>
      </c>
      <c r="AQ185" s="63">
        <v>0</v>
      </c>
      <c r="AR185" s="63">
        <v>1</v>
      </c>
      <c r="AS185" s="63">
        <v>0</v>
      </c>
      <c r="AT185" s="64">
        <v>1</v>
      </c>
      <c r="AU185" s="152">
        <v>44172</v>
      </c>
      <c r="AV185" s="135">
        <v>1</v>
      </c>
      <c r="AW185" s="135"/>
      <c r="AX185" s="135"/>
      <c r="AY185" s="135"/>
      <c r="AZ185" s="135"/>
      <c r="BA185" s="135"/>
      <c r="BB185" s="135"/>
      <c r="BC185" s="135"/>
      <c r="BD185" s="135"/>
      <c r="BE185" s="135"/>
      <c r="BF185" s="135"/>
      <c r="BG185" s="133">
        <v>0.98</v>
      </c>
      <c r="BH185" s="133">
        <v>950</v>
      </c>
      <c r="BI185" s="143"/>
      <c r="BJ185" s="133">
        <v>503</v>
      </c>
      <c r="BK185" s="135"/>
      <c r="BL185" s="135"/>
      <c r="BM185" s="135"/>
      <c r="BN185" s="135">
        <v>13.4</v>
      </c>
      <c r="BO185" s="135">
        <v>7.54</v>
      </c>
      <c r="BP185" s="135">
        <v>63.1</v>
      </c>
      <c r="BQ185" s="135">
        <v>26.7</v>
      </c>
      <c r="BR185" s="135">
        <v>248</v>
      </c>
      <c r="BS185" s="46">
        <v>20</v>
      </c>
      <c r="BT185" s="123">
        <v>0</v>
      </c>
      <c r="BU185" s="64">
        <v>0</v>
      </c>
      <c r="BV185" s="64">
        <v>0</v>
      </c>
      <c r="BW185" s="64">
        <v>0</v>
      </c>
      <c r="BX185" s="64">
        <v>0</v>
      </c>
      <c r="BY185" s="64">
        <v>0</v>
      </c>
      <c r="BZ185" s="64">
        <v>0</v>
      </c>
      <c r="CA185" s="64">
        <v>0</v>
      </c>
      <c r="CB185" s="64">
        <v>0</v>
      </c>
      <c r="CC185" s="64">
        <v>0</v>
      </c>
      <c r="CD185" s="64">
        <v>0</v>
      </c>
      <c r="CE185" s="64">
        <v>0</v>
      </c>
      <c r="CF185" s="64">
        <v>0</v>
      </c>
      <c r="CG185" s="64">
        <v>0</v>
      </c>
      <c r="CH185" s="64">
        <v>0</v>
      </c>
      <c r="CI185" s="63">
        <v>0</v>
      </c>
      <c r="CJ185" s="86"/>
      <c r="CK185" s="63" t="s">
        <v>1898</v>
      </c>
      <c r="CL185" s="64">
        <v>0</v>
      </c>
      <c r="CM185" s="64">
        <v>0</v>
      </c>
      <c r="CN185" s="64">
        <v>0</v>
      </c>
      <c r="CO185" s="64">
        <v>0</v>
      </c>
      <c r="CP185" s="61">
        <v>0</v>
      </c>
      <c r="CQ185" s="61">
        <v>503</v>
      </c>
      <c r="CR185" s="70">
        <v>0</v>
      </c>
      <c r="CS185" s="64">
        <v>0</v>
      </c>
      <c r="CT185" s="71"/>
      <c r="CU185" s="62"/>
      <c r="CV185" s="61">
        <v>0</v>
      </c>
      <c r="CW185" s="61">
        <v>0</v>
      </c>
      <c r="CX185" s="64">
        <v>0</v>
      </c>
      <c r="CY185" s="64">
        <v>0</v>
      </c>
      <c r="CZ185" s="160">
        <v>5.3558214285714296</v>
      </c>
      <c r="DA185" s="75">
        <v>5.4429999999999996</v>
      </c>
      <c r="DB185" s="75">
        <v>8.7178571428569995E-2</v>
      </c>
      <c r="DC185" s="75">
        <v>1.6277348412608175</v>
      </c>
      <c r="DD185" s="75">
        <v>179</v>
      </c>
      <c r="DE185" s="75">
        <v>24641</v>
      </c>
      <c r="DF185" s="75">
        <v>24620</v>
      </c>
      <c r="DG185" s="75">
        <v>625.70509180389922</v>
      </c>
      <c r="DH185" s="75">
        <v>6.6114331489066513E-5</v>
      </c>
      <c r="DI185" s="75">
        <v>4.1706666666666665</v>
      </c>
      <c r="DJ185" s="75">
        <v>15.908333333333331</v>
      </c>
      <c r="DK185" s="75">
        <v>-11.73766666666666</v>
      </c>
      <c r="DL185" s="75">
        <v>56.349218172838043</v>
      </c>
      <c r="DM185" s="75">
        <v>214.91384796175862</v>
      </c>
      <c r="DN185" s="75">
        <v>-158.56462978892057</v>
      </c>
      <c r="DO185" s="75">
        <v>62.299475501338769</v>
      </c>
      <c r="DP185" s="75">
        <v>237.64125905953694</v>
      </c>
      <c r="DQ185" s="75">
        <v>-175.3417835581983</v>
      </c>
      <c r="DR185" s="75">
        <v>0.42457380924595955</v>
      </c>
      <c r="DS185" s="90"/>
      <c r="DT185" s="75"/>
      <c r="DU185" s="75"/>
      <c r="DV185" s="75"/>
      <c r="DW185" s="90"/>
      <c r="DX185" s="90"/>
      <c r="DY185" s="75"/>
      <c r="DZ185" s="75"/>
      <c r="EA185" s="75"/>
      <c r="EB185" s="75"/>
      <c r="EC185" s="75"/>
      <c r="ED185" s="75"/>
      <c r="EE185" s="75"/>
      <c r="EF185" s="75"/>
    </row>
    <row r="186" spans="1:136" ht="15.75" customHeight="1">
      <c r="A186" s="103">
        <v>186</v>
      </c>
      <c r="B186" s="165" t="s">
        <v>1419</v>
      </c>
      <c r="C186" s="104">
        <v>2740875</v>
      </c>
      <c r="D186" s="104">
        <v>1</v>
      </c>
      <c r="E186" s="146">
        <v>29604</v>
      </c>
      <c r="F186" s="104">
        <f t="shared" si="0"/>
        <v>39</v>
      </c>
      <c r="G186" s="103">
        <v>1</v>
      </c>
      <c r="H186" s="126">
        <v>89</v>
      </c>
      <c r="I186" s="108">
        <v>99</v>
      </c>
      <c r="J186" s="103">
        <v>60</v>
      </c>
      <c r="K186" s="104">
        <v>35.200000000000003</v>
      </c>
      <c r="L186" s="107">
        <v>99</v>
      </c>
      <c r="M186" s="108">
        <v>0</v>
      </c>
      <c r="N186" s="108">
        <v>0</v>
      </c>
      <c r="O186" s="108">
        <v>0</v>
      </c>
      <c r="P186" s="108">
        <v>0</v>
      </c>
      <c r="Q186" s="108">
        <v>0</v>
      </c>
      <c r="R186" s="108">
        <v>0</v>
      </c>
      <c r="S186" s="108">
        <v>1</v>
      </c>
      <c r="T186" s="108">
        <v>0</v>
      </c>
      <c r="U186" s="108">
        <v>1</v>
      </c>
      <c r="V186" s="108">
        <v>0</v>
      </c>
      <c r="W186" s="108">
        <v>0</v>
      </c>
      <c r="X186" s="107">
        <v>73.2</v>
      </c>
      <c r="Y186" s="103">
        <v>1.8</v>
      </c>
      <c r="Z186" s="192">
        <f t="shared" si="3"/>
        <v>22.592592592592592</v>
      </c>
      <c r="AA186" s="147">
        <v>44173</v>
      </c>
      <c r="AB186" s="110" t="s">
        <v>1928</v>
      </c>
      <c r="AC186" s="230">
        <v>44173</v>
      </c>
      <c r="AD186" s="104"/>
      <c r="AE186" s="104">
        <v>0</v>
      </c>
      <c r="AF186" s="104">
        <v>0</v>
      </c>
      <c r="AG186" s="104">
        <v>0</v>
      </c>
      <c r="AH186" s="108">
        <v>0</v>
      </c>
      <c r="AI186" s="108">
        <v>0</v>
      </c>
      <c r="AJ186" s="110">
        <v>44189</v>
      </c>
      <c r="AK186" s="104">
        <f t="shared" si="2"/>
        <v>16</v>
      </c>
      <c r="AL186" s="126">
        <v>0</v>
      </c>
      <c r="AM186" s="108" t="s">
        <v>313</v>
      </c>
      <c r="AN186" s="104">
        <v>1</v>
      </c>
      <c r="AO186" s="103">
        <v>0</v>
      </c>
      <c r="AP186" s="103">
        <v>0</v>
      </c>
      <c r="AQ186" s="103">
        <v>0</v>
      </c>
      <c r="AR186" s="103">
        <v>1</v>
      </c>
      <c r="AS186" s="103">
        <v>0</v>
      </c>
      <c r="AT186" s="104">
        <v>1</v>
      </c>
      <c r="AU186" s="147">
        <v>44173</v>
      </c>
      <c r="AV186" s="108"/>
      <c r="AW186" s="108"/>
      <c r="AX186" s="108"/>
      <c r="AY186" s="108"/>
      <c r="AZ186" s="108"/>
      <c r="BA186" s="108"/>
      <c r="BB186" s="108"/>
      <c r="BC186" s="108"/>
      <c r="BD186" s="108"/>
      <c r="BE186" s="108"/>
      <c r="BF186" s="108"/>
      <c r="BG186" s="113">
        <v>0.73</v>
      </c>
      <c r="BH186" s="113">
        <v>1021</v>
      </c>
      <c r="BI186" s="113">
        <v>196.4</v>
      </c>
      <c r="BJ186" s="226"/>
      <c r="BK186" s="108"/>
      <c r="BL186" s="108">
        <v>153</v>
      </c>
      <c r="BM186" s="108"/>
      <c r="BN186" s="108">
        <v>8.1</v>
      </c>
      <c r="BO186" s="108">
        <v>5.21</v>
      </c>
      <c r="BP186" s="108">
        <v>81.400000000000006</v>
      </c>
      <c r="BQ186" s="108">
        <v>6.7</v>
      </c>
      <c r="BR186" s="108">
        <v>106</v>
      </c>
      <c r="BS186" s="104">
        <v>30</v>
      </c>
      <c r="BT186" s="126">
        <v>0</v>
      </c>
      <c r="BU186" s="104">
        <v>0</v>
      </c>
      <c r="BV186" s="104">
        <v>0</v>
      </c>
      <c r="BW186" s="104">
        <v>1</v>
      </c>
      <c r="BX186" s="104">
        <v>0</v>
      </c>
      <c r="BY186" s="104">
        <v>0</v>
      </c>
      <c r="BZ186" s="104">
        <v>1</v>
      </c>
      <c r="CA186" s="104">
        <v>0</v>
      </c>
      <c r="CB186" s="104">
        <v>1</v>
      </c>
      <c r="CC186" s="104">
        <v>1</v>
      </c>
      <c r="CD186" s="104">
        <v>1</v>
      </c>
      <c r="CE186" s="104">
        <v>0</v>
      </c>
      <c r="CF186" s="104">
        <v>0</v>
      </c>
      <c r="CG186" s="104">
        <v>0</v>
      </c>
      <c r="CH186" s="104">
        <v>0</v>
      </c>
      <c r="CI186" s="103">
        <v>0</v>
      </c>
      <c r="CJ186" s="107"/>
      <c r="CK186" s="103"/>
      <c r="CL186" s="104">
        <v>0</v>
      </c>
      <c r="CM186" s="104">
        <v>0</v>
      </c>
      <c r="CN186" s="104">
        <v>0</v>
      </c>
      <c r="CO186" s="104">
        <v>0</v>
      </c>
      <c r="CP186" s="108">
        <v>0</v>
      </c>
      <c r="CQ186" s="108"/>
      <c r="CR186" s="107">
        <v>0</v>
      </c>
      <c r="CS186" s="104">
        <v>0</v>
      </c>
      <c r="CT186" s="112"/>
      <c r="CU186" s="116"/>
      <c r="CV186" s="108">
        <v>0</v>
      </c>
      <c r="CW186" s="108">
        <v>0</v>
      </c>
      <c r="CX186" s="104">
        <v>0</v>
      </c>
      <c r="CY186" s="104">
        <v>0</v>
      </c>
      <c r="CZ186" s="113">
        <v>5.5507894736842118</v>
      </c>
      <c r="DA186" s="114">
        <v>5.782</v>
      </c>
      <c r="DB186" s="114">
        <v>0.2312105263157882</v>
      </c>
      <c r="DC186" s="114">
        <v>4.1653629166073811</v>
      </c>
      <c r="DD186" s="114">
        <v>81</v>
      </c>
      <c r="DE186" s="114">
        <v>28172</v>
      </c>
      <c r="DF186" s="114">
        <v>19150</v>
      </c>
      <c r="DG186" s="114">
        <v>831.80339718106268</v>
      </c>
      <c r="DH186" s="114">
        <v>2.1751242384372748E-4</v>
      </c>
      <c r="DI186" s="114">
        <v>-5.4568333333333321</v>
      </c>
      <c r="DJ186" s="114">
        <v>16.977833333333329</v>
      </c>
      <c r="DK186" s="114">
        <v>-22.434666666666669</v>
      </c>
      <c r="DL186" s="114">
        <v>-79.083810225560768</v>
      </c>
      <c r="DM186" s="114">
        <v>246.029506207921</v>
      </c>
      <c r="DN186" s="114">
        <v>-325.113316433482</v>
      </c>
      <c r="DO186" s="114">
        <v>-78.71972935044829</v>
      </c>
      <c r="DP186" s="114">
        <v>244.93135612756885</v>
      </c>
      <c r="DQ186" s="114">
        <v>-323.65108547801702</v>
      </c>
      <c r="DR186" s="114">
        <v>0.56922455178896858</v>
      </c>
      <c r="DS186" s="104"/>
      <c r="DT186" s="114">
        <v>7.54</v>
      </c>
      <c r="DU186" s="114">
        <v>7.21</v>
      </c>
      <c r="DV186" s="114">
        <v>7.94</v>
      </c>
      <c r="DW186" s="104">
        <v>60</v>
      </c>
      <c r="DX186" s="104">
        <v>99</v>
      </c>
      <c r="DY186" s="114">
        <v>0.72699999999999998</v>
      </c>
      <c r="DZ186" s="114">
        <v>1.6639999999999999</v>
      </c>
      <c r="EA186" s="114">
        <v>40.71</v>
      </c>
      <c r="EB186" s="114">
        <v>4.8140000000000001</v>
      </c>
      <c r="EC186" s="114">
        <v>0.33600000000000002</v>
      </c>
      <c r="ED186" s="114">
        <v>0.54800000000000004</v>
      </c>
      <c r="EE186" s="114">
        <v>0.61</v>
      </c>
      <c r="EF186" s="114">
        <v>0.49199999999999999</v>
      </c>
    </row>
    <row r="187" spans="1:136" ht="15.75" customHeight="1">
      <c r="A187" s="82">
        <v>187</v>
      </c>
      <c r="B187" s="168" t="s">
        <v>1427</v>
      </c>
      <c r="C187" s="46">
        <v>2739598</v>
      </c>
      <c r="D187" s="46">
        <v>1</v>
      </c>
      <c r="E187" s="149">
        <v>30799</v>
      </c>
      <c r="F187" s="46">
        <f t="shared" si="0"/>
        <v>36</v>
      </c>
      <c r="G187" s="78">
        <v>1</v>
      </c>
      <c r="H187" s="159">
        <v>100</v>
      </c>
      <c r="I187" s="135">
        <v>126</v>
      </c>
      <c r="J187" s="78">
        <v>96</v>
      </c>
      <c r="K187" s="46">
        <v>36.200000000000003</v>
      </c>
      <c r="L187" s="79">
        <v>91</v>
      </c>
      <c r="M187" s="80">
        <v>0</v>
      </c>
      <c r="N187" s="80">
        <v>0</v>
      </c>
      <c r="O187" s="80">
        <v>0</v>
      </c>
      <c r="P187" s="80">
        <v>0</v>
      </c>
      <c r="Q187" s="80">
        <v>0</v>
      </c>
      <c r="R187" s="80">
        <v>0</v>
      </c>
      <c r="S187" s="80">
        <v>0</v>
      </c>
      <c r="T187" s="80">
        <v>0</v>
      </c>
      <c r="U187" s="80">
        <v>0</v>
      </c>
      <c r="V187" s="80">
        <v>0</v>
      </c>
      <c r="W187" s="80">
        <v>0</v>
      </c>
      <c r="X187" s="70">
        <v>70</v>
      </c>
      <c r="Y187" s="63">
        <v>1.79</v>
      </c>
      <c r="Z187" s="191">
        <f t="shared" si="3"/>
        <v>21.847008520333322</v>
      </c>
      <c r="AA187" s="150">
        <v>44172</v>
      </c>
      <c r="AB187" s="60" t="s">
        <v>1928</v>
      </c>
      <c r="AC187" s="177">
        <v>44173</v>
      </c>
      <c r="AD187" s="58" t="s">
        <v>1888</v>
      </c>
      <c r="AE187" s="58">
        <v>1</v>
      </c>
      <c r="AF187" s="58">
        <v>1</v>
      </c>
      <c r="AG187" s="58">
        <v>6</v>
      </c>
      <c r="AH187" s="84">
        <v>1</v>
      </c>
      <c r="AI187" s="84">
        <v>1</v>
      </c>
      <c r="AJ187" s="60">
        <v>44180</v>
      </c>
      <c r="AK187" s="58">
        <f t="shared" si="2"/>
        <v>8</v>
      </c>
      <c r="AL187" s="123">
        <v>1</v>
      </c>
      <c r="AM187" s="61"/>
      <c r="AN187" s="64">
        <v>1</v>
      </c>
      <c r="AO187" s="63">
        <v>1</v>
      </c>
      <c r="AP187" s="63">
        <v>1</v>
      </c>
      <c r="AQ187" s="63">
        <v>0</v>
      </c>
      <c r="AR187" s="63">
        <v>1</v>
      </c>
      <c r="AS187" s="63">
        <v>0</v>
      </c>
      <c r="AT187" s="64">
        <v>1</v>
      </c>
      <c r="AU187" s="152">
        <v>44172</v>
      </c>
      <c r="AV187" s="135">
        <v>3</v>
      </c>
      <c r="AW187" s="135">
        <v>7.431</v>
      </c>
      <c r="AX187" s="135">
        <v>60.2</v>
      </c>
      <c r="AY187" s="135">
        <v>38.6</v>
      </c>
      <c r="AZ187" s="135">
        <v>25.2</v>
      </c>
      <c r="BA187" s="135">
        <v>1.6</v>
      </c>
      <c r="BB187" s="135"/>
      <c r="BC187" s="135"/>
      <c r="BD187" s="135"/>
      <c r="BE187" s="135"/>
      <c r="BF187" s="135"/>
      <c r="BG187" s="133">
        <v>0.87</v>
      </c>
      <c r="BH187" s="133">
        <v>634</v>
      </c>
      <c r="BI187" s="133">
        <v>368.3</v>
      </c>
      <c r="BJ187" s="229"/>
      <c r="BK187" s="135"/>
      <c r="BL187" s="135"/>
      <c r="BM187" s="135">
        <v>148</v>
      </c>
      <c r="BN187" s="135">
        <v>17.8</v>
      </c>
      <c r="BO187" s="135">
        <v>12.66</v>
      </c>
      <c r="BP187" s="135">
        <v>89</v>
      </c>
      <c r="BQ187" s="135">
        <v>6.6</v>
      </c>
      <c r="BR187" s="135">
        <v>280</v>
      </c>
      <c r="BS187" s="46">
        <v>37</v>
      </c>
      <c r="BT187" s="123">
        <v>0</v>
      </c>
      <c r="BU187" s="64">
        <v>0</v>
      </c>
      <c r="BV187" s="64">
        <v>0</v>
      </c>
      <c r="BW187" s="64">
        <v>0</v>
      </c>
      <c r="BX187" s="64">
        <v>0</v>
      </c>
      <c r="BY187" s="64">
        <v>1</v>
      </c>
      <c r="BZ187" s="64">
        <v>0</v>
      </c>
      <c r="CA187" s="64">
        <v>0</v>
      </c>
      <c r="CB187" s="64">
        <v>0</v>
      </c>
      <c r="CC187" s="64">
        <v>0</v>
      </c>
      <c r="CD187" s="64">
        <v>0</v>
      </c>
      <c r="CE187" s="64">
        <v>0</v>
      </c>
      <c r="CF187" s="64">
        <v>0</v>
      </c>
      <c r="CG187" s="64">
        <v>1</v>
      </c>
      <c r="CH187" s="64">
        <v>0</v>
      </c>
      <c r="CI187" s="63">
        <v>0</v>
      </c>
      <c r="CJ187" s="86"/>
      <c r="CK187" s="63" t="s">
        <v>1941</v>
      </c>
      <c r="CL187" s="64">
        <v>0</v>
      </c>
      <c r="CM187" s="64">
        <v>0</v>
      </c>
      <c r="CN187" s="64">
        <v>0</v>
      </c>
      <c r="CO187" s="64">
        <v>0</v>
      </c>
      <c r="CP187" s="61">
        <v>0</v>
      </c>
      <c r="CQ187" s="61"/>
      <c r="CR187" s="70">
        <v>0</v>
      </c>
      <c r="CS187" s="64">
        <v>0</v>
      </c>
      <c r="CT187" s="71"/>
      <c r="CU187" s="62"/>
      <c r="CV187" s="61">
        <v>0</v>
      </c>
      <c r="CW187" s="61">
        <v>1</v>
      </c>
      <c r="CX187" s="64">
        <v>0</v>
      </c>
      <c r="CY187" s="64">
        <v>0</v>
      </c>
      <c r="CZ187" s="160"/>
      <c r="DA187" s="75"/>
      <c r="DB187" s="75"/>
      <c r="DC187" s="75"/>
      <c r="DD187" s="75"/>
      <c r="DE187" s="75"/>
      <c r="DF187" s="75"/>
      <c r="DG187" s="75"/>
      <c r="DH187" s="75"/>
      <c r="DI187" s="75"/>
      <c r="DJ187" s="75"/>
      <c r="DK187" s="75"/>
      <c r="DL187" s="75"/>
      <c r="DM187" s="75"/>
      <c r="DN187" s="75"/>
      <c r="DO187" s="75"/>
      <c r="DP187" s="75"/>
      <c r="DQ187" s="75"/>
      <c r="DR187" s="75"/>
      <c r="DS187" s="90"/>
      <c r="DT187" s="75"/>
      <c r="DU187" s="75"/>
      <c r="DV187" s="75"/>
      <c r="DW187" s="90"/>
      <c r="DX187" s="90"/>
      <c r="DY187" s="75"/>
      <c r="DZ187" s="75"/>
      <c r="EA187" s="75"/>
      <c r="EB187" s="75"/>
      <c r="EC187" s="75"/>
      <c r="ED187" s="75"/>
      <c r="EE187" s="75"/>
      <c r="EF187" s="75"/>
    </row>
    <row r="188" spans="1:136" ht="15.75" customHeight="1">
      <c r="A188" s="76">
        <v>188</v>
      </c>
      <c r="B188" s="168" t="s">
        <v>1428</v>
      </c>
      <c r="C188" s="46">
        <v>2739662</v>
      </c>
      <c r="D188" s="46">
        <v>2</v>
      </c>
      <c r="E188" s="149">
        <v>23084</v>
      </c>
      <c r="F188" s="46">
        <f t="shared" si="0"/>
        <v>57</v>
      </c>
      <c r="G188" s="78">
        <v>1</v>
      </c>
      <c r="H188" s="159">
        <v>83</v>
      </c>
      <c r="I188" s="135">
        <v>107</v>
      </c>
      <c r="J188" s="78">
        <v>70</v>
      </c>
      <c r="K188" s="46">
        <v>38.9</v>
      </c>
      <c r="L188" s="79">
        <v>94</v>
      </c>
      <c r="M188" s="80">
        <v>0</v>
      </c>
      <c r="N188" s="80">
        <v>0</v>
      </c>
      <c r="O188" s="80">
        <v>0</v>
      </c>
      <c r="P188" s="80">
        <v>0</v>
      </c>
      <c r="Q188" s="80">
        <v>0</v>
      </c>
      <c r="R188" s="80">
        <v>0</v>
      </c>
      <c r="S188" s="80">
        <v>1</v>
      </c>
      <c r="T188" s="80">
        <v>1</v>
      </c>
      <c r="U188" s="80">
        <v>1</v>
      </c>
      <c r="V188" s="80">
        <v>0</v>
      </c>
      <c r="W188" s="80">
        <v>0</v>
      </c>
      <c r="X188" s="70"/>
      <c r="Y188" s="63"/>
      <c r="Z188" s="191" t="e">
        <f t="shared" si="3"/>
        <v>#DIV/0!</v>
      </c>
      <c r="AA188" s="150">
        <v>44172</v>
      </c>
      <c r="AB188" s="60" t="s">
        <v>1928</v>
      </c>
      <c r="AC188" s="177">
        <v>44174</v>
      </c>
      <c r="AD188" s="58"/>
      <c r="AE188" s="58">
        <v>0</v>
      </c>
      <c r="AF188" s="58">
        <v>0</v>
      </c>
      <c r="AG188" s="58">
        <v>0</v>
      </c>
      <c r="AH188" s="84">
        <v>0</v>
      </c>
      <c r="AI188" s="84">
        <v>0</v>
      </c>
      <c r="AJ188" s="60">
        <v>44174</v>
      </c>
      <c r="AK188" s="58">
        <f t="shared" si="2"/>
        <v>2</v>
      </c>
      <c r="AL188" s="123">
        <v>1</v>
      </c>
      <c r="AM188" s="61"/>
      <c r="AN188" s="64">
        <v>1</v>
      </c>
      <c r="AO188" s="63">
        <v>1</v>
      </c>
      <c r="AP188" s="63">
        <v>0</v>
      </c>
      <c r="AQ188" s="63">
        <v>0</v>
      </c>
      <c r="AR188" s="63">
        <v>1</v>
      </c>
      <c r="AS188" s="63">
        <v>0</v>
      </c>
      <c r="AT188" s="64">
        <v>1</v>
      </c>
      <c r="AU188" s="152">
        <v>44172</v>
      </c>
      <c r="AV188" s="135">
        <v>3</v>
      </c>
      <c r="AW188" s="135"/>
      <c r="AX188" s="135"/>
      <c r="AY188" s="135"/>
      <c r="AZ188" s="135"/>
      <c r="BA188" s="135"/>
      <c r="BB188" s="135"/>
      <c r="BC188" s="135"/>
      <c r="BD188" s="135"/>
      <c r="BE188" s="135"/>
      <c r="BF188" s="135"/>
      <c r="BG188" s="133">
        <v>0.93</v>
      </c>
      <c r="BH188" s="143"/>
      <c r="BI188" s="133">
        <v>48.6</v>
      </c>
      <c r="BJ188" s="228">
        <v>5.0000000000000001E-3</v>
      </c>
      <c r="BK188" s="135"/>
      <c r="BL188" s="135"/>
      <c r="BM188" s="135"/>
      <c r="BN188" s="135">
        <v>14.4</v>
      </c>
      <c r="BO188" s="135">
        <v>7.41</v>
      </c>
      <c r="BP188" s="135">
        <v>70.900000000000006</v>
      </c>
      <c r="BQ188" s="135">
        <v>25.2</v>
      </c>
      <c r="BR188" s="135">
        <v>183</v>
      </c>
      <c r="BS188" s="46">
        <v>35</v>
      </c>
      <c r="BT188" s="123">
        <v>0</v>
      </c>
      <c r="BU188" s="64">
        <v>1</v>
      </c>
      <c r="BV188" s="64">
        <v>0</v>
      </c>
      <c r="BW188" s="64">
        <v>0</v>
      </c>
      <c r="BX188" s="64">
        <v>1</v>
      </c>
      <c r="BY188" s="64">
        <v>0</v>
      </c>
      <c r="BZ188" s="64">
        <v>0</v>
      </c>
      <c r="CA188" s="64">
        <v>0</v>
      </c>
      <c r="CB188" s="64">
        <v>1</v>
      </c>
      <c r="CC188" s="64">
        <v>0</v>
      </c>
      <c r="CD188" s="64">
        <v>1</v>
      </c>
      <c r="CE188" s="64">
        <v>1</v>
      </c>
      <c r="CF188" s="64">
        <v>0</v>
      </c>
      <c r="CG188" s="64">
        <v>1</v>
      </c>
      <c r="CH188" s="64">
        <v>0</v>
      </c>
      <c r="CI188" s="63">
        <v>0</v>
      </c>
      <c r="CJ188" s="86"/>
      <c r="CK188" s="63" t="s">
        <v>1897</v>
      </c>
      <c r="CL188" s="64">
        <v>0</v>
      </c>
      <c r="CM188" s="64">
        <v>0</v>
      </c>
      <c r="CN188" s="64">
        <v>0</v>
      </c>
      <c r="CO188" s="64">
        <v>0</v>
      </c>
      <c r="CP188" s="61">
        <v>0</v>
      </c>
      <c r="CQ188" s="61">
        <v>71</v>
      </c>
      <c r="CR188" s="70">
        <v>0</v>
      </c>
      <c r="CS188" s="64">
        <v>0</v>
      </c>
      <c r="CT188" s="71"/>
      <c r="CU188" s="62"/>
      <c r="CV188" s="61">
        <v>0</v>
      </c>
      <c r="CW188" s="61">
        <v>0</v>
      </c>
      <c r="CX188" s="64">
        <v>0</v>
      </c>
      <c r="CY188" s="64">
        <v>0</v>
      </c>
      <c r="CZ188" s="160">
        <v>3.6516481481481486</v>
      </c>
      <c r="DA188" s="75">
        <v>4.0629999999999997</v>
      </c>
      <c r="DB188" s="75">
        <v>0.41135185185185108</v>
      </c>
      <c r="DC188" s="75">
        <v>11.264827145530408</v>
      </c>
      <c r="DD188" s="75">
        <v>55</v>
      </c>
      <c r="DE188" s="75">
        <v>76949</v>
      </c>
      <c r="DF188" s="75">
        <v>45215</v>
      </c>
      <c r="DG188" s="75">
        <v>1560.6377130291371</v>
      </c>
      <c r="DH188" s="75">
        <v>2.4913916057791457E-4</v>
      </c>
      <c r="DI188" s="75">
        <v>13.065499999999995</v>
      </c>
      <c r="DJ188" s="75">
        <v>15.573666666666663</v>
      </c>
      <c r="DK188" s="75">
        <v>-2.5081666666666673</v>
      </c>
      <c r="DL188" s="75">
        <v>82.016922022004891</v>
      </c>
      <c r="DM188" s="75">
        <v>97.746291536914214</v>
      </c>
      <c r="DN188" s="75">
        <v>-15.729369514909283</v>
      </c>
      <c r="DO188" s="75">
        <v>286.39142336554795</v>
      </c>
      <c r="DP188" s="75">
        <v>341.39352173713365</v>
      </c>
      <c r="DQ188" s="75">
        <v>-55.002098371585703</v>
      </c>
      <c r="DR188" s="75">
        <v>0.13875556535286715</v>
      </c>
      <c r="DS188" s="90"/>
      <c r="DT188" s="75">
        <v>7.26</v>
      </c>
      <c r="DU188" s="75">
        <v>7.09</v>
      </c>
      <c r="DV188" s="75">
        <v>7.39</v>
      </c>
      <c r="DW188" s="90">
        <v>70</v>
      </c>
      <c r="DX188" s="90">
        <v>107</v>
      </c>
      <c r="DY188" s="75">
        <v>0.29699999999999999</v>
      </c>
      <c r="DZ188" s="75">
        <v>0.68500000000000005</v>
      </c>
      <c r="EA188" s="75">
        <v>17.36</v>
      </c>
      <c r="EB188" s="75">
        <v>7.3710000000000004</v>
      </c>
      <c r="EC188" s="75">
        <v>0.72699999999999998</v>
      </c>
      <c r="ED188" s="75">
        <v>0.60399999999999998</v>
      </c>
      <c r="EE188" s="75">
        <v>0.69799999999999995</v>
      </c>
      <c r="EF188" s="75">
        <v>0.54600000000000004</v>
      </c>
    </row>
    <row r="189" spans="1:136" ht="15.75" customHeight="1">
      <c r="A189" s="76">
        <v>189</v>
      </c>
      <c r="B189" s="168" t="s">
        <v>1435</v>
      </c>
      <c r="C189" s="46">
        <v>2745174</v>
      </c>
      <c r="D189" s="46">
        <v>1</v>
      </c>
      <c r="E189" s="149">
        <v>22687</v>
      </c>
      <c r="F189" s="46">
        <f t="shared" si="0"/>
        <v>58</v>
      </c>
      <c r="G189" s="78">
        <v>1</v>
      </c>
      <c r="H189" s="159">
        <v>54</v>
      </c>
      <c r="I189" s="135">
        <v>123</v>
      </c>
      <c r="J189" s="78">
        <v>70</v>
      </c>
      <c r="K189" s="46">
        <v>36</v>
      </c>
      <c r="L189" s="79">
        <v>99</v>
      </c>
      <c r="M189" s="80">
        <v>0</v>
      </c>
      <c r="N189" s="80">
        <v>0</v>
      </c>
      <c r="O189" s="80">
        <v>0</v>
      </c>
      <c r="P189" s="80">
        <v>0</v>
      </c>
      <c r="Q189" s="80">
        <v>0</v>
      </c>
      <c r="R189" s="80">
        <v>0</v>
      </c>
      <c r="S189" s="80">
        <v>1</v>
      </c>
      <c r="T189" s="80">
        <v>0</v>
      </c>
      <c r="U189" s="80">
        <v>1</v>
      </c>
      <c r="V189" s="80">
        <v>0</v>
      </c>
      <c r="W189" s="80">
        <v>1</v>
      </c>
      <c r="X189" s="70"/>
      <c r="Y189" s="63"/>
      <c r="Z189" s="191" t="e">
        <f t="shared" si="3"/>
        <v>#DIV/0!</v>
      </c>
      <c r="AA189" s="150">
        <v>44175</v>
      </c>
      <c r="AB189" s="60" t="s">
        <v>1928</v>
      </c>
      <c r="AC189" s="177">
        <v>44176</v>
      </c>
      <c r="AD189" s="58"/>
      <c r="AE189" s="58">
        <v>0</v>
      </c>
      <c r="AF189" s="58">
        <v>0</v>
      </c>
      <c r="AG189" s="58">
        <v>0</v>
      </c>
      <c r="AH189" s="84">
        <v>0</v>
      </c>
      <c r="AI189" s="84">
        <v>0</v>
      </c>
      <c r="AJ189" s="60">
        <v>44178</v>
      </c>
      <c r="AK189" s="58">
        <f t="shared" si="2"/>
        <v>3</v>
      </c>
      <c r="AL189" s="123">
        <v>1</v>
      </c>
      <c r="AM189" s="61"/>
      <c r="AN189" s="64">
        <v>1</v>
      </c>
      <c r="AO189" s="63">
        <v>1</v>
      </c>
      <c r="AP189" s="63">
        <v>0</v>
      </c>
      <c r="AQ189" s="63">
        <v>0</v>
      </c>
      <c r="AR189" s="63">
        <v>1</v>
      </c>
      <c r="AS189" s="63">
        <v>0</v>
      </c>
      <c r="AT189" s="64">
        <v>1</v>
      </c>
      <c r="AU189" s="152">
        <v>44175</v>
      </c>
      <c r="AV189" s="135"/>
      <c r="AW189" s="135"/>
      <c r="AX189" s="135"/>
      <c r="AY189" s="135"/>
      <c r="AZ189" s="135"/>
      <c r="BA189" s="135"/>
      <c r="BB189" s="135"/>
      <c r="BC189" s="135"/>
      <c r="BD189" s="135"/>
      <c r="BE189" s="135"/>
      <c r="BF189" s="135"/>
      <c r="BG189" s="133">
        <v>1.78</v>
      </c>
      <c r="BH189" s="133">
        <v>1887</v>
      </c>
      <c r="BI189" s="133">
        <v>62.2</v>
      </c>
      <c r="BJ189" s="229"/>
      <c r="BK189" s="135"/>
      <c r="BL189" s="135"/>
      <c r="BM189" s="135"/>
      <c r="BN189" s="135">
        <v>12.5</v>
      </c>
      <c r="BO189" s="135">
        <v>1.99</v>
      </c>
      <c r="BP189" s="135">
        <v>68.8</v>
      </c>
      <c r="BQ189" s="135">
        <v>20.100000000000001</v>
      </c>
      <c r="BR189" s="135">
        <v>124</v>
      </c>
      <c r="BS189" s="46">
        <v>70</v>
      </c>
      <c r="BT189" s="123">
        <v>0</v>
      </c>
      <c r="BU189" s="64">
        <v>0</v>
      </c>
      <c r="BV189" s="64">
        <v>0</v>
      </c>
      <c r="BW189" s="64">
        <v>0</v>
      </c>
      <c r="BX189" s="64">
        <v>0</v>
      </c>
      <c r="BY189" s="64">
        <v>0</v>
      </c>
      <c r="BZ189" s="64">
        <v>0</v>
      </c>
      <c r="CA189" s="64">
        <v>0</v>
      </c>
      <c r="CB189" s="64">
        <v>0</v>
      </c>
      <c r="CC189" s="64">
        <v>0</v>
      </c>
      <c r="CD189" s="64">
        <v>0</v>
      </c>
      <c r="CE189" s="64">
        <v>0</v>
      </c>
      <c r="CF189" s="64">
        <v>0</v>
      </c>
      <c r="CG189" s="64">
        <v>1</v>
      </c>
      <c r="CH189" s="64">
        <v>0</v>
      </c>
      <c r="CI189" s="63">
        <v>0</v>
      </c>
      <c r="CJ189" s="86"/>
      <c r="CK189" s="63" t="s">
        <v>1898</v>
      </c>
      <c r="CL189" s="64">
        <v>0</v>
      </c>
      <c r="CM189" s="64">
        <v>0</v>
      </c>
      <c r="CN189" s="64">
        <v>0</v>
      </c>
      <c r="CO189" s="64">
        <v>0</v>
      </c>
      <c r="CP189" s="61">
        <v>0</v>
      </c>
      <c r="CQ189" s="61"/>
      <c r="CR189" s="70">
        <v>0</v>
      </c>
      <c r="CS189" s="64">
        <v>0</v>
      </c>
      <c r="CT189" s="71"/>
      <c r="CU189" s="62"/>
      <c r="CV189" s="61">
        <v>1</v>
      </c>
      <c r="CW189" s="61">
        <v>0</v>
      </c>
      <c r="CX189" s="64">
        <v>0</v>
      </c>
      <c r="CY189" s="64">
        <v>0</v>
      </c>
      <c r="CZ189" s="160">
        <v>4.2070370370370389</v>
      </c>
      <c r="DA189" s="75">
        <v>4.3280000000000003</v>
      </c>
      <c r="DB189" s="75">
        <v>0.12096296296296138</v>
      </c>
      <c r="DC189" s="75">
        <v>2.8752531032660937</v>
      </c>
      <c r="DD189" s="75">
        <v>100</v>
      </c>
      <c r="DE189" s="75">
        <v>125992</v>
      </c>
      <c r="DF189" s="75">
        <v>80551</v>
      </c>
      <c r="DG189" s="75">
        <v>1220.6843323900182</v>
      </c>
      <c r="DH189" s="75">
        <v>3.5694815747366189E-5</v>
      </c>
      <c r="DI189" s="75">
        <v>16.851333333333333</v>
      </c>
      <c r="DJ189" s="75">
        <v>18.030166666666666</v>
      </c>
      <c r="DK189" s="75">
        <v>-1.1788333333333336</v>
      </c>
      <c r="DL189" s="75">
        <v>137.83805298336492</v>
      </c>
      <c r="DM189" s="75">
        <v>147.69314305197216</v>
      </c>
      <c r="DN189" s="75">
        <v>-9.8550900686072502</v>
      </c>
      <c r="DO189" s="75">
        <v>319.42248413810904</v>
      </c>
      <c r="DP189" s="75">
        <v>342.00862018693419</v>
      </c>
      <c r="DQ189" s="75">
        <v>-22.58613604882521</v>
      </c>
      <c r="DR189" s="75">
        <v>6.1948603655232616E-2</v>
      </c>
      <c r="DS189" s="90"/>
      <c r="DT189" s="75">
        <v>7.2</v>
      </c>
      <c r="DU189" s="75">
        <v>6.88</v>
      </c>
      <c r="DV189" s="75">
        <v>7.37</v>
      </c>
      <c r="DW189" s="90">
        <v>70</v>
      </c>
      <c r="DX189" s="90">
        <v>123</v>
      </c>
      <c r="DY189" s="75">
        <v>0.49399999999999999</v>
      </c>
      <c r="DZ189" s="75">
        <v>0.78300000000000003</v>
      </c>
      <c r="EA189" s="75">
        <v>21.07</v>
      </c>
      <c r="EB189" s="75">
        <v>6.6909999999999998</v>
      </c>
      <c r="EC189" s="75">
        <v>0.47399999999999998</v>
      </c>
      <c r="ED189" s="75">
        <v>0.84099999999999997</v>
      </c>
      <c r="EE189" s="75">
        <v>0.94399999999999995</v>
      </c>
      <c r="EF189" s="75">
        <v>0.34799999999999998</v>
      </c>
    </row>
    <row r="190" spans="1:136" ht="15.75" customHeight="1">
      <c r="A190" s="76">
        <v>190</v>
      </c>
      <c r="B190" s="168" t="s">
        <v>1442</v>
      </c>
      <c r="C190" s="46">
        <v>2744455</v>
      </c>
      <c r="D190" s="46">
        <v>1</v>
      </c>
      <c r="E190" s="149">
        <v>21128</v>
      </c>
      <c r="F190" s="46">
        <f t="shared" si="0"/>
        <v>63</v>
      </c>
      <c r="G190" s="78">
        <v>1</v>
      </c>
      <c r="H190" s="159">
        <v>70</v>
      </c>
      <c r="I190" s="135">
        <v>113</v>
      </c>
      <c r="J190" s="78">
        <v>69</v>
      </c>
      <c r="K190" s="46">
        <v>36.299999999999997</v>
      </c>
      <c r="L190" s="79">
        <v>92</v>
      </c>
      <c r="M190" s="80">
        <v>0</v>
      </c>
      <c r="N190" s="80">
        <v>0</v>
      </c>
      <c r="O190" s="80">
        <v>0</v>
      </c>
      <c r="P190" s="80">
        <v>0</v>
      </c>
      <c r="Q190" s="80">
        <v>0</v>
      </c>
      <c r="R190" s="80">
        <v>0</v>
      </c>
      <c r="S190" s="80">
        <v>0</v>
      </c>
      <c r="T190" s="80">
        <v>0</v>
      </c>
      <c r="U190" s="80">
        <v>0</v>
      </c>
      <c r="V190" s="80">
        <v>1</v>
      </c>
      <c r="W190" s="80">
        <v>1</v>
      </c>
      <c r="X190" s="70"/>
      <c r="Y190" s="63"/>
      <c r="Z190" s="191" t="e">
        <f t="shared" si="3"/>
        <v>#DIV/0!</v>
      </c>
      <c r="AA190" s="150">
        <v>44175</v>
      </c>
      <c r="AB190" s="60" t="s">
        <v>1928</v>
      </c>
      <c r="AC190" s="177">
        <v>44176</v>
      </c>
      <c r="AD190" s="58"/>
      <c r="AE190" s="58">
        <v>0</v>
      </c>
      <c r="AF190" s="58">
        <v>0</v>
      </c>
      <c r="AG190" s="58">
        <v>0</v>
      </c>
      <c r="AH190" s="84">
        <v>0</v>
      </c>
      <c r="AI190" s="84">
        <v>0</v>
      </c>
      <c r="AJ190" s="60">
        <v>44179</v>
      </c>
      <c r="AK190" s="58">
        <f t="shared" si="2"/>
        <v>4</v>
      </c>
      <c r="AL190" s="123">
        <v>1</v>
      </c>
      <c r="AM190" s="61"/>
      <c r="AN190" s="64">
        <v>1</v>
      </c>
      <c r="AO190" s="63">
        <v>1</v>
      </c>
      <c r="AP190" s="63">
        <v>1</v>
      </c>
      <c r="AQ190" s="63">
        <v>1</v>
      </c>
      <c r="AR190" s="63">
        <v>1</v>
      </c>
      <c r="AS190" s="63">
        <v>0</v>
      </c>
      <c r="AT190" s="64">
        <v>0</v>
      </c>
      <c r="AU190" s="152">
        <v>44175</v>
      </c>
      <c r="AV190" s="135">
        <v>2</v>
      </c>
      <c r="AW190" s="135"/>
      <c r="AX190" s="135"/>
      <c r="AY190" s="135"/>
      <c r="AZ190" s="135"/>
      <c r="BA190" s="135"/>
      <c r="BB190" s="135"/>
      <c r="BC190" s="135"/>
      <c r="BD190" s="135"/>
      <c r="BE190" s="135"/>
      <c r="BF190" s="135"/>
      <c r="BG190" s="133">
        <v>0.45</v>
      </c>
      <c r="BH190" s="143"/>
      <c r="BI190" s="143"/>
      <c r="BJ190" s="229"/>
      <c r="BK190" s="135"/>
      <c r="BL190" s="135"/>
      <c r="BM190" s="135">
        <v>107</v>
      </c>
      <c r="BN190" s="135">
        <v>13.3</v>
      </c>
      <c r="BO190" s="135">
        <v>7.13</v>
      </c>
      <c r="BP190" s="135">
        <v>86.7</v>
      </c>
      <c r="BQ190" s="135">
        <v>9.6999999999999993</v>
      </c>
      <c r="BR190" s="135">
        <v>137</v>
      </c>
      <c r="BS190" s="46">
        <v>14</v>
      </c>
      <c r="BT190" s="123">
        <v>0</v>
      </c>
      <c r="BU190" s="64">
        <v>0</v>
      </c>
      <c r="BV190" s="64">
        <v>0</v>
      </c>
      <c r="BW190" s="64">
        <v>0</v>
      </c>
      <c r="BX190" s="64">
        <v>0</v>
      </c>
      <c r="BY190" s="64">
        <v>0</v>
      </c>
      <c r="BZ190" s="64">
        <v>0</v>
      </c>
      <c r="CA190" s="64">
        <v>0</v>
      </c>
      <c r="CB190" s="64">
        <v>1</v>
      </c>
      <c r="CC190" s="64">
        <v>0</v>
      </c>
      <c r="CD190" s="64">
        <v>0</v>
      </c>
      <c r="CE190" s="64">
        <v>0</v>
      </c>
      <c r="CF190" s="64">
        <v>0</v>
      </c>
      <c r="CG190" s="64">
        <v>1</v>
      </c>
      <c r="CH190" s="64">
        <v>0</v>
      </c>
      <c r="CI190" s="63">
        <v>0</v>
      </c>
      <c r="CJ190" s="86"/>
      <c r="CK190" s="63"/>
      <c r="CL190" s="64">
        <v>0</v>
      </c>
      <c r="CM190" s="64">
        <v>0</v>
      </c>
      <c r="CN190" s="64">
        <v>0</v>
      </c>
      <c r="CO190" s="64">
        <v>0</v>
      </c>
      <c r="CP190" s="61">
        <v>0</v>
      </c>
      <c r="CQ190" s="61"/>
      <c r="CR190" s="70">
        <v>0</v>
      </c>
      <c r="CS190" s="64">
        <v>0</v>
      </c>
      <c r="CT190" s="71"/>
      <c r="CU190" s="62"/>
      <c r="CV190" s="61">
        <v>0</v>
      </c>
      <c r="CW190" s="61">
        <v>0</v>
      </c>
      <c r="CX190" s="64">
        <v>0</v>
      </c>
      <c r="CY190" s="64">
        <v>0</v>
      </c>
      <c r="CZ190" s="160">
        <v>5.52508</v>
      </c>
      <c r="DA190" s="75">
        <v>5.64</v>
      </c>
      <c r="DB190" s="75">
        <v>0.11491999999999969</v>
      </c>
      <c r="DC190" s="75">
        <v>2.0799698827890221</v>
      </c>
      <c r="DD190" s="75">
        <v>23</v>
      </c>
      <c r="DE190" s="75">
        <v>37509</v>
      </c>
      <c r="DF190" s="75">
        <v>12075</v>
      </c>
      <c r="DG190" s="75">
        <v>717.13554987212274</v>
      </c>
      <c r="DH190" s="75">
        <v>1.7225423459950494E-4</v>
      </c>
      <c r="DI190" s="75">
        <v>13.302500000000004</v>
      </c>
      <c r="DJ190" s="75">
        <v>17.391333333333325</v>
      </c>
      <c r="DK190" s="75">
        <v>-4.0888333333333327</v>
      </c>
      <c r="DL190" s="75">
        <v>192.34691926770793</v>
      </c>
      <c r="DM190" s="75">
        <v>251.14586959007363</v>
      </c>
      <c r="DN190" s="75">
        <v>-58.798950322365705</v>
      </c>
      <c r="DO190" s="75">
        <v>193.15579128474718</v>
      </c>
      <c r="DP190" s="75">
        <v>252.15476643267144</v>
      </c>
      <c r="DQ190" s="75">
        <v>-58.998975147924206</v>
      </c>
      <c r="DR190" s="75">
        <v>0.18961358088841165</v>
      </c>
      <c r="DS190" s="90"/>
      <c r="DT190" s="75">
        <v>8.18</v>
      </c>
      <c r="DU190" s="75">
        <v>7.9</v>
      </c>
      <c r="DV190" s="75">
        <v>8.7899999999999991</v>
      </c>
      <c r="DW190" s="90">
        <v>69</v>
      </c>
      <c r="DX190" s="90">
        <v>113</v>
      </c>
      <c r="DY190" s="75">
        <v>0.89100000000000001</v>
      </c>
      <c r="DZ190" s="75">
        <v>1.9910000000000001</v>
      </c>
      <c r="EA190" s="75">
        <v>40.6</v>
      </c>
      <c r="EB190" s="75">
        <v>4.82</v>
      </c>
      <c r="EC190" s="75">
        <v>0.32400000000000001</v>
      </c>
      <c r="ED190" s="75">
        <v>0.63600000000000001</v>
      </c>
      <c r="EE190" s="75">
        <v>1.04</v>
      </c>
      <c r="EF190" s="75">
        <v>0.30099999999999999</v>
      </c>
    </row>
    <row r="191" spans="1:136" ht="15.75" customHeight="1">
      <c r="A191" s="76">
        <v>191</v>
      </c>
      <c r="B191" s="168" t="s">
        <v>1448</v>
      </c>
      <c r="C191" s="46">
        <v>2745646</v>
      </c>
      <c r="D191" s="46">
        <v>1</v>
      </c>
      <c r="E191" s="149">
        <v>21392</v>
      </c>
      <c r="F191" s="46">
        <f t="shared" si="0"/>
        <v>62</v>
      </c>
      <c r="G191" s="78">
        <v>1</v>
      </c>
      <c r="H191" s="159">
        <v>96</v>
      </c>
      <c r="I191" s="135">
        <v>120</v>
      </c>
      <c r="J191" s="78">
        <v>76</v>
      </c>
      <c r="K191" s="46">
        <v>36.200000000000003</v>
      </c>
      <c r="L191" s="79">
        <v>94</v>
      </c>
      <c r="M191" s="80">
        <v>0</v>
      </c>
      <c r="N191" s="80">
        <v>1</v>
      </c>
      <c r="O191" s="80">
        <v>0</v>
      </c>
      <c r="P191" s="80">
        <v>0</v>
      </c>
      <c r="Q191" s="80">
        <v>0</v>
      </c>
      <c r="R191" s="80">
        <v>0</v>
      </c>
      <c r="S191" s="80">
        <v>1</v>
      </c>
      <c r="T191" s="80">
        <v>0</v>
      </c>
      <c r="U191" s="80">
        <v>1</v>
      </c>
      <c r="V191" s="80">
        <v>0</v>
      </c>
      <c r="W191" s="80">
        <v>0</v>
      </c>
      <c r="X191" s="70">
        <v>75</v>
      </c>
      <c r="Y191" s="63">
        <v>1.6</v>
      </c>
      <c r="Z191" s="191">
        <f t="shared" si="3"/>
        <v>29.296874999999993</v>
      </c>
      <c r="AA191" s="150">
        <v>44176</v>
      </c>
      <c r="AB191" s="60" t="s">
        <v>1928</v>
      </c>
      <c r="AC191" s="177">
        <v>44178</v>
      </c>
      <c r="AD191" s="58" t="s">
        <v>1888</v>
      </c>
      <c r="AE191" s="58">
        <v>1</v>
      </c>
      <c r="AF191" s="58">
        <v>0</v>
      </c>
      <c r="AG191" s="58">
        <v>19</v>
      </c>
      <c r="AH191" s="84">
        <v>0</v>
      </c>
      <c r="AI191" s="84">
        <v>1</v>
      </c>
      <c r="AJ191" s="60">
        <v>44200</v>
      </c>
      <c r="AK191" s="58">
        <f t="shared" si="2"/>
        <v>24</v>
      </c>
      <c r="AL191" s="123">
        <v>1</v>
      </c>
      <c r="AM191" s="61"/>
      <c r="AN191" s="64">
        <v>1</v>
      </c>
      <c r="AO191" s="63">
        <v>1</v>
      </c>
      <c r="AP191" s="63">
        <v>0</v>
      </c>
      <c r="AQ191" s="63">
        <v>1</v>
      </c>
      <c r="AR191" s="63">
        <v>1</v>
      </c>
      <c r="AS191" s="63">
        <v>0</v>
      </c>
      <c r="AT191" s="64">
        <v>1</v>
      </c>
      <c r="AU191" s="152">
        <v>44176</v>
      </c>
      <c r="AV191" s="135"/>
      <c r="AW191" s="135">
        <v>7.4390000000000001</v>
      </c>
      <c r="AX191" s="135">
        <v>32.9</v>
      </c>
      <c r="AY191" s="135">
        <v>22.9</v>
      </c>
      <c r="AZ191" s="135">
        <v>21.9</v>
      </c>
      <c r="BA191" s="135">
        <v>-1.1000000000000001</v>
      </c>
      <c r="BB191" s="135"/>
      <c r="BC191" s="135"/>
      <c r="BD191" s="135"/>
      <c r="BE191" s="135"/>
      <c r="BF191" s="135"/>
      <c r="BG191" s="133">
        <v>1.54</v>
      </c>
      <c r="BH191" s="133">
        <v>5184</v>
      </c>
      <c r="BI191" s="133">
        <v>108.2</v>
      </c>
      <c r="BJ191" s="228">
        <v>1.4999999999999999E-2</v>
      </c>
      <c r="BK191" s="135"/>
      <c r="BL191" s="135">
        <v>279</v>
      </c>
      <c r="BM191" s="135"/>
      <c r="BN191" s="135">
        <v>9.6999999999999993</v>
      </c>
      <c r="BO191" s="135">
        <v>5.42</v>
      </c>
      <c r="BP191" s="135">
        <v>71.900000000000006</v>
      </c>
      <c r="BQ191" s="135">
        <v>14.8</v>
      </c>
      <c r="BR191" s="135">
        <v>214</v>
      </c>
      <c r="BS191" s="46">
        <v>88</v>
      </c>
      <c r="BT191" s="123">
        <v>0</v>
      </c>
      <c r="BU191" s="64">
        <v>0</v>
      </c>
      <c r="BV191" s="64">
        <v>0</v>
      </c>
      <c r="BW191" s="64">
        <v>0</v>
      </c>
      <c r="BX191" s="64">
        <v>0</v>
      </c>
      <c r="BY191" s="64">
        <v>0</v>
      </c>
      <c r="BZ191" s="64">
        <v>0</v>
      </c>
      <c r="CA191" s="64">
        <v>0</v>
      </c>
      <c r="CB191" s="64">
        <v>0</v>
      </c>
      <c r="CC191" s="64">
        <v>1</v>
      </c>
      <c r="CD191" s="64">
        <v>0</v>
      </c>
      <c r="CE191" s="64">
        <v>0</v>
      </c>
      <c r="CF191" s="64">
        <v>0</v>
      </c>
      <c r="CG191" s="64">
        <v>1</v>
      </c>
      <c r="CH191" s="64">
        <v>0</v>
      </c>
      <c r="CI191" s="63">
        <v>0</v>
      </c>
      <c r="CJ191" s="86"/>
      <c r="CK191" s="63" t="s">
        <v>1897</v>
      </c>
      <c r="CL191" s="64">
        <v>0</v>
      </c>
      <c r="CM191" s="64">
        <v>0</v>
      </c>
      <c r="CN191" s="64">
        <v>0</v>
      </c>
      <c r="CO191" s="64">
        <v>0</v>
      </c>
      <c r="CP191" s="61"/>
      <c r="CQ191" s="61"/>
      <c r="CR191" s="70">
        <v>0</v>
      </c>
      <c r="CS191" s="64">
        <v>0</v>
      </c>
      <c r="CT191" s="71"/>
      <c r="CU191" s="62"/>
      <c r="CV191" s="61">
        <v>0</v>
      </c>
      <c r="CW191" s="61">
        <v>0</v>
      </c>
      <c r="CX191" s="64">
        <v>0</v>
      </c>
      <c r="CY191" s="64">
        <v>0</v>
      </c>
      <c r="CZ191" s="160">
        <v>4.5955333333333339</v>
      </c>
      <c r="DA191" s="75">
        <v>4.8470000000000004</v>
      </c>
      <c r="DB191" s="75">
        <v>0.25146666666666651</v>
      </c>
      <c r="DC191" s="75">
        <v>5.4719800385881898</v>
      </c>
      <c r="DD191" s="75">
        <v>169</v>
      </c>
      <c r="DE191" s="75">
        <v>20190</v>
      </c>
      <c r="DF191" s="75">
        <v>20056</v>
      </c>
      <c r="DG191" s="75">
        <v>466.09424083769636</v>
      </c>
      <c r="DH191" s="75">
        <v>2.7283506375090698E-4</v>
      </c>
      <c r="DI191" s="75">
        <v>-3.415</v>
      </c>
      <c r="DJ191" s="75">
        <v>15.906333333333331</v>
      </c>
      <c r="DK191" s="75">
        <v>-19.321333333333335</v>
      </c>
      <c r="DL191" s="75">
        <v>-33.716749367878506</v>
      </c>
      <c r="DM191" s="75">
        <v>158.46116836623847</v>
      </c>
      <c r="DN191" s="75">
        <v>-192.17791773411696</v>
      </c>
      <c r="DO191" s="75">
        <v>-59.684809470034459</v>
      </c>
      <c r="DP191" s="75">
        <v>276.7696287691017</v>
      </c>
      <c r="DQ191" s="75">
        <v>-336.45443823913627</v>
      </c>
      <c r="DR191" s="75">
        <v>0.5486647643831245</v>
      </c>
      <c r="DS191" s="90"/>
      <c r="DT191" s="75">
        <v>8.0299999999999994</v>
      </c>
      <c r="DU191" s="75">
        <v>7.91</v>
      </c>
      <c r="DV191" s="75">
        <v>8.18</v>
      </c>
      <c r="DW191" s="90">
        <v>76</v>
      </c>
      <c r="DX191" s="90">
        <v>120</v>
      </c>
      <c r="DY191" s="75">
        <v>0.27</v>
      </c>
      <c r="DZ191" s="75">
        <v>0.58099999999999996</v>
      </c>
      <c r="EA191" s="75">
        <v>11.82</v>
      </c>
      <c r="EB191" s="75">
        <v>8.9320000000000004</v>
      </c>
      <c r="EC191" s="75">
        <v>1.018</v>
      </c>
      <c r="ED191" s="75">
        <v>0.72299999999999998</v>
      </c>
      <c r="EE191" s="75">
        <v>1.0680000000000001</v>
      </c>
      <c r="EF191" s="75">
        <v>0.36299999999999999</v>
      </c>
    </row>
    <row r="192" spans="1:136" ht="15.75" customHeight="1">
      <c r="A192" s="76">
        <v>192</v>
      </c>
      <c r="B192" s="168" t="s">
        <v>1455</v>
      </c>
      <c r="C192" s="46">
        <v>2746628</v>
      </c>
      <c r="D192" s="46">
        <v>2</v>
      </c>
      <c r="E192" s="149">
        <v>29031</v>
      </c>
      <c r="F192" s="46">
        <f t="shared" si="0"/>
        <v>41</v>
      </c>
      <c r="G192" s="78">
        <v>1</v>
      </c>
      <c r="H192" s="159">
        <v>70</v>
      </c>
      <c r="I192" s="135">
        <v>109</v>
      </c>
      <c r="J192" s="78">
        <v>87</v>
      </c>
      <c r="K192" s="46">
        <v>35</v>
      </c>
      <c r="L192" s="79">
        <v>96</v>
      </c>
      <c r="M192" s="80">
        <v>0</v>
      </c>
      <c r="N192" s="80">
        <v>0</v>
      </c>
      <c r="O192" s="80">
        <v>0</v>
      </c>
      <c r="P192" s="80">
        <v>0</v>
      </c>
      <c r="Q192" s="80">
        <v>0</v>
      </c>
      <c r="R192" s="80">
        <v>0</v>
      </c>
      <c r="S192" s="80">
        <v>1</v>
      </c>
      <c r="T192" s="80">
        <v>0</v>
      </c>
      <c r="U192" s="80">
        <v>1</v>
      </c>
      <c r="V192" s="80">
        <v>0</v>
      </c>
      <c r="W192" s="80">
        <v>0</v>
      </c>
      <c r="X192" s="70">
        <v>102</v>
      </c>
      <c r="Y192" s="63">
        <v>1.5</v>
      </c>
      <c r="Z192" s="191">
        <f t="shared" si="3"/>
        <v>45.333333333333336</v>
      </c>
      <c r="AA192" s="150">
        <v>44176</v>
      </c>
      <c r="AB192" s="60" t="s">
        <v>1928</v>
      </c>
      <c r="AC192" s="177">
        <v>44178</v>
      </c>
      <c r="AD192" s="58"/>
      <c r="AE192" s="58">
        <v>0</v>
      </c>
      <c r="AF192" s="58">
        <v>0</v>
      </c>
      <c r="AG192" s="58">
        <v>0</v>
      </c>
      <c r="AH192" s="84">
        <v>0</v>
      </c>
      <c r="AI192" s="84">
        <v>0</v>
      </c>
      <c r="AJ192" s="60">
        <v>44187</v>
      </c>
      <c r="AK192" s="58">
        <f t="shared" si="2"/>
        <v>11</v>
      </c>
      <c r="AL192" s="123">
        <v>1</v>
      </c>
      <c r="AM192" s="61"/>
      <c r="AN192" s="64">
        <v>1</v>
      </c>
      <c r="AO192" s="63">
        <v>1</v>
      </c>
      <c r="AP192" s="63">
        <v>0</v>
      </c>
      <c r="AQ192" s="63">
        <v>0</v>
      </c>
      <c r="AR192" s="63">
        <v>1</v>
      </c>
      <c r="AS192" s="63">
        <v>0</v>
      </c>
      <c r="AT192" s="64">
        <v>1</v>
      </c>
      <c r="AU192" s="152">
        <v>44176</v>
      </c>
      <c r="AV192" s="135">
        <v>3</v>
      </c>
      <c r="AW192" s="135"/>
      <c r="AX192" s="135"/>
      <c r="AY192" s="135"/>
      <c r="AZ192" s="135"/>
      <c r="BA192" s="135"/>
      <c r="BB192" s="135"/>
      <c r="BC192" s="135"/>
      <c r="BD192" s="135"/>
      <c r="BE192" s="135"/>
      <c r="BF192" s="135"/>
      <c r="BG192" s="133">
        <v>0.74</v>
      </c>
      <c r="BH192" s="133">
        <v>731</v>
      </c>
      <c r="BI192" s="133">
        <v>187.9</v>
      </c>
      <c r="BJ192" s="228">
        <v>6.0000000000000001E-3</v>
      </c>
      <c r="BK192" s="135"/>
      <c r="BL192" s="135"/>
      <c r="BM192" s="135"/>
      <c r="BN192" s="135">
        <v>12.4</v>
      </c>
      <c r="BO192" s="135">
        <v>3.77</v>
      </c>
      <c r="BP192" s="135">
        <v>71.900000000000006</v>
      </c>
      <c r="BQ192" s="135">
        <v>23.6</v>
      </c>
      <c r="BR192" s="135">
        <v>194</v>
      </c>
      <c r="BS192" s="46">
        <v>22</v>
      </c>
      <c r="BT192" s="123">
        <v>0</v>
      </c>
      <c r="BU192" s="64">
        <v>0</v>
      </c>
      <c r="BV192" s="64">
        <v>0</v>
      </c>
      <c r="BW192" s="64">
        <v>1</v>
      </c>
      <c r="BX192" s="64">
        <v>0</v>
      </c>
      <c r="BY192" s="64">
        <v>0</v>
      </c>
      <c r="BZ192" s="64">
        <v>2</v>
      </c>
      <c r="CA192" s="64">
        <v>0</v>
      </c>
      <c r="CB192" s="64">
        <v>0</v>
      </c>
      <c r="CC192" s="64">
        <v>1</v>
      </c>
      <c r="CD192" s="64">
        <v>1</v>
      </c>
      <c r="CE192" s="64">
        <v>0</v>
      </c>
      <c r="CF192" s="64">
        <v>0</v>
      </c>
      <c r="CG192" s="64">
        <v>0</v>
      </c>
      <c r="CH192" s="64">
        <v>0</v>
      </c>
      <c r="CI192" s="63">
        <v>1</v>
      </c>
      <c r="CJ192" s="86"/>
      <c r="CK192" s="63" t="s">
        <v>1897</v>
      </c>
      <c r="CL192" s="64">
        <v>0</v>
      </c>
      <c r="CM192" s="64">
        <v>0</v>
      </c>
      <c r="CN192" s="64">
        <v>0</v>
      </c>
      <c r="CO192" s="64">
        <v>0</v>
      </c>
      <c r="CP192" s="61">
        <v>0</v>
      </c>
      <c r="CQ192" s="61"/>
      <c r="CR192" s="70">
        <v>0</v>
      </c>
      <c r="CS192" s="64">
        <v>0</v>
      </c>
      <c r="CT192" s="71"/>
      <c r="CU192" s="62"/>
      <c r="CV192" s="61">
        <v>0</v>
      </c>
      <c r="CW192" s="61">
        <v>0</v>
      </c>
      <c r="CX192" s="64">
        <v>0</v>
      </c>
      <c r="CY192" s="64">
        <v>0</v>
      </c>
      <c r="CZ192" s="160">
        <v>3.0592909090909095</v>
      </c>
      <c r="DA192" s="75">
        <v>3.3809999999999998</v>
      </c>
      <c r="DB192" s="75">
        <v>0.32170909090909028</v>
      </c>
      <c r="DC192" s="75">
        <v>10.515805801700907</v>
      </c>
      <c r="DD192" s="75">
        <v>61</v>
      </c>
      <c r="DE192" s="75">
        <v>183541</v>
      </c>
      <c r="DF192" s="75">
        <v>100139</v>
      </c>
      <c r="DG192" s="75">
        <v>2634.1013824884799</v>
      </c>
      <c r="DH192" s="75">
        <v>1.0501209121022685E-4</v>
      </c>
      <c r="DI192" s="75">
        <v>19.430333333333337</v>
      </c>
      <c r="DJ192" s="75">
        <v>25.346000000000004</v>
      </c>
      <c r="DK192" s="75">
        <v>-5.9156666666666684</v>
      </c>
      <c r="DL192" s="75">
        <v>86.373318579337536</v>
      </c>
      <c r="DM192" s="75">
        <v>112.56483564508305</v>
      </c>
      <c r="DN192" s="75">
        <v>-26.191517065745522</v>
      </c>
      <c r="DO192" s="75">
        <v>506.25675604178383</v>
      </c>
      <c r="DP192" s="75">
        <v>660.7046322249646</v>
      </c>
      <c r="DQ192" s="75">
        <v>-154.44787618318071</v>
      </c>
      <c r="DR192" s="75">
        <v>0.18947114140002003</v>
      </c>
      <c r="DS192" s="90"/>
      <c r="DT192" s="75">
        <v>5.86</v>
      </c>
      <c r="DU192" s="75">
        <v>5.72</v>
      </c>
      <c r="DV192" s="75">
        <v>6</v>
      </c>
      <c r="DW192" s="90">
        <v>87</v>
      </c>
      <c r="DX192" s="90">
        <v>109</v>
      </c>
      <c r="DY192" s="75">
        <v>0.28100000000000003</v>
      </c>
      <c r="DZ192" s="75">
        <v>0.88</v>
      </c>
      <c r="EA192" s="75">
        <v>34.270000000000003</v>
      </c>
      <c r="EB192" s="75">
        <v>5.2469999999999999</v>
      </c>
      <c r="EC192" s="75">
        <v>0.38600000000000001</v>
      </c>
      <c r="ED192" s="75">
        <v>0.45600000000000002</v>
      </c>
      <c r="EE192" s="75">
        <v>0.52</v>
      </c>
      <c r="EF192" s="75">
        <v>0.39600000000000002</v>
      </c>
    </row>
    <row r="193" spans="1:136" ht="15.75" customHeight="1">
      <c r="A193" s="76">
        <v>193</v>
      </c>
      <c r="B193" s="168" t="s">
        <v>1461</v>
      </c>
      <c r="C193" s="46">
        <v>2747758</v>
      </c>
      <c r="D193" s="46">
        <v>2</v>
      </c>
      <c r="E193" s="149">
        <v>27685</v>
      </c>
      <c r="F193" s="46">
        <f t="shared" si="0"/>
        <v>45</v>
      </c>
      <c r="G193" s="78">
        <v>1</v>
      </c>
      <c r="H193" s="159">
        <v>83</v>
      </c>
      <c r="I193" s="135">
        <v>95</v>
      </c>
      <c r="J193" s="78">
        <v>58</v>
      </c>
      <c r="K193" s="46">
        <v>37</v>
      </c>
      <c r="L193" s="79">
        <v>97</v>
      </c>
      <c r="M193" s="80">
        <v>0</v>
      </c>
      <c r="N193" s="80">
        <v>0</v>
      </c>
      <c r="O193" s="80">
        <v>0</v>
      </c>
      <c r="P193" s="80">
        <v>0</v>
      </c>
      <c r="Q193" s="80">
        <v>0</v>
      </c>
      <c r="R193" s="80">
        <v>0</v>
      </c>
      <c r="S193" s="80">
        <v>1</v>
      </c>
      <c r="T193" s="80">
        <v>1</v>
      </c>
      <c r="U193" s="80">
        <v>1</v>
      </c>
      <c r="V193" s="80">
        <v>0</v>
      </c>
      <c r="W193" s="80">
        <v>0</v>
      </c>
      <c r="X193" s="70">
        <v>115</v>
      </c>
      <c r="Y193" s="63">
        <v>1.6</v>
      </c>
      <c r="Z193" s="191">
        <f t="shared" si="3"/>
        <v>44.921874999999993</v>
      </c>
      <c r="AA193" s="150">
        <v>44179</v>
      </c>
      <c r="AB193" s="60" t="s">
        <v>1928</v>
      </c>
      <c r="AC193" s="177">
        <v>44180</v>
      </c>
      <c r="AD193" s="58" t="s">
        <v>1888</v>
      </c>
      <c r="AE193" s="58">
        <v>1</v>
      </c>
      <c r="AF193" s="58">
        <v>0</v>
      </c>
      <c r="AG193" s="58">
        <v>5</v>
      </c>
      <c r="AH193" s="84">
        <v>0</v>
      </c>
      <c r="AI193" s="84">
        <v>1</v>
      </c>
      <c r="AJ193" s="60">
        <v>44189</v>
      </c>
      <c r="AK193" s="58">
        <f t="shared" si="2"/>
        <v>10</v>
      </c>
      <c r="AL193" s="123">
        <v>1</v>
      </c>
      <c r="AM193" s="61"/>
      <c r="AN193" s="64">
        <v>1</v>
      </c>
      <c r="AO193" s="63">
        <v>1</v>
      </c>
      <c r="AP193" s="63">
        <v>0</v>
      </c>
      <c r="AQ193" s="63">
        <v>0</v>
      </c>
      <c r="AR193" s="63">
        <v>1</v>
      </c>
      <c r="AS193" s="63">
        <v>0</v>
      </c>
      <c r="AT193" s="64">
        <v>1</v>
      </c>
      <c r="AU193" s="152">
        <v>44179</v>
      </c>
      <c r="AV193" s="135">
        <v>3</v>
      </c>
      <c r="AW193" s="135"/>
      <c r="AX193" s="135"/>
      <c r="AY193" s="135"/>
      <c r="AZ193" s="135"/>
      <c r="BA193" s="135"/>
      <c r="BB193" s="135"/>
      <c r="BC193" s="135"/>
      <c r="BD193" s="135"/>
      <c r="BE193" s="135"/>
      <c r="BF193" s="135"/>
      <c r="BG193" s="133">
        <v>0.73</v>
      </c>
      <c r="BH193" s="133">
        <v>356</v>
      </c>
      <c r="BI193" s="133">
        <v>2.6</v>
      </c>
      <c r="BJ193" s="228">
        <v>7.0000000000000001E-3</v>
      </c>
      <c r="BK193" s="135"/>
      <c r="BL193" s="135"/>
      <c r="BM193" s="135"/>
      <c r="BN193" s="135">
        <v>12.9</v>
      </c>
      <c r="BO193" s="135">
        <v>8.73</v>
      </c>
      <c r="BP193" s="135">
        <v>86.1</v>
      </c>
      <c r="BQ193" s="135">
        <v>8.1</v>
      </c>
      <c r="BR193" s="135">
        <v>276</v>
      </c>
      <c r="BS193" s="46">
        <v>40</v>
      </c>
      <c r="BT193" s="123">
        <v>0</v>
      </c>
      <c r="BU193" s="64">
        <v>0</v>
      </c>
      <c r="BV193" s="64">
        <v>0</v>
      </c>
      <c r="BW193" s="64">
        <v>1</v>
      </c>
      <c r="BX193" s="64">
        <v>0</v>
      </c>
      <c r="BY193" s="64">
        <v>1</v>
      </c>
      <c r="BZ193" s="64">
        <v>0</v>
      </c>
      <c r="CA193" s="64">
        <v>0</v>
      </c>
      <c r="CB193" s="64">
        <v>0</v>
      </c>
      <c r="CC193" s="64">
        <v>1</v>
      </c>
      <c r="CD193" s="64">
        <v>1</v>
      </c>
      <c r="CE193" s="64">
        <v>1</v>
      </c>
      <c r="CF193" s="64">
        <v>0</v>
      </c>
      <c r="CG193" s="64">
        <v>0</v>
      </c>
      <c r="CH193" s="64">
        <v>0</v>
      </c>
      <c r="CI193" s="63">
        <v>1</v>
      </c>
      <c r="CJ193" s="86"/>
      <c r="CK193" s="63">
        <v>50</v>
      </c>
      <c r="CL193" s="64">
        <v>0</v>
      </c>
      <c r="CM193" s="64">
        <v>0</v>
      </c>
      <c r="CN193" s="64">
        <v>0</v>
      </c>
      <c r="CO193" s="64">
        <v>0</v>
      </c>
      <c r="CP193" s="61">
        <v>0</v>
      </c>
      <c r="CQ193" s="61">
        <v>133</v>
      </c>
      <c r="CR193" s="70">
        <v>0</v>
      </c>
      <c r="CS193" s="64">
        <v>0</v>
      </c>
      <c r="CT193" s="71"/>
      <c r="CU193" s="62"/>
      <c r="CV193" s="61">
        <v>0</v>
      </c>
      <c r="CW193" s="61">
        <v>0</v>
      </c>
      <c r="CX193" s="64">
        <v>0</v>
      </c>
      <c r="CY193" s="64">
        <v>0</v>
      </c>
      <c r="CZ193" s="160">
        <v>4.0623333333333322</v>
      </c>
      <c r="DA193" s="75">
        <v>4.5010000000000003</v>
      </c>
      <c r="DB193" s="75">
        <v>0.43866666666666809</v>
      </c>
      <c r="DC193" s="75">
        <v>10.798391728891479</v>
      </c>
      <c r="DD193" s="75">
        <v>81</v>
      </c>
      <c r="DE193" s="75">
        <v>123514</v>
      </c>
      <c r="DF193" s="75">
        <v>77372</v>
      </c>
      <c r="DG193" s="75">
        <v>1906.0442260442262</v>
      </c>
      <c r="DH193" s="75">
        <v>1.3956459350787727E-4</v>
      </c>
      <c r="DI193" s="75">
        <v>6.4196666666666689</v>
      </c>
      <c r="DJ193" s="75">
        <v>17.892499999999998</v>
      </c>
      <c r="DK193" s="75">
        <v>-11.472833333333337</v>
      </c>
      <c r="DL193" s="75">
        <v>48.684693276129757</v>
      </c>
      <c r="DM193" s="75">
        <v>137.85843575239511</v>
      </c>
      <c r="DN193" s="75">
        <v>-89.173742476265332</v>
      </c>
      <c r="DO193" s="75">
        <v>123.31062172909704</v>
      </c>
      <c r="DP193" s="75">
        <v>349.28539990011319</v>
      </c>
      <c r="DQ193" s="75">
        <v>-225.97477817101623</v>
      </c>
      <c r="DR193" s="75">
        <v>0.39282186875635783</v>
      </c>
      <c r="DS193" s="90"/>
      <c r="DT193" s="75"/>
      <c r="DU193" s="75"/>
      <c r="DV193" s="75"/>
      <c r="DW193" s="90"/>
      <c r="DX193" s="90"/>
      <c r="DY193" s="75"/>
      <c r="DZ193" s="75"/>
      <c r="EA193" s="75"/>
      <c r="EB193" s="75"/>
      <c r="EC193" s="75"/>
      <c r="ED193" s="75"/>
      <c r="EE193" s="75"/>
      <c r="EF193" s="75"/>
    </row>
    <row r="194" spans="1:136" ht="15.75" customHeight="1">
      <c r="A194" s="76">
        <v>194</v>
      </c>
      <c r="B194" s="168" t="s">
        <v>1462</v>
      </c>
      <c r="C194" s="46">
        <v>2747757</v>
      </c>
      <c r="D194" s="46">
        <v>2</v>
      </c>
      <c r="E194" s="149">
        <v>32327</v>
      </c>
      <c r="F194" s="46">
        <f t="shared" si="0"/>
        <v>32</v>
      </c>
      <c r="G194" s="78">
        <v>1</v>
      </c>
      <c r="H194" s="159">
        <v>79</v>
      </c>
      <c r="I194" s="135">
        <v>108</v>
      </c>
      <c r="J194" s="78">
        <v>56</v>
      </c>
      <c r="K194" s="46">
        <v>36</v>
      </c>
      <c r="L194" s="79">
        <v>96</v>
      </c>
      <c r="M194" s="80">
        <v>0</v>
      </c>
      <c r="N194" s="80">
        <v>0</v>
      </c>
      <c r="O194" s="80">
        <v>0</v>
      </c>
      <c r="P194" s="80">
        <v>0</v>
      </c>
      <c r="Q194" s="80">
        <v>0</v>
      </c>
      <c r="R194" s="80">
        <v>0</v>
      </c>
      <c r="S194" s="80">
        <v>0</v>
      </c>
      <c r="T194" s="80">
        <v>1</v>
      </c>
      <c r="U194" s="80">
        <v>0</v>
      </c>
      <c r="V194" s="80">
        <v>0</v>
      </c>
      <c r="W194" s="80">
        <v>1</v>
      </c>
      <c r="X194" s="70">
        <v>103</v>
      </c>
      <c r="Y194" s="63">
        <v>1.59</v>
      </c>
      <c r="Z194" s="191">
        <f t="shared" si="3"/>
        <v>40.742059253985204</v>
      </c>
      <c r="AA194" s="150">
        <v>44179</v>
      </c>
      <c r="AB194" s="60" t="s">
        <v>1928</v>
      </c>
      <c r="AC194" s="177">
        <v>44180</v>
      </c>
      <c r="AD194" s="58"/>
      <c r="AE194" s="58">
        <v>0</v>
      </c>
      <c r="AF194" s="58">
        <v>0</v>
      </c>
      <c r="AG194" s="58">
        <v>0</v>
      </c>
      <c r="AH194" s="84">
        <v>0</v>
      </c>
      <c r="AI194" s="84">
        <v>0</v>
      </c>
      <c r="AJ194" s="60">
        <v>44189</v>
      </c>
      <c r="AK194" s="58">
        <f t="shared" si="2"/>
        <v>10</v>
      </c>
      <c r="AL194" s="123">
        <v>1</v>
      </c>
      <c r="AM194" s="61"/>
      <c r="AN194" s="64">
        <v>1</v>
      </c>
      <c r="AO194" s="63">
        <v>1</v>
      </c>
      <c r="AP194" s="63">
        <v>0</v>
      </c>
      <c r="AQ194" s="63">
        <v>0</v>
      </c>
      <c r="AR194" s="63">
        <v>1</v>
      </c>
      <c r="AS194" s="63">
        <v>0</v>
      </c>
      <c r="AT194" s="64">
        <v>1</v>
      </c>
      <c r="AU194" s="152">
        <v>44179</v>
      </c>
      <c r="AV194" s="135">
        <v>4</v>
      </c>
      <c r="AW194" s="135">
        <v>7.4349999999999996</v>
      </c>
      <c r="AX194" s="135">
        <v>47.9</v>
      </c>
      <c r="AY194" s="135">
        <v>34.9</v>
      </c>
      <c r="AZ194" s="135">
        <v>23</v>
      </c>
      <c r="BA194" s="135">
        <v>-0.3</v>
      </c>
      <c r="BB194" s="135"/>
      <c r="BC194" s="135"/>
      <c r="BD194" s="135"/>
      <c r="BE194" s="135"/>
      <c r="BF194" s="135"/>
      <c r="BG194" s="133">
        <v>0.51</v>
      </c>
      <c r="BH194" s="133">
        <v>622</v>
      </c>
      <c r="BI194" s="133">
        <v>5.2</v>
      </c>
      <c r="BJ194" s="229"/>
      <c r="BK194" s="135"/>
      <c r="BL194" s="135"/>
      <c r="BM194" s="135"/>
      <c r="BN194" s="135">
        <v>12.1</v>
      </c>
      <c r="BO194" s="135">
        <v>5.21</v>
      </c>
      <c r="BP194" s="135">
        <v>83.9</v>
      </c>
      <c r="BQ194" s="135">
        <v>10.9</v>
      </c>
      <c r="BR194" s="135">
        <v>217</v>
      </c>
      <c r="BS194" s="46">
        <v>25</v>
      </c>
      <c r="BT194" s="123">
        <v>1</v>
      </c>
      <c r="BU194" s="64">
        <v>0</v>
      </c>
      <c r="BV194" s="64">
        <v>1</v>
      </c>
      <c r="BW194" s="64">
        <v>0</v>
      </c>
      <c r="BX194" s="64">
        <v>1</v>
      </c>
      <c r="BY194" s="64">
        <v>0</v>
      </c>
      <c r="BZ194" s="64">
        <v>0</v>
      </c>
      <c r="CA194" s="64">
        <v>0</v>
      </c>
      <c r="CB194" s="64">
        <v>0</v>
      </c>
      <c r="CC194" s="64">
        <v>0</v>
      </c>
      <c r="CD194" s="64">
        <v>0</v>
      </c>
      <c r="CE194" s="64">
        <v>0</v>
      </c>
      <c r="CF194" s="64">
        <v>0</v>
      </c>
      <c r="CG194" s="64">
        <v>0</v>
      </c>
      <c r="CH194" s="64">
        <v>0</v>
      </c>
      <c r="CI194" s="63">
        <v>0</v>
      </c>
      <c r="CJ194" s="86"/>
      <c r="CK194" s="63">
        <v>50</v>
      </c>
      <c r="CL194" s="64">
        <v>0</v>
      </c>
      <c r="CM194" s="64">
        <v>0</v>
      </c>
      <c r="CN194" s="64">
        <v>0</v>
      </c>
      <c r="CO194" s="64">
        <v>0</v>
      </c>
      <c r="CP194" s="61">
        <v>0</v>
      </c>
      <c r="CQ194" s="61"/>
      <c r="CR194" s="70">
        <v>0</v>
      </c>
      <c r="CS194" s="64">
        <v>0</v>
      </c>
      <c r="CT194" s="71"/>
      <c r="CU194" s="62"/>
      <c r="CV194" s="61">
        <v>0</v>
      </c>
      <c r="CW194" s="61">
        <v>0</v>
      </c>
      <c r="CX194" s="64">
        <v>0</v>
      </c>
      <c r="CY194" s="64">
        <v>0</v>
      </c>
      <c r="CZ194" s="160">
        <v>3.7879464285714293</v>
      </c>
      <c r="DA194" s="75">
        <v>4.0519999999999996</v>
      </c>
      <c r="DB194" s="75">
        <v>0.26405357142857033</v>
      </c>
      <c r="DC194" s="75">
        <v>6.9708898055391568</v>
      </c>
      <c r="DD194" s="75">
        <v>70</v>
      </c>
      <c r="DE194" s="75">
        <v>39063</v>
      </c>
      <c r="DF194" s="75">
        <v>26098</v>
      </c>
      <c r="DG194" s="75">
        <v>1338.8545307878462</v>
      </c>
      <c r="DH194" s="75">
        <v>2.6710436836306064E-4</v>
      </c>
      <c r="DI194" s="75">
        <v>-5.0528333333333348</v>
      </c>
      <c r="DJ194" s="75">
        <v>14.532000000000002</v>
      </c>
      <c r="DK194" s="75">
        <v>-19.584833333333336</v>
      </c>
      <c r="DL194" s="75">
        <v>-33.931313326894667</v>
      </c>
      <c r="DM194" s="75">
        <v>98.412825622621497</v>
      </c>
      <c r="DN194" s="75">
        <v>-132.34413894951618</v>
      </c>
      <c r="DO194" s="75">
        <v>-106.36338181345248</v>
      </c>
      <c r="DP194" s="75">
        <v>307.29783743926504</v>
      </c>
      <c r="DQ194" s="75">
        <v>-413.66121925271727</v>
      </c>
      <c r="DR194" s="75">
        <v>0.57376520263264696</v>
      </c>
      <c r="DS194" s="90"/>
      <c r="DT194" s="75">
        <v>7.38</v>
      </c>
      <c r="DU194" s="75">
        <v>7.08</v>
      </c>
      <c r="DV194" s="75">
        <v>7.63</v>
      </c>
      <c r="DW194" s="90">
        <v>56</v>
      </c>
      <c r="DX194" s="90">
        <v>108</v>
      </c>
      <c r="DY194" s="75">
        <v>0.54500000000000004</v>
      </c>
      <c r="DZ194" s="75">
        <v>0.90900000000000003</v>
      </c>
      <c r="EA194" s="75">
        <v>23.06</v>
      </c>
      <c r="EB194" s="75">
        <v>6.3959999999999999</v>
      </c>
      <c r="EC194" s="75">
        <v>0.57799999999999996</v>
      </c>
      <c r="ED194" s="75">
        <v>0.55800000000000005</v>
      </c>
      <c r="EE194" s="75">
        <v>0.65900000000000003</v>
      </c>
      <c r="EF194" s="75">
        <v>0.41899999999999998</v>
      </c>
    </row>
    <row r="195" spans="1:136" ht="15.75" customHeight="1">
      <c r="A195" s="76">
        <v>195</v>
      </c>
      <c r="B195" s="168" t="s">
        <v>1469</v>
      </c>
      <c r="C195" s="46">
        <v>2749457</v>
      </c>
      <c r="D195" s="46">
        <v>1</v>
      </c>
      <c r="E195" s="149">
        <v>26203</v>
      </c>
      <c r="F195" s="46">
        <f t="shared" si="0"/>
        <v>49</v>
      </c>
      <c r="G195" s="78">
        <v>1</v>
      </c>
      <c r="H195" s="159">
        <v>59</v>
      </c>
      <c r="I195" s="135">
        <v>120</v>
      </c>
      <c r="J195" s="78">
        <v>69</v>
      </c>
      <c r="K195" s="46">
        <v>36.299999999999997</v>
      </c>
      <c r="L195" s="79">
        <v>94</v>
      </c>
      <c r="M195" s="80">
        <v>0</v>
      </c>
      <c r="N195" s="80">
        <v>0</v>
      </c>
      <c r="O195" s="80">
        <v>0</v>
      </c>
      <c r="P195" s="80">
        <v>0</v>
      </c>
      <c r="Q195" s="80">
        <v>0</v>
      </c>
      <c r="R195" s="80">
        <v>0</v>
      </c>
      <c r="S195" s="80">
        <v>0</v>
      </c>
      <c r="T195" s="80">
        <v>0</v>
      </c>
      <c r="U195" s="80">
        <v>0</v>
      </c>
      <c r="V195" s="80">
        <v>0</v>
      </c>
      <c r="W195" s="80">
        <v>0</v>
      </c>
      <c r="X195" s="70">
        <v>80</v>
      </c>
      <c r="Y195" s="63">
        <v>1.77</v>
      </c>
      <c r="Z195" s="191">
        <f t="shared" si="3"/>
        <v>25.535446391522228</v>
      </c>
      <c r="AA195" s="150">
        <v>44179</v>
      </c>
      <c r="AB195" s="60" t="s">
        <v>1928</v>
      </c>
      <c r="AC195" s="177">
        <v>44180</v>
      </c>
      <c r="AD195" s="58"/>
      <c r="AE195" s="58">
        <v>0</v>
      </c>
      <c r="AF195" s="58">
        <v>0</v>
      </c>
      <c r="AG195" s="58">
        <v>0</v>
      </c>
      <c r="AH195" s="84">
        <v>0</v>
      </c>
      <c r="AI195" s="84">
        <v>0</v>
      </c>
      <c r="AJ195" s="60">
        <v>44188</v>
      </c>
      <c r="AK195" s="58">
        <f t="shared" si="2"/>
        <v>9</v>
      </c>
      <c r="AL195" s="123">
        <v>1</v>
      </c>
      <c r="AM195" s="61"/>
      <c r="AN195" s="64">
        <v>1</v>
      </c>
      <c r="AO195" s="63">
        <v>1</v>
      </c>
      <c r="AP195" s="63">
        <v>1</v>
      </c>
      <c r="AQ195" s="63">
        <v>1</v>
      </c>
      <c r="AR195" s="63">
        <v>1</v>
      </c>
      <c r="AS195" s="63">
        <v>0</v>
      </c>
      <c r="AT195" s="64">
        <v>1</v>
      </c>
      <c r="AU195" s="152">
        <v>44179</v>
      </c>
      <c r="AV195" s="135">
        <v>5</v>
      </c>
      <c r="AW195" s="135">
        <v>7.4649999999999999</v>
      </c>
      <c r="AX195" s="135">
        <v>52.2</v>
      </c>
      <c r="AY195" s="135">
        <v>27.6</v>
      </c>
      <c r="AZ195" s="135">
        <v>19.600000000000001</v>
      </c>
      <c r="BA195" s="135">
        <v>-2.4</v>
      </c>
      <c r="BB195" s="135"/>
      <c r="BC195" s="135"/>
      <c r="BD195" s="135"/>
      <c r="BE195" s="135"/>
      <c r="BF195" s="135"/>
      <c r="BG195" s="133">
        <v>0.96</v>
      </c>
      <c r="BH195" s="133">
        <v>1019</v>
      </c>
      <c r="BI195" s="133">
        <v>17.399999999999999</v>
      </c>
      <c r="BJ195" s="229"/>
      <c r="BK195" s="135"/>
      <c r="BL195" s="135"/>
      <c r="BM195" s="135">
        <v>237</v>
      </c>
      <c r="BN195" s="135">
        <v>13.8</v>
      </c>
      <c r="BO195" s="135">
        <v>14.13</v>
      </c>
      <c r="BP195" s="135">
        <v>95.2</v>
      </c>
      <c r="BQ195" s="135">
        <v>3.8</v>
      </c>
      <c r="BR195" s="135">
        <v>263</v>
      </c>
      <c r="BS195" s="46">
        <v>36</v>
      </c>
      <c r="BT195" s="123">
        <v>0</v>
      </c>
      <c r="BU195" s="64">
        <v>0</v>
      </c>
      <c r="BV195" s="64">
        <v>0</v>
      </c>
      <c r="BW195" s="64">
        <v>0</v>
      </c>
      <c r="BX195" s="64">
        <v>0</v>
      </c>
      <c r="BY195" s="64">
        <v>0</v>
      </c>
      <c r="BZ195" s="64">
        <v>0</v>
      </c>
      <c r="CA195" s="64">
        <v>0</v>
      </c>
      <c r="CB195" s="64">
        <v>0</v>
      </c>
      <c r="CC195" s="64">
        <v>1</v>
      </c>
      <c r="CD195" s="64">
        <v>1</v>
      </c>
      <c r="CE195" s="64">
        <v>0</v>
      </c>
      <c r="CF195" s="64">
        <v>0</v>
      </c>
      <c r="CG195" s="64">
        <v>1</v>
      </c>
      <c r="CH195" s="64">
        <v>0</v>
      </c>
      <c r="CI195" s="63">
        <v>0</v>
      </c>
      <c r="CJ195" s="86"/>
      <c r="CK195" s="63" t="s">
        <v>1885</v>
      </c>
      <c r="CL195" s="90">
        <v>0</v>
      </c>
      <c r="CM195" s="90">
        <v>0</v>
      </c>
      <c r="CN195" s="90">
        <v>0</v>
      </c>
      <c r="CO195" s="90">
        <v>0</v>
      </c>
      <c r="CP195" s="161">
        <v>0</v>
      </c>
      <c r="CQ195" s="161"/>
      <c r="CR195" s="91">
        <v>0</v>
      </c>
      <c r="CS195" s="90">
        <v>1</v>
      </c>
      <c r="CT195" s="92" t="s">
        <v>131</v>
      </c>
      <c r="CU195" s="62"/>
      <c r="CV195" s="61">
        <v>0</v>
      </c>
      <c r="CW195" s="61">
        <v>0</v>
      </c>
      <c r="CX195" s="64">
        <v>0</v>
      </c>
      <c r="CY195" s="64">
        <v>0</v>
      </c>
      <c r="CZ195" s="160">
        <v>5.1415666666666651</v>
      </c>
      <c r="DA195" s="75">
        <v>5.5190000000000001</v>
      </c>
      <c r="DB195" s="75">
        <v>0.37743333333333506</v>
      </c>
      <c r="DC195" s="75">
        <v>7.340823484411402</v>
      </c>
      <c r="DD195" s="75">
        <v>26</v>
      </c>
      <c r="DE195" s="75">
        <v>9287</v>
      </c>
      <c r="DF195" s="75">
        <v>6869</v>
      </c>
      <c r="DG195" s="75">
        <v>483.0874006810443</v>
      </c>
      <c r="DH195" s="75">
        <v>1.0686888170638232E-3</v>
      </c>
      <c r="DI195" s="75">
        <v>2.2374999999999998</v>
      </c>
      <c r="DJ195" s="75">
        <v>20.971</v>
      </c>
      <c r="DK195" s="75">
        <v>-18.733499999999999</v>
      </c>
      <c r="DL195" s="75">
        <v>27.742130161214991</v>
      </c>
      <c r="DM195" s="75">
        <v>260.88462881688349</v>
      </c>
      <c r="DN195" s="75">
        <v>-233.14249865566848</v>
      </c>
      <c r="DO195" s="75">
        <v>34.891674674930954</v>
      </c>
      <c r="DP195" s="75">
        <v>326.48622723332716</v>
      </c>
      <c r="DQ195" s="75">
        <v>-291.59455255839623</v>
      </c>
      <c r="DR195" s="75">
        <v>0.47177417918844805</v>
      </c>
      <c r="DS195" s="90"/>
      <c r="DT195" s="75">
        <v>7.77</v>
      </c>
      <c r="DU195" s="75">
        <v>7.49</v>
      </c>
      <c r="DV195" s="75">
        <v>7.99</v>
      </c>
      <c r="DW195" s="90">
        <v>69</v>
      </c>
      <c r="DX195" s="90">
        <v>120</v>
      </c>
      <c r="DY195" s="75">
        <v>0.496</v>
      </c>
      <c r="DZ195" s="75">
        <v>0.88600000000000001</v>
      </c>
      <c r="EA195" s="75">
        <v>20.100000000000001</v>
      </c>
      <c r="EB195" s="75">
        <v>6.85</v>
      </c>
      <c r="EC195" s="75">
        <v>0.57299999999999995</v>
      </c>
      <c r="ED195" s="75">
        <v>0.73</v>
      </c>
      <c r="EE195" s="75">
        <v>0.78600000000000003</v>
      </c>
      <c r="EF195" s="75">
        <v>0.66200000000000003</v>
      </c>
    </row>
    <row r="196" spans="1:136" ht="15.75" customHeight="1">
      <c r="A196" s="76">
        <v>196</v>
      </c>
      <c r="B196" s="168" t="s">
        <v>1476</v>
      </c>
      <c r="C196" s="46">
        <v>2749759</v>
      </c>
      <c r="D196" s="46">
        <v>1</v>
      </c>
      <c r="E196" s="149">
        <v>18319</v>
      </c>
      <c r="F196" s="46">
        <f t="shared" si="0"/>
        <v>70</v>
      </c>
      <c r="G196" s="78">
        <v>1</v>
      </c>
      <c r="H196" s="159">
        <v>97</v>
      </c>
      <c r="I196" s="135">
        <v>87</v>
      </c>
      <c r="J196" s="78">
        <v>55</v>
      </c>
      <c r="K196" s="46">
        <v>34.5</v>
      </c>
      <c r="L196" s="79">
        <v>88</v>
      </c>
      <c r="M196" s="80">
        <v>0</v>
      </c>
      <c r="N196" s="80">
        <v>0</v>
      </c>
      <c r="O196" s="80">
        <v>0</v>
      </c>
      <c r="P196" s="80">
        <v>0</v>
      </c>
      <c r="Q196" s="80">
        <v>0</v>
      </c>
      <c r="R196" s="80">
        <v>0</v>
      </c>
      <c r="S196" s="80">
        <v>0</v>
      </c>
      <c r="T196" s="80">
        <v>0</v>
      </c>
      <c r="U196" s="80">
        <v>0</v>
      </c>
      <c r="V196" s="80">
        <v>0</v>
      </c>
      <c r="W196" s="80">
        <v>0</v>
      </c>
      <c r="X196" s="70">
        <v>52</v>
      </c>
      <c r="Y196" s="63">
        <v>1.67</v>
      </c>
      <c r="Z196" s="191">
        <f t="shared" si="3"/>
        <v>18.645344042454013</v>
      </c>
      <c r="AA196" s="150">
        <v>44180</v>
      </c>
      <c r="AB196" s="60" t="s">
        <v>1928</v>
      </c>
      <c r="AC196" s="177">
        <v>44181</v>
      </c>
      <c r="AD196" s="58"/>
      <c r="AE196" s="58">
        <v>0</v>
      </c>
      <c r="AF196" s="58">
        <v>0</v>
      </c>
      <c r="AG196" s="58">
        <v>0</v>
      </c>
      <c r="AH196" s="84">
        <v>1</v>
      </c>
      <c r="AI196" s="84">
        <v>1</v>
      </c>
      <c r="AJ196" s="60">
        <v>44196</v>
      </c>
      <c r="AK196" s="58">
        <f t="shared" si="2"/>
        <v>16</v>
      </c>
      <c r="AL196" s="123">
        <v>1</v>
      </c>
      <c r="AM196" s="61"/>
      <c r="AN196" s="64">
        <v>1</v>
      </c>
      <c r="AO196" s="63">
        <v>1</v>
      </c>
      <c r="AP196" s="63">
        <v>0</v>
      </c>
      <c r="AQ196" s="63">
        <v>0</v>
      </c>
      <c r="AR196" s="63">
        <v>0</v>
      </c>
      <c r="AS196" s="63">
        <v>0</v>
      </c>
      <c r="AT196" s="64">
        <v>1</v>
      </c>
      <c r="AU196" s="152">
        <v>44180</v>
      </c>
      <c r="AV196" s="135"/>
      <c r="AW196" s="135">
        <v>7.415</v>
      </c>
      <c r="AX196" s="135">
        <v>76.900000000000006</v>
      </c>
      <c r="AY196" s="135">
        <v>36.200000000000003</v>
      </c>
      <c r="AZ196" s="135">
        <v>22.8</v>
      </c>
      <c r="BA196" s="135">
        <v>-1.1000000000000001</v>
      </c>
      <c r="BB196" s="135"/>
      <c r="BC196" s="135"/>
      <c r="BD196" s="135"/>
      <c r="BE196" s="135"/>
      <c r="BF196" s="135"/>
      <c r="BG196" s="133">
        <v>1.32</v>
      </c>
      <c r="BH196" s="133">
        <v>14713</v>
      </c>
      <c r="BI196" s="133">
        <v>239.8</v>
      </c>
      <c r="BJ196" s="229"/>
      <c r="BK196" s="135"/>
      <c r="BL196" s="135"/>
      <c r="BM196" s="135"/>
      <c r="BN196" s="135">
        <v>8.9</v>
      </c>
      <c r="BO196" s="135">
        <v>13.32</v>
      </c>
      <c r="BP196" s="135">
        <v>89.9</v>
      </c>
      <c r="BQ196" s="135">
        <v>4.8</v>
      </c>
      <c r="BR196" s="135">
        <v>319</v>
      </c>
      <c r="BS196" s="46">
        <v>133</v>
      </c>
      <c r="BT196" s="123">
        <v>0</v>
      </c>
      <c r="BU196" s="64">
        <v>0</v>
      </c>
      <c r="BV196" s="64">
        <v>0</v>
      </c>
      <c r="BW196" s="64">
        <v>0</v>
      </c>
      <c r="BX196" s="64">
        <v>0</v>
      </c>
      <c r="BY196" s="64">
        <v>1</v>
      </c>
      <c r="BZ196" s="64">
        <v>1</v>
      </c>
      <c r="CA196" s="64">
        <v>0</v>
      </c>
      <c r="CB196" s="64">
        <v>0</v>
      </c>
      <c r="CC196" s="64">
        <v>0</v>
      </c>
      <c r="CD196" s="64">
        <v>0</v>
      </c>
      <c r="CE196" s="64">
        <v>0</v>
      </c>
      <c r="CF196" s="64">
        <v>0</v>
      </c>
      <c r="CG196" s="64">
        <v>1</v>
      </c>
      <c r="CH196" s="64">
        <v>0</v>
      </c>
      <c r="CI196" s="63">
        <v>0</v>
      </c>
      <c r="CJ196" s="86"/>
      <c r="CK196" s="63">
        <v>50</v>
      </c>
      <c r="CL196" s="90">
        <v>1</v>
      </c>
      <c r="CM196" s="90">
        <v>0</v>
      </c>
      <c r="CN196" s="90">
        <v>0</v>
      </c>
      <c r="CO196" s="90">
        <v>0</v>
      </c>
      <c r="CP196" s="161">
        <v>0</v>
      </c>
      <c r="CQ196" s="161"/>
      <c r="CR196" s="91">
        <v>0</v>
      </c>
      <c r="CS196" s="90">
        <v>1</v>
      </c>
      <c r="CT196" s="92" t="s">
        <v>131</v>
      </c>
      <c r="CU196" s="89" t="s">
        <v>1477</v>
      </c>
      <c r="CV196" s="161">
        <v>0</v>
      </c>
      <c r="CW196" s="161">
        <v>0</v>
      </c>
      <c r="CX196" s="90">
        <v>0</v>
      </c>
      <c r="CY196" s="90">
        <v>1</v>
      </c>
      <c r="CZ196" s="160">
        <v>4.9068653846153829</v>
      </c>
      <c r="DA196" s="75">
        <v>5.3419999999999996</v>
      </c>
      <c r="DB196" s="75">
        <v>0.43513461538461673</v>
      </c>
      <c r="DC196" s="75">
        <v>8.8678735053320406</v>
      </c>
      <c r="DD196" s="75">
        <v>102</v>
      </c>
      <c r="DE196" s="75">
        <v>50174</v>
      </c>
      <c r="DF196" s="75">
        <v>32823</v>
      </c>
      <c r="DG196" s="75">
        <v>519.19271863870199</v>
      </c>
      <c r="DH196" s="75">
        <v>2.7017254685226947E-4</v>
      </c>
      <c r="DI196" s="75">
        <v>15.854999999999999</v>
      </c>
      <c r="DJ196" s="75">
        <v>15.855666666666666</v>
      </c>
      <c r="DK196" s="75">
        <v>-6.6666666666666664E-4</v>
      </c>
      <c r="DL196" s="75">
        <v>178.1359044820399</v>
      </c>
      <c r="DM196" s="75">
        <v>178.14288470312204</v>
      </c>
      <c r="DN196" s="75">
        <v>-6.9802210821468917E-3</v>
      </c>
      <c r="DO196" s="75">
        <v>260.15451083207375</v>
      </c>
      <c r="DP196" s="75">
        <v>260.16611320897789</v>
      </c>
      <c r="DQ196" s="75">
        <v>-1.1602376904145405E-2</v>
      </c>
      <c r="DR196" s="75">
        <v>4.4594045566195226E-5</v>
      </c>
      <c r="DS196" s="90"/>
      <c r="DT196" s="75">
        <v>6.51</v>
      </c>
      <c r="DU196" s="75">
        <v>5.99</v>
      </c>
      <c r="DV196" s="75">
        <v>6.8</v>
      </c>
      <c r="DW196" s="90">
        <v>55</v>
      </c>
      <c r="DX196" s="90">
        <v>87</v>
      </c>
      <c r="DY196" s="75">
        <v>0.80400000000000005</v>
      </c>
      <c r="DZ196" s="75">
        <v>1.893</v>
      </c>
      <c r="EA196" s="75">
        <v>67.08</v>
      </c>
      <c r="EB196" s="75">
        <v>3.75</v>
      </c>
      <c r="EC196" s="75">
        <v>0.16900000000000001</v>
      </c>
      <c r="ED196" s="75">
        <v>0.6</v>
      </c>
      <c r="EE196" s="75">
        <v>0.74</v>
      </c>
      <c r="EF196" s="75">
        <v>0.315</v>
      </c>
    </row>
    <row r="197" spans="1:136" ht="15.75" customHeight="1">
      <c r="A197" s="76">
        <v>197</v>
      </c>
      <c r="B197" s="168" t="s">
        <v>1483</v>
      </c>
      <c r="C197" s="46">
        <v>2751665</v>
      </c>
      <c r="D197" s="46">
        <v>2</v>
      </c>
      <c r="E197" s="149">
        <v>21386</v>
      </c>
      <c r="F197" s="46">
        <f t="shared" si="0"/>
        <v>62</v>
      </c>
      <c r="G197" s="78">
        <v>1</v>
      </c>
      <c r="H197" s="159">
        <v>90</v>
      </c>
      <c r="I197" s="135">
        <v>106</v>
      </c>
      <c r="J197" s="78">
        <v>71</v>
      </c>
      <c r="K197" s="46">
        <v>35.799999999999997</v>
      </c>
      <c r="L197" s="79">
        <v>90</v>
      </c>
      <c r="M197" s="80">
        <v>0</v>
      </c>
      <c r="N197" s="80">
        <v>1</v>
      </c>
      <c r="O197" s="80">
        <v>1</v>
      </c>
      <c r="P197" s="80">
        <v>0</v>
      </c>
      <c r="Q197" s="80">
        <v>0</v>
      </c>
      <c r="R197" s="80">
        <v>0</v>
      </c>
      <c r="S197" s="80">
        <v>1</v>
      </c>
      <c r="T197" s="80">
        <v>1</v>
      </c>
      <c r="U197" s="80">
        <v>1</v>
      </c>
      <c r="V197" s="80">
        <v>0</v>
      </c>
      <c r="W197" s="80">
        <v>0</v>
      </c>
      <c r="X197" s="70">
        <v>77</v>
      </c>
      <c r="Y197" s="63">
        <v>1.46</v>
      </c>
      <c r="Z197" s="191">
        <f t="shared" si="3"/>
        <v>36.12310001876525</v>
      </c>
      <c r="AA197" s="150">
        <v>44180</v>
      </c>
      <c r="AB197" s="60" t="s">
        <v>1928</v>
      </c>
      <c r="AC197" s="177">
        <v>44181</v>
      </c>
      <c r="AD197" s="58" t="s">
        <v>1888</v>
      </c>
      <c r="AE197" s="58">
        <v>1</v>
      </c>
      <c r="AF197" s="58">
        <v>1</v>
      </c>
      <c r="AG197" s="58">
        <v>11</v>
      </c>
      <c r="AH197" s="84">
        <v>0</v>
      </c>
      <c r="AI197" s="84">
        <v>1</v>
      </c>
      <c r="AJ197" s="60">
        <v>44201</v>
      </c>
      <c r="AK197" s="58">
        <f t="shared" si="2"/>
        <v>21</v>
      </c>
      <c r="AL197" s="123">
        <v>1</v>
      </c>
      <c r="AM197" s="61"/>
      <c r="AN197" s="64">
        <v>1</v>
      </c>
      <c r="AO197" s="63">
        <v>1</v>
      </c>
      <c r="AP197" s="63">
        <v>0</v>
      </c>
      <c r="AQ197" s="63">
        <v>0</v>
      </c>
      <c r="AR197" s="63">
        <v>1</v>
      </c>
      <c r="AS197" s="63">
        <v>0</v>
      </c>
      <c r="AT197" s="64">
        <v>1</v>
      </c>
      <c r="AU197" s="152">
        <v>44180</v>
      </c>
      <c r="AV197" s="135"/>
      <c r="AW197" s="135">
        <v>7.3470000000000004</v>
      </c>
      <c r="AX197" s="135">
        <v>69.7</v>
      </c>
      <c r="AY197" s="135">
        <v>62.5</v>
      </c>
      <c r="AZ197" s="135">
        <v>33.4</v>
      </c>
      <c r="BA197" s="135">
        <v>6.7</v>
      </c>
      <c r="BB197" s="135"/>
      <c r="BC197" s="135"/>
      <c r="BD197" s="135"/>
      <c r="BE197" s="135"/>
      <c r="BF197" s="135"/>
      <c r="BG197" s="133">
        <v>1.7</v>
      </c>
      <c r="BH197" s="133">
        <v>1357</v>
      </c>
      <c r="BI197" s="133">
        <v>287</v>
      </c>
      <c r="BJ197" s="228">
        <v>2.4E-2</v>
      </c>
      <c r="BK197" s="135"/>
      <c r="BL197" s="135"/>
      <c r="BM197" s="135">
        <v>518</v>
      </c>
      <c r="BN197" s="135">
        <v>11</v>
      </c>
      <c r="BO197" s="135">
        <v>6.6</v>
      </c>
      <c r="BP197" s="135">
        <v>77.099999999999994</v>
      </c>
      <c r="BQ197" s="135">
        <v>18.2</v>
      </c>
      <c r="BR197" s="135">
        <v>204</v>
      </c>
      <c r="BS197" s="46">
        <v>112</v>
      </c>
      <c r="BT197" s="123">
        <v>0</v>
      </c>
      <c r="BU197" s="64">
        <v>0</v>
      </c>
      <c r="BV197" s="64">
        <v>0</v>
      </c>
      <c r="BW197" s="64">
        <v>0</v>
      </c>
      <c r="BX197" s="64">
        <v>0</v>
      </c>
      <c r="BY197" s="64">
        <v>0</v>
      </c>
      <c r="BZ197" s="64">
        <v>0</v>
      </c>
      <c r="CA197" s="64">
        <v>0</v>
      </c>
      <c r="CB197" s="64">
        <v>0</v>
      </c>
      <c r="CC197" s="64">
        <v>1</v>
      </c>
      <c r="CD197" s="64">
        <v>1</v>
      </c>
      <c r="CE197" s="64">
        <v>0</v>
      </c>
      <c r="CF197" s="64">
        <v>0</v>
      </c>
      <c r="CG197" s="64">
        <v>1</v>
      </c>
      <c r="CH197" s="64">
        <v>0</v>
      </c>
      <c r="CI197" s="63">
        <v>0</v>
      </c>
      <c r="CJ197" s="86"/>
      <c r="CK197" s="63"/>
      <c r="CL197" s="64">
        <v>0</v>
      </c>
      <c r="CM197" s="64">
        <v>0</v>
      </c>
      <c r="CN197" s="64">
        <v>0</v>
      </c>
      <c r="CO197" s="64">
        <v>0</v>
      </c>
      <c r="CP197" s="61">
        <v>0</v>
      </c>
      <c r="CQ197" s="61">
        <v>51</v>
      </c>
      <c r="CR197" s="70">
        <v>0</v>
      </c>
      <c r="CS197" s="64">
        <v>0</v>
      </c>
      <c r="CT197" s="71"/>
      <c r="CU197" s="62"/>
      <c r="CV197" s="61">
        <v>1</v>
      </c>
      <c r="CW197" s="61">
        <v>0</v>
      </c>
      <c r="CX197" s="64">
        <v>0</v>
      </c>
      <c r="CY197" s="64">
        <v>0</v>
      </c>
      <c r="CZ197" s="160">
        <v>4.6252962962962956</v>
      </c>
      <c r="DA197" s="75">
        <v>5.0529999999999999</v>
      </c>
      <c r="DB197" s="75">
        <v>0.42770370370370436</v>
      </c>
      <c r="DC197" s="75">
        <v>9.247055243708127</v>
      </c>
      <c r="DD197" s="75">
        <v>45</v>
      </c>
      <c r="DE197" s="75">
        <v>72755</v>
      </c>
      <c r="DF197" s="75">
        <v>31090</v>
      </c>
      <c r="DG197" s="75">
        <v>1195.4684095860569</v>
      </c>
      <c r="DH197" s="75">
        <v>2.9742860224213981E-4</v>
      </c>
      <c r="DI197" s="75">
        <v>14.286999999999995</v>
      </c>
      <c r="DJ197" s="75">
        <v>17.309500000000003</v>
      </c>
      <c r="DK197" s="75">
        <v>-3.0224999999999991</v>
      </c>
      <c r="DL197" s="75">
        <v>144.73500235355169</v>
      </c>
      <c r="DM197" s="75">
        <v>175.13098038612864</v>
      </c>
      <c r="DN197" s="75">
        <v>-30.395978032577002</v>
      </c>
      <c r="DO197" s="75">
        <v>246.69241667269893</v>
      </c>
      <c r="DP197" s="75">
        <v>299.06359594064719</v>
      </c>
      <c r="DQ197" s="75">
        <v>-52.371179267948214</v>
      </c>
      <c r="DR197" s="75">
        <v>0.14902105017030004</v>
      </c>
      <c r="DS197" s="90"/>
      <c r="DT197" s="75">
        <v>10.01</v>
      </c>
      <c r="DU197" s="75">
        <v>9.69</v>
      </c>
      <c r="DV197" s="75">
        <v>10.220000000000001</v>
      </c>
      <c r="DW197" s="90">
        <v>71</v>
      </c>
      <c r="DX197" s="90">
        <v>106</v>
      </c>
      <c r="DY197" s="75">
        <v>0.52900000000000003</v>
      </c>
      <c r="DZ197" s="75">
        <v>1.7749999999999999</v>
      </c>
      <c r="EA197" s="75">
        <v>24.05</v>
      </c>
      <c r="EB197" s="75">
        <v>6.2629999999999999</v>
      </c>
      <c r="EC197" s="75">
        <v>0.58699999999999997</v>
      </c>
      <c r="ED197" s="75">
        <v>0.70499999999999996</v>
      </c>
      <c r="EE197" s="75">
        <v>1.917</v>
      </c>
      <c r="EF197" s="75">
        <v>0.47599999999999998</v>
      </c>
    </row>
    <row r="198" spans="1:136" ht="15.75" customHeight="1">
      <c r="A198" s="76">
        <v>198</v>
      </c>
      <c r="B198" s="168" t="s">
        <v>1490</v>
      </c>
      <c r="C198" s="46">
        <v>2753756</v>
      </c>
      <c r="D198" s="46">
        <v>2</v>
      </c>
      <c r="E198" s="149">
        <v>30607</v>
      </c>
      <c r="F198" s="46">
        <f t="shared" si="0"/>
        <v>37</v>
      </c>
      <c r="G198" s="78">
        <v>1</v>
      </c>
      <c r="H198" s="159">
        <v>79</v>
      </c>
      <c r="I198" s="135">
        <v>130</v>
      </c>
      <c r="J198" s="78">
        <v>90</v>
      </c>
      <c r="K198" s="46">
        <v>3.4</v>
      </c>
      <c r="L198" s="79">
        <v>95</v>
      </c>
      <c r="M198" s="80">
        <v>0</v>
      </c>
      <c r="N198" s="80">
        <v>0</v>
      </c>
      <c r="O198" s="80">
        <v>0</v>
      </c>
      <c r="P198" s="80">
        <v>0</v>
      </c>
      <c r="Q198" s="80">
        <v>0</v>
      </c>
      <c r="R198" s="80">
        <v>0</v>
      </c>
      <c r="S198" s="80">
        <v>0</v>
      </c>
      <c r="T198" s="80">
        <v>1</v>
      </c>
      <c r="U198" s="80">
        <v>0</v>
      </c>
      <c r="V198" s="80">
        <v>0</v>
      </c>
      <c r="W198" s="80">
        <v>0</v>
      </c>
      <c r="X198" s="70"/>
      <c r="Y198" s="63"/>
      <c r="Z198" s="191" t="e">
        <f t="shared" si="3"/>
        <v>#DIV/0!</v>
      </c>
      <c r="AA198" s="150">
        <v>44181</v>
      </c>
      <c r="AB198" s="60" t="s">
        <v>1928</v>
      </c>
      <c r="AC198" s="177">
        <v>44183</v>
      </c>
      <c r="AD198" s="58"/>
      <c r="AE198" s="58">
        <v>0</v>
      </c>
      <c r="AF198" s="58">
        <v>0</v>
      </c>
      <c r="AG198" s="58">
        <v>0</v>
      </c>
      <c r="AH198" s="84">
        <v>0</v>
      </c>
      <c r="AI198" s="84">
        <v>0</v>
      </c>
      <c r="AJ198" s="60">
        <v>44187</v>
      </c>
      <c r="AK198" s="58">
        <f t="shared" si="2"/>
        <v>6</v>
      </c>
      <c r="AL198" s="123">
        <v>1</v>
      </c>
      <c r="AM198" s="61"/>
      <c r="AN198" s="64">
        <v>1</v>
      </c>
      <c r="AO198" s="63">
        <v>1</v>
      </c>
      <c r="AP198" s="63">
        <v>0</v>
      </c>
      <c r="AQ198" s="63">
        <v>0</v>
      </c>
      <c r="AR198" s="63">
        <v>1</v>
      </c>
      <c r="AS198" s="63">
        <v>0</v>
      </c>
      <c r="AT198" s="64">
        <v>1</v>
      </c>
      <c r="AU198" s="152">
        <v>44181</v>
      </c>
      <c r="AV198" s="135">
        <v>5</v>
      </c>
      <c r="AW198" s="135">
        <v>7.4189999999999996</v>
      </c>
      <c r="AX198" s="135">
        <v>94.4</v>
      </c>
      <c r="AY198" s="135">
        <v>39.5</v>
      </c>
      <c r="AZ198" s="135">
        <v>26.3</v>
      </c>
      <c r="BA198" s="135">
        <v>1.1000000000000001</v>
      </c>
      <c r="BB198" s="135"/>
      <c r="BC198" s="135"/>
      <c r="BD198" s="135"/>
      <c r="BE198" s="135"/>
      <c r="BF198" s="135"/>
      <c r="BG198" s="133">
        <v>0.61</v>
      </c>
      <c r="BH198" s="133">
        <v>329</v>
      </c>
      <c r="BI198" s="133">
        <v>127</v>
      </c>
      <c r="BJ198" s="229"/>
      <c r="BK198" s="135"/>
      <c r="BL198" s="135"/>
      <c r="BM198" s="135">
        <v>123</v>
      </c>
      <c r="BN198" s="135">
        <v>11.5</v>
      </c>
      <c r="BO198" s="135">
        <v>3.42</v>
      </c>
      <c r="BP198" s="135">
        <v>66.400000000000006</v>
      </c>
      <c r="BQ198" s="135">
        <v>28.8</v>
      </c>
      <c r="BR198" s="135">
        <v>252</v>
      </c>
      <c r="BS198" s="46">
        <v>15</v>
      </c>
      <c r="BT198" s="123">
        <v>0</v>
      </c>
      <c r="BU198" s="64">
        <v>0</v>
      </c>
      <c r="BV198" s="64">
        <v>0</v>
      </c>
      <c r="BW198" s="64">
        <v>0</v>
      </c>
      <c r="BX198" s="64">
        <v>0</v>
      </c>
      <c r="BY198" s="64">
        <v>1</v>
      </c>
      <c r="BZ198" s="64">
        <v>0</v>
      </c>
      <c r="CA198" s="64">
        <v>0</v>
      </c>
      <c r="CB198" s="64">
        <v>0</v>
      </c>
      <c r="CC198" s="64">
        <v>0</v>
      </c>
      <c r="CD198" s="64">
        <v>0</v>
      </c>
      <c r="CE198" s="64">
        <v>0</v>
      </c>
      <c r="CF198" s="64">
        <v>0</v>
      </c>
      <c r="CG198" s="64">
        <v>0</v>
      </c>
      <c r="CH198" s="64">
        <v>0</v>
      </c>
      <c r="CI198" s="63">
        <v>0</v>
      </c>
      <c r="CJ198" s="86"/>
      <c r="CK198" s="63" t="s">
        <v>1885</v>
      </c>
      <c r="CL198" s="64">
        <v>0</v>
      </c>
      <c r="CM198" s="64">
        <v>0</v>
      </c>
      <c r="CN198" s="64">
        <v>0</v>
      </c>
      <c r="CO198" s="64">
        <v>0</v>
      </c>
      <c r="CP198" s="61">
        <v>0</v>
      </c>
      <c r="CQ198" s="61"/>
      <c r="CR198" s="70">
        <v>0</v>
      </c>
      <c r="CS198" s="64">
        <v>0</v>
      </c>
      <c r="CT198" s="71"/>
      <c r="CU198" s="62"/>
      <c r="CV198" s="61">
        <v>0</v>
      </c>
      <c r="CW198" s="61">
        <v>0</v>
      </c>
      <c r="CX198" s="64">
        <v>0</v>
      </c>
      <c r="CY198" s="64">
        <v>0</v>
      </c>
      <c r="CZ198" s="160">
        <v>3.9347551020408167</v>
      </c>
      <c r="DA198" s="75">
        <v>4.2779999999999996</v>
      </c>
      <c r="DB198" s="75">
        <v>0.34324489795918289</v>
      </c>
      <c r="DC198" s="75">
        <v>8.7234119801040233</v>
      </c>
      <c r="DD198" s="75">
        <v>66</v>
      </c>
      <c r="DE198" s="75">
        <v>148344</v>
      </c>
      <c r="DF198" s="75">
        <v>77499</v>
      </c>
      <c r="DG198" s="75">
        <v>1880.0104248110501</v>
      </c>
      <c r="DH198" s="75">
        <v>1.1256160698981953E-4</v>
      </c>
      <c r="DI198" s="75">
        <v>26.245333333333338</v>
      </c>
      <c r="DJ198" s="75">
        <v>26.993333333333329</v>
      </c>
      <c r="DK198" s="75">
        <v>-0.74799999999999967</v>
      </c>
      <c r="DL198" s="75">
        <v>191.89609320891205</v>
      </c>
      <c r="DM198" s="75">
        <v>197.28818767661849</v>
      </c>
      <c r="DN198" s="75">
        <v>-5.3920944677063876</v>
      </c>
      <c r="DO198" s="75">
        <v>533.05105643375543</v>
      </c>
      <c r="DP198" s="75">
        <v>548.34948116237308</v>
      </c>
      <c r="DQ198" s="75">
        <v>-15.298424728617704</v>
      </c>
      <c r="DR198" s="75">
        <v>2.7141810638743703E-2</v>
      </c>
      <c r="DS198" s="90"/>
      <c r="DT198" s="75">
        <v>6.08</v>
      </c>
      <c r="DU198" s="75">
        <v>5.9</v>
      </c>
      <c r="DV198" s="75">
        <v>6.28</v>
      </c>
      <c r="DW198" s="90">
        <v>90</v>
      </c>
      <c r="DX198" s="90">
        <v>130</v>
      </c>
      <c r="DY198" s="75">
        <v>0.378</v>
      </c>
      <c r="DZ198" s="75">
        <v>0.67700000000000005</v>
      </c>
      <c r="EA198" s="75">
        <v>24.77</v>
      </c>
      <c r="EB198" s="75">
        <v>6.1719999999999997</v>
      </c>
      <c r="EC198" s="75">
        <v>0.505</v>
      </c>
      <c r="ED198" s="75">
        <v>0.50900000000000001</v>
      </c>
      <c r="EE198" s="75">
        <v>0.56499999999999995</v>
      </c>
      <c r="EF198" s="75">
        <v>0.38200000000000001</v>
      </c>
    </row>
    <row r="199" spans="1:136" ht="15.75" customHeight="1">
      <c r="A199" s="103">
        <v>199</v>
      </c>
      <c r="B199" s="165" t="s">
        <v>1497</v>
      </c>
      <c r="C199" s="104">
        <v>2755573</v>
      </c>
      <c r="D199" s="104">
        <v>1</v>
      </c>
      <c r="E199" s="146">
        <v>13001</v>
      </c>
      <c r="F199" s="104">
        <f t="shared" si="0"/>
        <v>85</v>
      </c>
      <c r="G199" s="103">
        <v>1</v>
      </c>
      <c r="H199" s="126">
        <v>90</v>
      </c>
      <c r="I199" s="108">
        <v>83</v>
      </c>
      <c r="J199" s="103">
        <v>59</v>
      </c>
      <c r="K199" s="104">
        <v>37.5</v>
      </c>
      <c r="L199" s="107">
        <v>92</v>
      </c>
      <c r="M199" s="108">
        <v>0</v>
      </c>
      <c r="N199" s="108">
        <v>1</v>
      </c>
      <c r="O199" s="108">
        <v>0</v>
      </c>
      <c r="P199" s="108">
        <v>0</v>
      </c>
      <c r="Q199" s="108">
        <v>0</v>
      </c>
      <c r="R199" s="108">
        <v>0</v>
      </c>
      <c r="S199" s="108">
        <v>1</v>
      </c>
      <c r="T199" s="108">
        <v>0</v>
      </c>
      <c r="U199" s="108">
        <v>0</v>
      </c>
      <c r="V199" s="108">
        <v>0</v>
      </c>
      <c r="W199" s="108">
        <v>0</v>
      </c>
      <c r="X199" s="107"/>
      <c r="Y199" s="103"/>
      <c r="Z199" s="192" t="e">
        <f t="shared" si="3"/>
        <v>#DIV/0!</v>
      </c>
      <c r="AA199" s="147">
        <v>44182</v>
      </c>
      <c r="AB199" s="110" t="s">
        <v>1928</v>
      </c>
      <c r="AC199" s="230">
        <v>44183</v>
      </c>
      <c r="AD199" s="104"/>
      <c r="AE199" s="104">
        <v>0</v>
      </c>
      <c r="AF199" s="104">
        <v>0</v>
      </c>
      <c r="AG199" s="104">
        <v>0</v>
      </c>
      <c r="AH199" s="108">
        <v>1</v>
      </c>
      <c r="AI199" s="108">
        <v>1</v>
      </c>
      <c r="AJ199" s="110">
        <v>44183</v>
      </c>
      <c r="AK199" s="104">
        <f t="shared" si="2"/>
        <v>1</v>
      </c>
      <c r="AL199" s="126">
        <v>0</v>
      </c>
      <c r="AM199" s="108" t="s">
        <v>752</v>
      </c>
      <c r="AN199" s="104">
        <v>0</v>
      </c>
      <c r="AO199" s="103">
        <v>0</v>
      </c>
      <c r="AP199" s="103">
        <v>0</v>
      </c>
      <c r="AQ199" s="103">
        <v>0</v>
      </c>
      <c r="AR199" s="103">
        <v>0</v>
      </c>
      <c r="AS199" s="103">
        <v>0</v>
      </c>
      <c r="AT199" s="104">
        <v>0</v>
      </c>
      <c r="AU199" s="147">
        <v>44182</v>
      </c>
      <c r="AV199" s="108">
        <v>7</v>
      </c>
      <c r="AW199" s="108">
        <v>7.423</v>
      </c>
      <c r="AX199" s="108">
        <v>240</v>
      </c>
      <c r="AY199" s="108">
        <v>35.6</v>
      </c>
      <c r="AZ199" s="108">
        <v>22.8</v>
      </c>
      <c r="BA199" s="108">
        <v>-0.7</v>
      </c>
      <c r="BB199" s="108"/>
      <c r="BC199" s="108"/>
      <c r="BD199" s="108"/>
      <c r="BE199" s="108"/>
      <c r="BF199" s="108"/>
      <c r="BG199" s="113">
        <v>1.76</v>
      </c>
      <c r="BH199" s="113">
        <v>1528</v>
      </c>
      <c r="BI199" s="113"/>
      <c r="BJ199" s="226"/>
      <c r="BK199" s="108"/>
      <c r="BL199" s="108"/>
      <c r="BM199" s="108"/>
      <c r="BN199" s="108">
        <v>12.8</v>
      </c>
      <c r="BO199" s="108">
        <v>17.350000000000001</v>
      </c>
      <c r="BP199" s="108">
        <v>83.5</v>
      </c>
      <c r="BQ199" s="108">
        <v>10.199999999999999</v>
      </c>
      <c r="BR199" s="108">
        <v>307</v>
      </c>
      <c r="BS199" s="104">
        <v>201</v>
      </c>
      <c r="BT199" s="126">
        <v>0</v>
      </c>
      <c r="BU199" s="104">
        <v>0</v>
      </c>
      <c r="BV199" s="104">
        <v>0</v>
      </c>
      <c r="BW199" s="104">
        <v>0</v>
      </c>
      <c r="BX199" s="104">
        <v>0</v>
      </c>
      <c r="BY199" s="104">
        <v>0</v>
      </c>
      <c r="BZ199" s="104">
        <v>0</v>
      </c>
      <c r="CA199" s="104">
        <v>0</v>
      </c>
      <c r="CB199" s="104">
        <v>0</v>
      </c>
      <c r="CC199" s="104">
        <v>0</v>
      </c>
      <c r="CD199" s="104">
        <v>0</v>
      </c>
      <c r="CE199" s="104">
        <v>0</v>
      </c>
      <c r="CF199" s="104">
        <v>0</v>
      </c>
      <c r="CG199" s="104">
        <v>0</v>
      </c>
      <c r="CH199" s="104">
        <v>0</v>
      </c>
      <c r="CI199" s="103">
        <v>0</v>
      </c>
      <c r="CJ199" s="107"/>
      <c r="CK199" s="103"/>
      <c r="CL199" s="104">
        <v>0</v>
      </c>
      <c r="CM199" s="104">
        <v>0</v>
      </c>
      <c r="CN199" s="104">
        <v>0</v>
      </c>
      <c r="CO199" s="104">
        <v>0</v>
      </c>
      <c r="CP199" s="108">
        <v>0</v>
      </c>
      <c r="CQ199" s="108"/>
      <c r="CR199" s="107">
        <v>0</v>
      </c>
      <c r="CS199" s="104">
        <v>0</v>
      </c>
      <c r="CT199" s="112"/>
      <c r="CU199" s="116"/>
      <c r="CV199" s="108">
        <v>0</v>
      </c>
      <c r="CW199" s="108">
        <v>0</v>
      </c>
      <c r="CX199" s="104">
        <v>0</v>
      </c>
      <c r="CY199" s="104">
        <v>0</v>
      </c>
      <c r="CZ199" s="113"/>
      <c r="DA199" s="114"/>
      <c r="DB199" s="114"/>
      <c r="DC199" s="114"/>
      <c r="DD199" s="114"/>
      <c r="DE199" s="114"/>
      <c r="DF199" s="114"/>
      <c r="DG199" s="114"/>
      <c r="DH199" s="114"/>
      <c r="DI199" s="114"/>
      <c r="DJ199" s="114"/>
      <c r="DK199" s="114"/>
      <c r="DL199" s="114"/>
      <c r="DM199" s="114"/>
      <c r="DN199" s="114"/>
      <c r="DO199" s="114"/>
      <c r="DP199" s="114"/>
      <c r="DQ199" s="114"/>
      <c r="DR199" s="114"/>
      <c r="DS199" s="104"/>
      <c r="DT199" s="114">
        <v>7.21</v>
      </c>
      <c r="DU199" s="114">
        <v>7.15</v>
      </c>
      <c r="DV199" s="114">
        <v>7.27</v>
      </c>
      <c r="DW199" s="104">
        <v>59</v>
      </c>
      <c r="DX199" s="104">
        <v>83</v>
      </c>
      <c r="DY199" s="114">
        <v>0.128</v>
      </c>
      <c r="DZ199" s="114">
        <v>0.45300000000000001</v>
      </c>
      <c r="EA199" s="114">
        <v>11.3</v>
      </c>
      <c r="EB199" s="114">
        <v>9.1359999999999992</v>
      </c>
      <c r="EC199" s="114">
        <v>0.81299999999999994</v>
      </c>
      <c r="ED199" s="114">
        <v>1.0069999999999999</v>
      </c>
      <c r="EE199" s="114">
        <v>1.109</v>
      </c>
      <c r="EF199" s="114">
        <v>0.61199999999999999</v>
      </c>
    </row>
    <row r="200" spans="1:136" ht="15.75" customHeight="1">
      <c r="A200" s="76">
        <v>200</v>
      </c>
      <c r="B200" s="168" t="s">
        <v>1504</v>
      </c>
      <c r="C200" s="46">
        <v>2757670</v>
      </c>
      <c r="D200" s="46">
        <v>2</v>
      </c>
      <c r="E200" s="149">
        <v>14951</v>
      </c>
      <c r="F200" s="46">
        <f t="shared" si="0"/>
        <v>80</v>
      </c>
      <c r="G200" s="78">
        <v>1</v>
      </c>
      <c r="H200" s="159">
        <v>83</v>
      </c>
      <c r="I200" s="135">
        <v>116</v>
      </c>
      <c r="J200" s="78">
        <v>70</v>
      </c>
      <c r="K200" s="46">
        <v>35</v>
      </c>
      <c r="L200" s="79">
        <v>100</v>
      </c>
      <c r="M200" s="80">
        <v>0</v>
      </c>
      <c r="N200" s="80">
        <v>1</v>
      </c>
      <c r="O200" s="80">
        <v>0</v>
      </c>
      <c r="P200" s="80">
        <v>0</v>
      </c>
      <c r="Q200" s="80">
        <v>0</v>
      </c>
      <c r="R200" s="80">
        <v>0</v>
      </c>
      <c r="S200" s="80">
        <v>1</v>
      </c>
      <c r="T200" s="80">
        <v>0</v>
      </c>
      <c r="U200" s="80">
        <v>1</v>
      </c>
      <c r="V200" s="80">
        <v>0</v>
      </c>
      <c r="W200" s="80">
        <v>0</v>
      </c>
      <c r="X200" s="70">
        <v>54</v>
      </c>
      <c r="Y200" s="63">
        <v>1.58</v>
      </c>
      <c r="Z200" s="191">
        <f t="shared" si="3"/>
        <v>21.631148854350261</v>
      </c>
      <c r="AA200" s="150">
        <v>44186</v>
      </c>
      <c r="AB200" s="60" t="s">
        <v>1928</v>
      </c>
      <c r="AC200" s="177">
        <v>44186</v>
      </c>
      <c r="AD200" s="58"/>
      <c r="AE200" s="58">
        <v>0</v>
      </c>
      <c r="AF200" s="58">
        <v>0</v>
      </c>
      <c r="AG200" s="58">
        <v>0</v>
      </c>
      <c r="AH200" s="84">
        <v>0</v>
      </c>
      <c r="AI200" s="84">
        <v>0</v>
      </c>
      <c r="AJ200" s="60">
        <v>44208</v>
      </c>
      <c r="AK200" s="58">
        <f t="shared" si="2"/>
        <v>22</v>
      </c>
      <c r="AL200" s="123">
        <v>1</v>
      </c>
      <c r="AM200" s="61"/>
      <c r="AN200" s="64">
        <v>1</v>
      </c>
      <c r="AO200" s="63">
        <v>1</v>
      </c>
      <c r="AP200" s="63">
        <v>0</v>
      </c>
      <c r="AQ200" s="63">
        <v>0</v>
      </c>
      <c r="AR200" s="63">
        <v>1</v>
      </c>
      <c r="AS200" s="63">
        <v>0</v>
      </c>
      <c r="AT200" s="64">
        <v>1</v>
      </c>
      <c r="AU200" s="152">
        <v>44186</v>
      </c>
      <c r="AV200" s="135">
        <v>2</v>
      </c>
      <c r="AW200" s="135"/>
      <c r="AX200" s="135"/>
      <c r="AY200" s="135"/>
      <c r="AZ200" s="135"/>
      <c r="BA200" s="135"/>
      <c r="BB200" s="135"/>
      <c r="BC200" s="135"/>
      <c r="BD200" s="135"/>
      <c r="BE200" s="135"/>
      <c r="BF200" s="135"/>
      <c r="BG200" s="133">
        <v>0.68</v>
      </c>
      <c r="BH200" s="133">
        <v>5805</v>
      </c>
      <c r="BI200" s="133">
        <v>127.8</v>
      </c>
      <c r="BJ200" s="229"/>
      <c r="BK200" s="135"/>
      <c r="BL200" s="135">
        <v>626</v>
      </c>
      <c r="BM200" s="135"/>
      <c r="BN200" s="135">
        <v>6.4</v>
      </c>
      <c r="BO200" s="135">
        <v>3.38</v>
      </c>
      <c r="BP200" s="135">
        <v>76.400000000000006</v>
      </c>
      <c r="BQ200" s="135">
        <v>19.5</v>
      </c>
      <c r="BR200" s="135">
        <v>124</v>
      </c>
      <c r="BS200" s="46">
        <v>35</v>
      </c>
      <c r="BT200" s="123">
        <v>0</v>
      </c>
      <c r="BU200" s="64">
        <v>0</v>
      </c>
      <c r="BV200" s="64">
        <v>0</v>
      </c>
      <c r="BW200" s="64">
        <v>0</v>
      </c>
      <c r="BX200" s="64">
        <v>0</v>
      </c>
      <c r="BY200" s="64">
        <v>1</v>
      </c>
      <c r="BZ200" s="64">
        <v>0</v>
      </c>
      <c r="CA200" s="64">
        <v>0</v>
      </c>
      <c r="CB200" s="64">
        <v>0</v>
      </c>
      <c r="CC200" s="64">
        <v>0</v>
      </c>
      <c r="CD200" s="64">
        <v>0</v>
      </c>
      <c r="CE200" s="64">
        <v>0</v>
      </c>
      <c r="CF200" s="64">
        <v>0</v>
      </c>
      <c r="CG200" s="64">
        <v>1</v>
      </c>
      <c r="CH200" s="64">
        <v>0</v>
      </c>
      <c r="CI200" s="63">
        <v>0</v>
      </c>
      <c r="CJ200" s="86"/>
      <c r="CK200" s="63"/>
      <c r="CL200" s="64">
        <v>0</v>
      </c>
      <c r="CM200" s="64">
        <v>0</v>
      </c>
      <c r="CN200" s="64">
        <v>0</v>
      </c>
      <c r="CO200" s="64">
        <v>0</v>
      </c>
      <c r="CP200" s="61">
        <v>0</v>
      </c>
      <c r="CQ200" s="61"/>
      <c r="CR200" s="70">
        <v>0</v>
      </c>
      <c r="CS200" s="64">
        <v>0</v>
      </c>
      <c r="CT200" s="71"/>
      <c r="CU200" s="62"/>
      <c r="CV200" s="61">
        <v>0</v>
      </c>
      <c r="CW200" s="61">
        <v>0</v>
      </c>
      <c r="CX200" s="64">
        <v>0</v>
      </c>
      <c r="CY200" s="64">
        <v>0</v>
      </c>
      <c r="CZ200" s="160"/>
      <c r="DA200" s="75"/>
      <c r="DB200" s="75"/>
      <c r="DC200" s="75"/>
      <c r="DD200" s="75"/>
      <c r="DE200" s="75"/>
      <c r="DF200" s="75"/>
      <c r="DG200" s="75"/>
      <c r="DH200" s="75"/>
      <c r="DI200" s="75"/>
      <c r="DJ200" s="75"/>
      <c r="DK200" s="75"/>
      <c r="DL200" s="75"/>
      <c r="DM200" s="75"/>
      <c r="DN200" s="75"/>
      <c r="DO200" s="75"/>
      <c r="DP200" s="75"/>
      <c r="DQ200" s="75"/>
      <c r="DR200" s="75"/>
      <c r="DS200" s="90"/>
      <c r="DT200" s="75">
        <v>7.23</v>
      </c>
      <c r="DU200" s="75">
        <v>7.06</v>
      </c>
      <c r="DV200" s="75">
        <v>7.41</v>
      </c>
      <c r="DW200" s="90">
        <v>70</v>
      </c>
      <c r="DX200" s="90">
        <v>116</v>
      </c>
      <c r="DY200" s="75">
        <v>0.34699999999999998</v>
      </c>
      <c r="DZ200" s="75">
        <v>0.64300000000000002</v>
      </c>
      <c r="EA200" s="75">
        <v>16.41</v>
      </c>
      <c r="EB200" s="75">
        <v>7.5819999999999999</v>
      </c>
      <c r="EC200" s="75">
        <v>0.70599999999999996</v>
      </c>
      <c r="ED200" s="75">
        <v>0.68400000000000005</v>
      </c>
      <c r="EE200" s="75">
        <v>0.90200000000000002</v>
      </c>
      <c r="EF200" s="75">
        <v>0.36899999999999999</v>
      </c>
    </row>
    <row r="201" spans="1:136" ht="15.75" customHeight="1">
      <c r="A201" s="76">
        <v>201</v>
      </c>
      <c r="B201" s="168" t="s">
        <v>1511</v>
      </c>
      <c r="C201" s="46">
        <v>2757246</v>
      </c>
      <c r="D201" s="46">
        <v>2</v>
      </c>
      <c r="E201" s="149">
        <v>10162</v>
      </c>
      <c r="F201" s="46">
        <f t="shared" si="0"/>
        <v>93</v>
      </c>
      <c r="G201" s="78">
        <v>1</v>
      </c>
      <c r="H201" s="159">
        <v>66</v>
      </c>
      <c r="I201" s="135">
        <v>125</v>
      </c>
      <c r="J201" s="78">
        <v>68</v>
      </c>
      <c r="K201" s="46">
        <v>35.6</v>
      </c>
      <c r="L201" s="79">
        <v>93</v>
      </c>
      <c r="M201" s="80">
        <v>0</v>
      </c>
      <c r="N201" s="80">
        <v>0</v>
      </c>
      <c r="O201" s="80">
        <v>0</v>
      </c>
      <c r="P201" s="80">
        <v>0</v>
      </c>
      <c r="Q201" s="80">
        <v>0</v>
      </c>
      <c r="R201" s="80">
        <v>0</v>
      </c>
      <c r="S201" s="80">
        <v>0</v>
      </c>
      <c r="T201" s="80">
        <v>0</v>
      </c>
      <c r="U201" s="80">
        <v>0</v>
      </c>
      <c r="V201" s="80">
        <v>0</v>
      </c>
      <c r="W201" s="80">
        <v>0</v>
      </c>
      <c r="X201" s="70">
        <v>59.8</v>
      </c>
      <c r="Y201" s="63">
        <v>1.49</v>
      </c>
      <c r="Z201" s="191">
        <f t="shared" si="3"/>
        <v>26.93572361605333</v>
      </c>
      <c r="AA201" s="150">
        <v>44183</v>
      </c>
      <c r="AB201" s="60" t="s">
        <v>1928</v>
      </c>
      <c r="AC201" s="177">
        <v>44186</v>
      </c>
      <c r="AD201" s="58"/>
      <c r="AE201" s="58">
        <v>0</v>
      </c>
      <c r="AF201" s="58">
        <v>0</v>
      </c>
      <c r="AG201" s="58">
        <v>0</v>
      </c>
      <c r="AH201" s="84">
        <v>0</v>
      </c>
      <c r="AI201" s="84">
        <v>0</v>
      </c>
      <c r="AJ201" s="60">
        <v>44188</v>
      </c>
      <c r="AK201" s="58">
        <f t="shared" si="2"/>
        <v>5</v>
      </c>
      <c r="AL201" s="123">
        <v>1</v>
      </c>
      <c r="AM201" s="61"/>
      <c r="AN201" s="64">
        <v>1</v>
      </c>
      <c r="AO201" s="63">
        <v>1</v>
      </c>
      <c r="AP201" s="63">
        <v>0</v>
      </c>
      <c r="AQ201" s="63">
        <v>0</v>
      </c>
      <c r="AR201" s="63">
        <v>1</v>
      </c>
      <c r="AS201" s="63">
        <v>0</v>
      </c>
      <c r="AT201" s="64">
        <v>0</v>
      </c>
      <c r="AU201" s="152">
        <v>44183</v>
      </c>
      <c r="AV201" s="135"/>
      <c r="AW201" s="135"/>
      <c r="AX201" s="135"/>
      <c r="AY201" s="135"/>
      <c r="AZ201" s="135"/>
      <c r="BA201" s="135"/>
      <c r="BB201" s="135"/>
      <c r="BC201" s="135"/>
      <c r="BD201" s="135"/>
      <c r="BE201" s="135"/>
      <c r="BF201" s="135"/>
      <c r="BG201" s="133">
        <v>0.77</v>
      </c>
      <c r="BH201" s="143"/>
      <c r="BI201" s="133">
        <v>9.1999999999999993</v>
      </c>
      <c r="BJ201" s="229"/>
      <c r="BK201" s="135"/>
      <c r="BL201" s="135"/>
      <c r="BM201" s="135"/>
      <c r="BN201" s="135">
        <v>14.1</v>
      </c>
      <c r="BO201" s="135">
        <v>6.42</v>
      </c>
      <c r="BP201" s="135">
        <v>63</v>
      </c>
      <c r="BQ201" s="135">
        <v>24.9</v>
      </c>
      <c r="BR201" s="135">
        <v>148</v>
      </c>
      <c r="BS201" s="46">
        <v>49</v>
      </c>
      <c r="BT201" s="123">
        <v>0</v>
      </c>
      <c r="BU201" s="64">
        <v>0</v>
      </c>
      <c r="BV201" s="64">
        <v>0</v>
      </c>
      <c r="BW201" s="64">
        <v>1</v>
      </c>
      <c r="BX201" s="64">
        <v>0</v>
      </c>
      <c r="BY201" s="64">
        <v>0</v>
      </c>
      <c r="BZ201" s="64">
        <v>0</v>
      </c>
      <c r="CA201" s="64">
        <v>0</v>
      </c>
      <c r="CB201" s="64">
        <v>0</v>
      </c>
      <c r="CC201" s="64">
        <v>1</v>
      </c>
      <c r="CD201" s="64">
        <v>0</v>
      </c>
      <c r="CE201" s="64">
        <v>0</v>
      </c>
      <c r="CF201" s="64">
        <v>0</v>
      </c>
      <c r="CG201" s="64">
        <v>1</v>
      </c>
      <c r="CH201" s="64">
        <v>0</v>
      </c>
      <c r="CI201" s="63">
        <v>0</v>
      </c>
      <c r="CJ201" s="86"/>
      <c r="CK201" s="63" t="s">
        <v>1885</v>
      </c>
      <c r="CL201" s="90">
        <v>1</v>
      </c>
      <c r="CM201" s="90">
        <v>0</v>
      </c>
      <c r="CN201" s="90">
        <v>0</v>
      </c>
      <c r="CO201" s="90">
        <v>0</v>
      </c>
      <c r="CP201" s="161">
        <v>0</v>
      </c>
      <c r="CQ201" s="161"/>
      <c r="CR201" s="91">
        <v>1</v>
      </c>
      <c r="CS201" s="90">
        <v>0</v>
      </c>
      <c r="CT201" s="71"/>
      <c r="CU201" s="62"/>
      <c r="CV201" s="61">
        <v>0</v>
      </c>
      <c r="CW201" s="61">
        <v>0</v>
      </c>
      <c r="CX201" s="64">
        <v>0</v>
      </c>
      <c r="CY201" s="64">
        <v>0</v>
      </c>
      <c r="CZ201" s="160"/>
      <c r="DA201" s="75"/>
      <c r="DB201" s="75"/>
      <c r="DC201" s="75"/>
      <c r="DD201" s="75"/>
      <c r="DE201" s="75"/>
      <c r="DF201" s="75"/>
      <c r="DG201" s="75"/>
      <c r="DH201" s="75"/>
      <c r="DI201" s="75"/>
      <c r="DJ201" s="75"/>
      <c r="DK201" s="75"/>
      <c r="DL201" s="75"/>
      <c r="DM201" s="75"/>
      <c r="DN201" s="75"/>
      <c r="DO201" s="75"/>
      <c r="DP201" s="75"/>
      <c r="DQ201" s="75"/>
      <c r="DR201" s="75"/>
      <c r="DS201" s="90"/>
      <c r="DT201" s="75">
        <v>7.78</v>
      </c>
      <c r="DU201" s="75">
        <v>7.6</v>
      </c>
      <c r="DV201" s="75">
        <v>7.96</v>
      </c>
      <c r="DW201" s="90">
        <v>68</v>
      </c>
      <c r="DX201" s="90">
        <v>125</v>
      </c>
      <c r="DY201" s="75">
        <v>0.36499999999999999</v>
      </c>
      <c r="DZ201" s="75">
        <v>0.58699999999999997</v>
      </c>
      <c r="EA201" s="75">
        <v>12.96</v>
      </c>
      <c r="EB201" s="75">
        <v>8.5310000000000006</v>
      </c>
      <c r="EC201" s="75">
        <v>0.60199999999999998</v>
      </c>
      <c r="ED201" s="75">
        <v>1.472</v>
      </c>
      <c r="EE201" s="75">
        <v>1.591</v>
      </c>
      <c r="EF201" s="75">
        <v>1.298</v>
      </c>
    </row>
    <row r="202" spans="1:136" ht="15.75" customHeight="1">
      <c r="A202" s="76">
        <v>202</v>
      </c>
      <c r="B202" s="168" t="s">
        <v>1518</v>
      </c>
      <c r="C202" s="46">
        <v>2757482</v>
      </c>
      <c r="D202" s="46">
        <v>1</v>
      </c>
      <c r="E202" s="149">
        <v>23181</v>
      </c>
      <c r="F202" s="46">
        <f t="shared" si="0"/>
        <v>57</v>
      </c>
      <c r="G202" s="78">
        <v>1</v>
      </c>
      <c r="H202" s="159">
        <v>105</v>
      </c>
      <c r="I202" s="135">
        <v>159</v>
      </c>
      <c r="J202" s="78">
        <v>115</v>
      </c>
      <c r="K202" s="46">
        <v>36.6</v>
      </c>
      <c r="L202" s="79">
        <v>91</v>
      </c>
      <c r="M202" s="80">
        <v>0</v>
      </c>
      <c r="N202" s="80">
        <v>0</v>
      </c>
      <c r="O202" s="80">
        <v>0</v>
      </c>
      <c r="P202" s="80">
        <v>0</v>
      </c>
      <c r="Q202" s="80">
        <v>0</v>
      </c>
      <c r="R202" s="80">
        <v>0</v>
      </c>
      <c r="S202" s="80">
        <v>1</v>
      </c>
      <c r="T202" s="80">
        <v>1</v>
      </c>
      <c r="U202" s="80">
        <v>1</v>
      </c>
      <c r="V202" s="80">
        <v>0</v>
      </c>
      <c r="W202" s="80">
        <v>0</v>
      </c>
      <c r="X202" s="70"/>
      <c r="Y202" s="63"/>
      <c r="Z202" s="191" t="e">
        <f t="shared" si="3"/>
        <v>#DIV/0!</v>
      </c>
      <c r="AA202" s="150">
        <v>44185</v>
      </c>
      <c r="AB202" s="60" t="s">
        <v>1928</v>
      </c>
      <c r="AC202" s="177">
        <v>44186</v>
      </c>
      <c r="AD202" s="58"/>
      <c r="AE202" s="58">
        <v>0</v>
      </c>
      <c r="AF202" s="58">
        <v>0</v>
      </c>
      <c r="AG202" s="58">
        <v>0</v>
      </c>
      <c r="AH202" s="84">
        <v>0</v>
      </c>
      <c r="AI202" s="84">
        <v>0</v>
      </c>
      <c r="AJ202" s="60">
        <v>44187</v>
      </c>
      <c r="AK202" s="58">
        <f t="shared" si="2"/>
        <v>2</v>
      </c>
      <c r="AL202" s="123">
        <v>1</v>
      </c>
      <c r="AM202" s="61"/>
      <c r="AN202" s="64">
        <v>1</v>
      </c>
      <c r="AO202" s="63">
        <v>1</v>
      </c>
      <c r="AP202" s="63">
        <v>1</v>
      </c>
      <c r="AQ202" s="63">
        <v>1</v>
      </c>
      <c r="AR202" s="63">
        <v>1</v>
      </c>
      <c r="AS202" s="63">
        <v>1</v>
      </c>
      <c r="AT202" s="64">
        <v>1</v>
      </c>
      <c r="AU202" s="152">
        <v>44185</v>
      </c>
      <c r="AV202" s="135">
        <v>2</v>
      </c>
      <c r="AW202" s="135"/>
      <c r="AX202" s="135"/>
      <c r="AY202" s="135"/>
      <c r="AZ202" s="135"/>
      <c r="BA202" s="135"/>
      <c r="BB202" s="135"/>
      <c r="BC202" s="135"/>
      <c r="BD202" s="135"/>
      <c r="BE202" s="135"/>
      <c r="BF202" s="135"/>
      <c r="BG202" s="133">
        <v>1.1499999999999999</v>
      </c>
      <c r="BH202" s="133">
        <v>1128</v>
      </c>
      <c r="BI202" s="143"/>
      <c r="BJ202" s="228">
        <v>8.9999999999999998E-4</v>
      </c>
      <c r="BK202" s="135"/>
      <c r="BL202" s="135"/>
      <c r="BM202" s="135"/>
      <c r="BN202" s="135">
        <v>14.2</v>
      </c>
      <c r="BO202" s="135">
        <v>19.100000000000001</v>
      </c>
      <c r="BP202" s="135">
        <v>91.8</v>
      </c>
      <c r="BQ202" s="135">
        <v>3.3</v>
      </c>
      <c r="BR202" s="135">
        <v>304</v>
      </c>
      <c r="BS202" s="46">
        <v>37</v>
      </c>
      <c r="BT202" s="123">
        <v>0</v>
      </c>
      <c r="BU202" s="64">
        <v>1</v>
      </c>
      <c r="BV202" s="64">
        <v>1</v>
      </c>
      <c r="BW202" s="64">
        <v>0</v>
      </c>
      <c r="BX202" s="64">
        <v>0</v>
      </c>
      <c r="BY202" s="64">
        <v>1</v>
      </c>
      <c r="BZ202" s="64">
        <v>0</v>
      </c>
      <c r="CA202" s="64">
        <v>0</v>
      </c>
      <c r="CB202" s="64">
        <v>0</v>
      </c>
      <c r="CC202" s="64">
        <v>0</v>
      </c>
      <c r="CD202" s="64">
        <v>0</v>
      </c>
      <c r="CE202" s="64">
        <v>0</v>
      </c>
      <c r="CF202" s="64">
        <v>0</v>
      </c>
      <c r="CG202" s="64">
        <v>0</v>
      </c>
      <c r="CH202" s="64">
        <v>0</v>
      </c>
      <c r="CI202" s="63">
        <v>0</v>
      </c>
      <c r="CJ202" s="86"/>
      <c r="CK202" s="63" t="s">
        <v>1885</v>
      </c>
      <c r="CL202" s="64">
        <v>0</v>
      </c>
      <c r="CM202" s="64">
        <v>0</v>
      </c>
      <c r="CN202" s="64">
        <v>0</v>
      </c>
      <c r="CO202" s="64">
        <v>0</v>
      </c>
      <c r="CP202" s="61">
        <v>0</v>
      </c>
      <c r="CQ202" s="61"/>
      <c r="CR202" s="70">
        <v>0</v>
      </c>
      <c r="CS202" s="64">
        <v>0</v>
      </c>
      <c r="CT202" s="71"/>
      <c r="CU202" s="62"/>
      <c r="CV202" s="61">
        <v>0</v>
      </c>
      <c r="CW202" s="61">
        <v>0</v>
      </c>
      <c r="CX202" s="64">
        <v>0</v>
      </c>
      <c r="CY202" s="64">
        <v>0</v>
      </c>
      <c r="CZ202" s="160">
        <v>5.7739454545454567</v>
      </c>
      <c r="DA202" s="75">
        <v>5.8570000000000002</v>
      </c>
      <c r="DB202" s="75">
        <v>8.3054545454543494E-2</v>
      </c>
      <c r="DC202" s="75">
        <v>1.4384366133760405</v>
      </c>
      <c r="DD202" s="75">
        <v>42</v>
      </c>
      <c r="DE202" s="75">
        <v>14615</v>
      </c>
      <c r="DF202" s="75">
        <v>6670</v>
      </c>
      <c r="DG202" s="75">
        <v>364.61916461916468</v>
      </c>
      <c r="DH202" s="75">
        <v>2.1565766317481865E-4</v>
      </c>
      <c r="DI202" s="75">
        <v>1.727833333333334</v>
      </c>
      <c r="DJ202" s="75">
        <v>21.612500000000004</v>
      </c>
      <c r="DK202" s="75">
        <v>-19.884666666666664</v>
      </c>
      <c r="DL202" s="75">
        <v>27.491380157039789</v>
      </c>
      <c r="DM202" s="75">
        <v>339.00697357822355</v>
      </c>
      <c r="DN202" s="75">
        <v>-311.51559342118367</v>
      </c>
      <c r="DO202" s="75">
        <v>23.780365569722587</v>
      </c>
      <c r="DP202" s="75">
        <v>299.63950552479065</v>
      </c>
      <c r="DQ202" s="75">
        <v>-275.85913995506803</v>
      </c>
      <c r="DR202" s="75">
        <v>0.4793393383663882</v>
      </c>
      <c r="DS202" s="90"/>
      <c r="DT202" s="75">
        <v>7.6</v>
      </c>
      <c r="DU202" s="75">
        <v>7.5</v>
      </c>
      <c r="DV202" s="75">
        <v>7.7</v>
      </c>
      <c r="DW202" s="90">
        <v>115</v>
      </c>
      <c r="DX202" s="90">
        <v>159</v>
      </c>
      <c r="DY202" s="75">
        <v>0.19</v>
      </c>
      <c r="DZ202" s="75">
        <v>0.38700000000000001</v>
      </c>
      <c r="EA202" s="75">
        <v>8.75</v>
      </c>
      <c r="EB202" s="75">
        <v>10.385</v>
      </c>
      <c r="EC202" s="75">
        <v>1.66</v>
      </c>
      <c r="ED202" s="75">
        <v>0.52500000000000002</v>
      </c>
      <c r="EE202" s="75">
        <v>0.58599999999999997</v>
      </c>
      <c r="EF202" s="75">
        <v>0.372</v>
      </c>
    </row>
    <row r="203" spans="1:136" ht="15.75" customHeight="1">
      <c r="A203" s="103">
        <v>203</v>
      </c>
      <c r="B203" s="165" t="s">
        <v>1525</v>
      </c>
      <c r="C203" s="104">
        <v>2758454</v>
      </c>
      <c r="D203" s="104">
        <v>1</v>
      </c>
      <c r="E203" s="146">
        <v>23450</v>
      </c>
      <c r="F203" s="104">
        <f t="shared" si="0"/>
        <v>56</v>
      </c>
      <c r="G203" s="103">
        <v>1</v>
      </c>
      <c r="H203" s="126">
        <v>114</v>
      </c>
      <c r="I203" s="108">
        <v>166</v>
      </c>
      <c r="J203" s="103">
        <v>125</v>
      </c>
      <c r="K203" s="104">
        <v>35.700000000000003</v>
      </c>
      <c r="L203" s="107">
        <v>95</v>
      </c>
      <c r="M203" s="108">
        <v>0</v>
      </c>
      <c r="N203" s="108">
        <v>0</v>
      </c>
      <c r="O203" s="108">
        <v>0</v>
      </c>
      <c r="P203" s="108">
        <v>0</v>
      </c>
      <c r="Q203" s="108">
        <v>0</v>
      </c>
      <c r="R203" s="108">
        <v>0</v>
      </c>
      <c r="S203" s="108">
        <v>0</v>
      </c>
      <c r="T203" s="108">
        <v>0</v>
      </c>
      <c r="U203" s="108">
        <v>0</v>
      </c>
      <c r="V203" s="108">
        <v>0</v>
      </c>
      <c r="W203" s="108">
        <v>0</v>
      </c>
      <c r="X203" s="107">
        <v>50</v>
      </c>
      <c r="Y203" s="103">
        <v>1.64</v>
      </c>
      <c r="Z203" s="192">
        <f t="shared" si="3"/>
        <v>18.590124925639504</v>
      </c>
      <c r="AA203" s="147">
        <v>44186</v>
      </c>
      <c r="AB203" s="110" t="s">
        <v>1928</v>
      </c>
      <c r="AC203" s="230">
        <v>44187</v>
      </c>
      <c r="AD203" s="104"/>
      <c r="AE203" s="104">
        <v>1</v>
      </c>
      <c r="AF203" s="104">
        <v>1</v>
      </c>
      <c r="AG203" s="104">
        <v>3</v>
      </c>
      <c r="AH203" s="108">
        <v>0</v>
      </c>
      <c r="AI203" s="108">
        <v>1</v>
      </c>
      <c r="AJ203" s="110">
        <v>44215</v>
      </c>
      <c r="AK203" s="104">
        <f t="shared" si="2"/>
        <v>29</v>
      </c>
      <c r="AL203" s="126">
        <v>0</v>
      </c>
      <c r="AM203" s="108" t="s">
        <v>789</v>
      </c>
      <c r="AN203" s="104">
        <v>0</v>
      </c>
      <c r="AO203" s="103">
        <v>0</v>
      </c>
      <c r="AP203" s="103">
        <v>0</v>
      </c>
      <c r="AQ203" s="103">
        <v>0</v>
      </c>
      <c r="AR203" s="103">
        <v>1</v>
      </c>
      <c r="AS203" s="103">
        <v>0</v>
      </c>
      <c r="AT203" s="104">
        <v>0</v>
      </c>
      <c r="AU203" s="147">
        <v>44186</v>
      </c>
      <c r="AV203" s="108"/>
      <c r="AW203" s="108">
        <v>7.3730000000000002</v>
      </c>
      <c r="AX203" s="108">
        <v>51.7</v>
      </c>
      <c r="AY203" s="108">
        <v>30</v>
      </c>
      <c r="AZ203" s="108">
        <v>17</v>
      </c>
      <c r="BA203" s="108">
        <v>-6.8</v>
      </c>
      <c r="BB203" s="108"/>
      <c r="BC203" s="108"/>
      <c r="BD203" s="108"/>
      <c r="BE203" s="108"/>
      <c r="BF203" s="108"/>
      <c r="BG203" s="113">
        <v>3.62</v>
      </c>
      <c r="BH203" s="113">
        <v>1756</v>
      </c>
      <c r="BI203" s="113">
        <v>59.8</v>
      </c>
      <c r="BJ203" s="226">
        <v>2.34</v>
      </c>
      <c r="BK203" s="108"/>
      <c r="BL203" s="108"/>
      <c r="BM203" s="108"/>
      <c r="BN203" s="108">
        <v>9.1999999999999993</v>
      </c>
      <c r="BO203" s="108">
        <v>9.4700000000000006</v>
      </c>
      <c r="BP203" s="108">
        <v>88.7</v>
      </c>
      <c r="BQ203" s="108">
        <v>5.7</v>
      </c>
      <c r="BR203" s="108">
        <v>249</v>
      </c>
      <c r="BS203" s="104">
        <v>136</v>
      </c>
      <c r="BT203" s="126">
        <v>0</v>
      </c>
      <c r="BU203" s="104">
        <v>0</v>
      </c>
      <c r="BV203" s="104">
        <v>0</v>
      </c>
      <c r="BW203" s="104">
        <v>1</v>
      </c>
      <c r="BX203" s="104">
        <v>0</v>
      </c>
      <c r="BY203" s="104">
        <v>1</v>
      </c>
      <c r="BZ203" s="104">
        <v>0</v>
      </c>
      <c r="CA203" s="104">
        <v>0</v>
      </c>
      <c r="CB203" s="104">
        <v>0</v>
      </c>
      <c r="CC203" s="104">
        <v>0</v>
      </c>
      <c r="CD203" s="104">
        <v>0</v>
      </c>
      <c r="CE203" s="104">
        <v>0</v>
      </c>
      <c r="CF203" s="104">
        <v>0</v>
      </c>
      <c r="CG203" s="104">
        <v>0</v>
      </c>
      <c r="CH203" s="104">
        <v>0</v>
      </c>
      <c r="CI203" s="103">
        <v>0</v>
      </c>
      <c r="CJ203" s="107"/>
      <c r="CK203" s="103"/>
      <c r="CL203" s="104">
        <v>0</v>
      </c>
      <c r="CM203" s="104">
        <v>0</v>
      </c>
      <c r="CN203" s="104">
        <v>0</v>
      </c>
      <c r="CO203" s="104">
        <v>0</v>
      </c>
      <c r="CP203" s="108">
        <v>0</v>
      </c>
      <c r="CQ203" s="108">
        <v>10883</v>
      </c>
      <c r="CR203" s="107">
        <v>0</v>
      </c>
      <c r="CS203" s="104">
        <v>0</v>
      </c>
      <c r="CT203" s="112"/>
      <c r="CU203" s="116"/>
      <c r="CV203" s="108">
        <v>1</v>
      </c>
      <c r="CW203" s="108">
        <v>0</v>
      </c>
      <c r="CX203" s="104">
        <v>0</v>
      </c>
      <c r="CY203" s="104">
        <v>0</v>
      </c>
      <c r="CZ203" s="113"/>
      <c r="DA203" s="114"/>
      <c r="DB203" s="114"/>
      <c r="DC203" s="114"/>
      <c r="DD203" s="114"/>
      <c r="DE203" s="114"/>
      <c r="DF203" s="114"/>
      <c r="DG203" s="114"/>
      <c r="DH203" s="114"/>
      <c r="DI203" s="114"/>
      <c r="DJ203" s="114"/>
      <c r="DK203" s="114"/>
      <c r="DL203" s="114"/>
      <c r="DM203" s="114"/>
      <c r="DN203" s="114"/>
      <c r="DO203" s="114"/>
      <c r="DP203" s="114"/>
      <c r="DQ203" s="114"/>
      <c r="DR203" s="114"/>
      <c r="DS203" s="104"/>
      <c r="DT203" s="114">
        <v>8.3800000000000008</v>
      </c>
      <c r="DU203" s="114">
        <v>8.25</v>
      </c>
      <c r="DV203" s="114">
        <v>8.49</v>
      </c>
      <c r="DW203" s="104"/>
      <c r="DX203" s="104"/>
      <c r="DY203" s="114">
        <v>0.23300000000000001</v>
      </c>
      <c r="DZ203" s="114"/>
      <c r="EA203" s="114"/>
      <c r="EB203" s="114"/>
      <c r="EC203" s="114"/>
      <c r="ED203" s="114">
        <v>1.405</v>
      </c>
      <c r="EE203" s="114">
        <v>1.5620000000000001</v>
      </c>
      <c r="EF203" s="114">
        <v>1.1359999999999999</v>
      </c>
    </row>
    <row r="204" spans="1:136" ht="15.75" customHeight="1">
      <c r="A204" s="76">
        <v>204</v>
      </c>
      <c r="B204" s="168" t="s">
        <v>1532</v>
      </c>
      <c r="C204" s="46">
        <v>2759187</v>
      </c>
      <c r="D204" s="46">
        <v>2</v>
      </c>
      <c r="E204" s="149">
        <v>18908</v>
      </c>
      <c r="F204" s="46">
        <f t="shared" si="0"/>
        <v>69</v>
      </c>
      <c r="G204" s="78">
        <v>1</v>
      </c>
      <c r="H204" s="159">
        <v>106</v>
      </c>
      <c r="I204" s="135">
        <v>113</v>
      </c>
      <c r="J204" s="78">
        <v>79</v>
      </c>
      <c r="K204" s="46">
        <v>36.5</v>
      </c>
      <c r="L204" s="79">
        <v>99</v>
      </c>
      <c r="M204" s="80">
        <v>0</v>
      </c>
      <c r="N204" s="80">
        <v>1</v>
      </c>
      <c r="O204" s="80">
        <v>0</v>
      </c>
      <c r="P204" s="80">
        <v>0</v>
      </c>
      <c r="Q204" s="80">
        <v>0</v>
      </c>
      <c r="R204" s="80">
        <v>0</v>
      </c>
      <c r="S204" s="80">
        <v>1</v>
      </c>
      <c r="T204" s="80">
        <v>0</v>
      </c>
      <c r="U204" s="80">
        <v>1</v>
      </c>
      <c r="V204" s="80">
        <v>0</v>
      </c>
      <c r="W204" s="80">
        <v>0</v>
      </c>
      <c r="X204" s="70">
        <v>66</v>
      </c>
      <c r="Y204" s="63">
        <v>1.48</v>
      </c>
      <c r="Z204" s="191">
        <f t="shared" si="3"/>
        <v>30.131482834185537</v>
      </c>
      <c r="AA204" s="150">
        <v>44186</v>
      </c>
      <c r="AB204" s="60" t="s">
        <v>1928</v>
      </c>
      <c r="AC204" s="177">
        <v>44187</v>
      </c>
      <c r="AD204" s="58"/>
      <c r="AE204" s="58">
        <v>0</v>
      </c>
      <c r="AF204" s="58">
        <v>0</v>
      </c>
      <c r="AG204" s="58">
        <v>0</v>
      </c>
      <c r="AH204" s="84">
        <v>0</v>
      </c>
      <c r="AI204" s="84">
        <v>0</v>
      </c>
      <c r="AJ204" s="60">
        <v>44191</v>
      </c>
      <c r="AK204" s="58">
        <f t="shared" si="2"/>
        <v>5</v>
      </c>
      <c r="AL204" s="123">
        <v>1</v>
      </c>
      <c r="AM204" s="61"/>
      <c r="AN204" s="64">
        <v>0</v>
      </c>
      <c r="AO204" s="63">
        <v>0</v>
      </c>
      <c r="AP204" s="63">
        <v>0</v>
      </c>
      <c r="AQ204" s="63">
        <v>0</v>
      </c>
      <c r="AR204" s="63">
        <v>1</v>
      </c>
      <c r="AS204" s="63">
        <v>0</v>
      </c>
      <c r="AT204" s="64">
        <v>1</v>
      </c>
      <c r="AU204" s="152">
        <v>44186</v>
      </c>
      <c r="AV204" s="135"/>
      <c r="AW204" s="135"/>
      <c r="AX204" s="135"/>
      <c r="AY204" s="135"/>
      <c r="AZ204" s="135"/>
      <c r="BA204" s="135"/>
      <c r="BB204" s="135"/>
      <c r="BC204" s="135"/>
      <c r="BD204" s="135"/>
      <c r="BE204" s="135"/>
      <c r="BF204" s="135"/>
      <c r="BG204" s="133">
        <v>0.72</v>
      </c>
      <c r="BH204" s="133">
        <v>900</v>
      </c>
      <c r="BI204" s="133">
        <v>20.5</v>
      </c>
      <c r="BJ204" s="229"/>
      <c r="BK204" s="135"/>
      <c r="BL204" s="135"/>
      <c r="BM204" s="135">
        <v>289</v>
      </c>
      <c r="BN204" s="135">
        <v>12.8</v>
      </c>
      <c r="BO204" s="135">
        <v>9.33</v>
      </c>
      <c r="BP204" s="135">
        <v>80.400000000000006</v>
      </c>
      <c r="BQ204" s="135">
        <v>14.5</v>
      </c>
      <c r="BR204" s="135">
        <v>274</v>
      </c>
      <c r="BS204" s="46">
        <v>32</v>
      </c>
      <c r="BT204" s="123">
        <v>0</v>
      </c>
      <c r="BU204" s="64">
        <v>0</v>
      </c>
      <c r="BV204" s="64">
        <v>0</v>
      </c>
      <c r="BW204" s="64">
        <v>0</v>
      </c>
      <c r="BX204" s="64">
        <v>0</v>
      </c>
      <c r="BY204" s="64">
        <v>0</v>
      </c>
      <c r="BZ204" s="64">
        <v>0</v>
      </c>
      <c r="CA204" s="64">
        <v>0</v>
      </c>
      <c r="CB204" s="64">
        <v>0</v>
      </c>
      <c r="CC204" s="64">
        <v>0</v>
      </c>
      <c r="CD204" s="64">
        <v>1</v>
      </c>
      <c r="CE204" s="64">
        <v>0</v>
      </c>
      <c r="CF204" s="64">
        <v>0</v>
      </c>
      <c r="CG204" s="64">
        <v>1</v>
      </c>
      <c r="CH204" s="64">
        <v>1</v>
      </c>
      <c r="CI204" s="63">
        <v>0</v>
      </c>
      <c r="CJ204" s="86"/>
      <c r="CK204" s="63" t="s">
        <v>1885</v>
      </c>
      <c r="CL204" s="64">
        <v>0</v>
      </c>
      <c r="CM204" s="64">
        <v>0</v>
      </c>
      <c r="CN204" s="64">
        <v>0</v>
      </c>
      <c r="CO204" s="64">
        <v>0</v>
      </c>
      <c r="CP204" s="61">
        <v>0</v>
      </c>
      <c r="CQ204" s="61"/>
      <c r="CR204" s="70">
        <v>0</v>
      </c>
      <c r="CS204" s="64">
        <v>0</v>
      </c>
      <c r="CT204" s="71"/>
      <c r="CU204" s="62"/>
      <c r="CV204" s="61">
        <v>0</v>
      </c>
      <c r="CW204" s="61">
        <v>0</v>
      </c>
      <c r="CX204" s="64">
        <v>0</v>
      </c>
      <c r="CY204" s="64">
        <v>0</v>
      </c>
      <c r="CZ204" s="160">
        <v>4.3122142857142851</v>
      </c>
      <c r="DA204" s="75">
        <v>4.5010000000000003</v>
      </c>
      <c r="DB204" s="75">
        <v>0.18878571428571522</v>
      </c>
      <c r="DC204" s="75">
        <v>4.3779298007321614</v>
      </c>
      <c r="DD204" s="75">
        <v>27</v>
      </c>
      <c r="DE204" s="75">
        <v>36800</v>
      </c>
      <c r="DF204" s="75">
        <v>9592</v>
      </c>
      <c r="DG204" s="75">
        <v>521.12806287563569</v>
      </c>
      <c r="DH204" s="75">
        <v>4.564146998261219E-4</v>
      </c>
      <c r="DI204" s="75">
        <v>12.229500000000003</v>
      </c>
      <c r="DJ204" s="75">
        <v>29.308833333333329</v>
      </c>
      <c r="DK204" s="75">
        <v>-17.079333333333331</v>
      </c>
      <c r="DL204" s="75">
        <v>107.01816741863864</v>
      </c>
      <c r="DM204" s="75">
        <v>256.47642679617707</v>
      </c>
      <c r="DN204" s="75">
        <v>-149.45825937753844</v>
      </c>
      <c r="DO204" s="75">
        <v>226.98906667073692</v>
      </c>
      <c r="DP204" s="75">
        <v>543.99481883290036</v>
      </c>
      <c r="DQ204" s="75">
        <v>-317.00575216216316</v>
      </c>
      <c r="DR204" s="75">
        <v>0.36818297553019935</v>
      </c>
      <c r="DS204" s="90"/>
      <c r="DT204" s="75">
        <v>7.04</v>
      </c>
      <c r="DU204" s="75">
        <v>6.89</v>
      </c>
      <c r="DV204" s="75">
        <v>7.18</v>
      </c>
      <c r="DW204" s="90">
        <v>79</v>
      </c>
      <c r="DX204" s="90">
        <v>113</v>
      </c>
      <c r="DY204" s="75">
        <v>0.29699999999999999</v>
      </c>
      <c r="DZ204" s="75">
        <v>0.72299999999999998</v>
      </c>
      <c r="EA204" s="75">
        <v>19.41</v>
      </c>
      <c r="EB204" s="75">
        <v>6.9720000000000004</v>
      </c>
      <c r="EC204" s="75">
        <v>0.57199999999999995</v>
      </c>
      <c r="ED204" s="75">
        <v>0.71199999999999997</v>
      </c>
      <c r="EE204" s="75">
        <v>0.80300000000000005</v>
      </c>
      <c r="EF204" s="75">
        <v>0.44900000000000001</v>
      </c>
    </row>
    <row r="205" spans="1:136" ht="15.75" customHeight="1">
      <c r="A205" s="103">
        <v>205</v>
      </c>
      <c r="B205" s="165" t="s">
        <v>1539</v>
      </c>
      <c r="C205" s="104">
        <v>2760628</v>
      </c>
      <c r="D205" s="104">
        <v>2</v>
      </c>
      <c r="E205" s="146">
        <v>19818</v>
      </c>
      <c r="F205" s="104">
        <f t="shared" si="0"/>
        <v>66</v>
      </c>
      <c r="G205" s="103">
        <v>1</v>
      </c>
      <c r="H205" s="126">
        <v>70</v>
      </c>
      <c r="I205" s="108">
        <v>138</v>
      </c>
      <c r="J205" s="103">
        <v>54</v>
      </c>
      <c r="K205" s="104">
        <v>37.4</v>
      </c>
      <c r="L205" s="107">
        <v>94</v>
      </c>
      <c r="M205" s="108">
        <v>0</v>
      </c>
      <c r="N205" s="108">
        <v>0</v>
      </c>
      <c r="O205" s="108">
        <v>0</v>
      </c>
      <c r="P205" s="108">
        <v>0</v>
      </c>
      <c r="Q205" s="108">
        <v>0</v>
      </c>
      <c r="R205" s="108">
        <v>0</v>
      </c>
      <c r="S205" s="108">
        <v>1</v>
      </c>
      <c r="T205" s="108">
        <v>0</v>
      </c>
      <c r="U205" s="108">
        <v>1</v>
      </c>
      <c r="V205" s="108">
        <v>1</v>
      </c>
      <c r="W205" s="108">
        <v>1</v>
      </c>
      <c r="X205" s="107"/>
      <c r="Y205" s="103"/>
      <c r="Z205" s="192" t="e">
        <f t="shared" si="3"/>
        <v>#DIV/0!</v>
      </c>
      <c r="AA205" s="147">
        <v>44188</v>
      </c>
      <c r="AB205" s="110" t="s">
        <v>1928</v>
      </c>
      <c r="AC205" s="230">
        <v>44188</v>
      </c>
      <c r="AD205" s="104"/>
      <c r="AE205" s="104">
        <v>1</v>
      </c>
      <c r="AF205" s="104">
        <v>0</v>
      </c>
      <c r="AG205" s="104">
        <v>4</v>
      </c>
      <c r="AH205" s="108">
        <v>0</v>
      </c>
      <c r="AI205" s="108">
        <v>1</v>
      </c>
      <c r="AJ205" s="110">
        <v>44201</v>
      </c>
      <c r="AK205" s="104">
        <f t="shared" si="2"/>
        <v>13</v>
      </c>
      <c r="AL205" s="126">
        <v>0</v>
      </c>
      <c r="AM205" s="108" t="s">
        <v>1540</v>
      </c>
      <c r="AN205" s="104">
        <v>1</v>
      </c>
      <c r="AO205" s="103">
        <v>1</v>
      </c>
      <c r="AP205" s="103">
        <v>0</v>
      </c>
      <c r="AQ205" s="103">
        <v>0</v>
      </c>
      <c r="AR205" s="103">
        <v>1</v>
      </c>
      <c r="AS205" s="103">
        <v>0</v>
      </c>
      <c r="AT205" s="104">
        <v>1</v>
      </c>
      <c r="AU205" s="147">
        <v>44188</v>
      </c>
      <c r="AV205" s="108">
        <v>4</v>
      </c>
      <c r="AW205" s="108"/>
      <c r="AX205" s="108"/>
      <c r="AY205" s="108"/>
      <c r="AZ205" s="108"/>
      <c r="BA205" s="108"/>
      <c r="BB205" s="108"/>
      <c r="BC205" s="108"/>
      <c r="BD205" s="108"/>
      <c r="BE205" s="108"/>
      <c r="BF205" s="108"/>
      <c r="BG205" s="113">
        <v>0.57999999999999996</v>
      </c>
      <c r="BH205" s="113">
        <v>307</v>
      </c>
      <c r="BI205" s="113">
        <v>104.1</v>
      </c>
      <c r="BJ205" s="226">
        <v>1.0999999999999999E-2</v>
      </c>
      <c r="BK205" s="108"/>
      <c r="BL205" s="108"/>
      <c r="BM205" s="108"/>
      <c r="BN205" s="108">
        <v>12.9</v>
      </c>
      <c r="BO205" s="108">
        <v>10.14</v>
      </c>
      <c r="BP205" s="108">
        <v>91.3</v>
      </c>
      <c r="BQ205" s="108">
        <v>3.4</v>
      </c>
      <c r="BR205" s="108">
        <v>315</v>
      </c>
      <c r="BS205" s="104">
        <v>11</v>
      </c>
      <c r="BT205" s="126">
        <v>0</v>
      </c>
      <c r="BU205" s="104">
        <v>1</v>
      </c>
      <c r="BV205" s="104">
        <v>0</v>
      </c>
      <c r="BW205" s="104">
        <v>0</v>
      </c>
      <c r="BX205" s="104">
        <v>0</v>
      </c>
      <c r="BY205" s="104">
        <v>1</v>
      </c>
      <c r="BZ205" s="104">
        <v>0</v>
      </c>
      <c r="CA205" s="104">
        <v>0</v>
      </c>
      <c r="CB205" s="104">
        <v>0</v>
      </c>
      <c r="CC205" s="104">
        <v>0</v>
      </c>
      <c r="CD205" s="104">
        <v>0</v>
      </c>
      <c r="CE205" s="104">
        <v>0</v>
      </c>
      <c r="CF205" s="104">
        <v>0</v>
      </c>
      <c r="CG205" s="104">
        <v>1</v>
      </c>
      <c r="CH205" s="104">
        <v>0</v>
      </c>
      <c r="CI205" s="103">
        <v>0</v>
      </c>
      <c r="CJ205" s="107"/>
      <c r="CK205" s="103">
        <v>72</v>
      </c>
      <c r="CL205" s="104">
        <v>0</v>
      </c>
      <c r="CM205" s="104">
        <v>0</v>
      </c>
      <c r="CN205" s="104">
        <v>0</v>
      </c>
      <c r="CO205" s="104">
        <v>0</v>
      </c>
      <c r="CP205" s="108">
        <v>0</v>
      </c>
      <c r="CQ205" s="108"/>
      <c r="CR205" s="107">
        <v>0</v>
      </c>
      <c r="CS205" s="104">
        <v>1</v>
      </c>
      <c r="CT205" s="112"/>
      <c r="CU205" s="116"/>
      <c r="CV205" s="108">
        <v>0</v>
      </c>
      <c r="CW205" s="108">
        <v>0</v>
      </c>
      <c r="CX205" s="104">
        <v>0</v>
      </c>
      <c r="CY205" s="104">
        <v>0</v>
      </c>
      <c r="CZ205" s="113">
        <v>4.4693396226415079</v>
      </c>
      <c r="DA205" s="114">
        <v>4.5750000000000002</v>
      </c>
      <c r="DB205" s="114">
        <v>0.10566037735849232</v>
      </c>
      <c r="DC205" s="114">
        <v>2.3641160949868474</v>
      </c>
      <c r="DD205" s="114">
        <v>82</v>
      </c>
      <c r="DE205" s="114">
        <v>56311</v>
      </c>
      <c r="DF205" s="114">
        <v>32471</v>
      </c>
      <c r="DG205" s="114">
        <v>924.03669724770634</v>
      </c>
      <c r="DH205" s="114">
        <v>7.2806999938001521E-5</v>
      </c>
      <c r="DI205" s="114">
        <v>0.94533333333333358</v>
      </c>
      <c r="DJ205" s="114">
        <v>3.5998333333333323</v>
      </c>
      <c r="DK205" s="114">
        <v>-2.6544999999999996</v>
      </c>
      <c r="DL205" s="114">
        <v>8.5854103016597456</v>
      </c>
      <c r="DM205" s="114">
        <v>33.503500195601461</v>
      </c>
      <c r="DN205" s="114">
        <v>-24.91808989394173</v>
      </c>
      <c r="DO205" s="114">
        <v>17.2272411314413</v>
      </c>
      <c r="DP205" s="114">
        <v>64.860502729457536</v>
      </c>
      <c r="DQ205" s="114">
        <v>-47.633261598016247</v>
      </c>
      <c r="DR205" s="114">
        <v>0.42343023973625726</v>
      </c>
      <c r="DS205" s="104"/>
      <c r="DT205" s="114">
        <v>9.32</v>
      </c>
      <c r="DU205" s="114">
        <v>9.2200000000000006</v>
      </c>
      <c r="DV205" s="114">
        <v>9.6</v>
      </c>
      <c r="DW205" s="104">
        <v>54</v>
      </c>
      <c r="DX205" s="104">
        <v>138</v>
      </c>
      <c r="DY205" s="114">
        <v>0.378</v>
      </c>
      <c r="DZ205" s="114">
        <v>0.499</v>
      </c>
      <c r="EA205" s="114">
        <v>7.48</v>
      </c>
      <c r="EB205" s="114">
        <v>11.233000000000001</v>
      </c>
      <c r="EC205" s="114">
        <v>2.073</v>
      </c>
      <c r="ED205" s="114">
        <v>0.59099999999999997</v>
      </c>
      <c r="EE205" s="114">
        <v>1.286</v>
      </c>
      <c r="EF205" s="114">
        <v>0.30299999999999999</v>
      </c>
    </row>
    <row r="206" spans="1:136" ht="15.75" customHeight="1">
      <c r="A206" s="76">
        <v>206</v>
      </c>
      <c r="B206" s="168" t="s">
        <v>1548</v>
      </c>
      <c r="C206" s="46">
        <v>2762499</v>
      </c>
      <c r="D206" s="46">
        <v>2</v>
      </c>
      <c r="E206" s="149">
        <v>34907</v>
      </c>
      <c r="F206" s="46">
        <f t="shared" si="0"/>
        <v>25</v>
      </c>
      <c r="G206" s="78">
        <v>1</v>
      </c>
      <c r="H206" s="159">
        <v>98</v>
      </c>
      <c r="I206" s="135">
        <v>121</v>
      </c>
      <c r="J206" s="78">
        <v>86</v>
      </c>
      <c r="K206" s="46">
        <v>35.200000000000003</v>
      </c>
      <c r="L206" s="79">
        <v>90</v>
      </c>
      <c r="M206" s="80">
        <v>0</v>
      </c>
      <c r="N206" s="80">
        <v>0</v>
      </c>
      <c r="O206" s="80">
        <v>0</v>
      </c>
      <c r="P206" s="80">
        <v>0</v>
      </c>
      <c r="Q206" s="80">
        <v>0</v>
      </c>
      <c r="R206" s="80">
        <v>0</v>
      </c>
      <c r="S206" s="80">
        <v>0</v>
      </c>
      <c r="T206" s="80">
        <v>1</v>
      </c>
      <c r="U206" s="80">
        <v>0</v>
      </c>
      <c r="V206" s="80">
        <v>0</v>
      </c>
      <c r="W206" s="80">
        <v>0</v>
      </c>
      <c r="X206" s="70"/>
      <c r="Y206" s="63"/>
      <c r="Z206" s="191" t="e">
        <f t="shared" si="3"/>
        <v>#DIV/0!</v>
      </c>
      <c r="AA206" s="150">
        <v>44190</v>
      </c>
      <c r="AB206" s="60" t="s">
        <v>1928</v>
      </c>
      <c r="AC206" s="177">
        <v>44194</v>
      </c>
      <c r="AD206" s="58"/>
      <c r="AE206" s="58">
        <v>1</v>
      </c>
      <c r="AF206" s="58">
        <v>0</v>
      </c>
      <c r="AG206" s="58">
        <v>6</v>
      </c>
      <c r="AH206" s="84">
        <v>0</v>
      </c>
      <c r="AI206" s="84">
        <v>1</v>
      </c>
      <c r="AJ206" s="60">
        <v>44200</v>
      </c>
      <c r="AK206" s="58">
        <f t="shared" si="2"/>
        <v>10</v>
      </c>
      <c r="AL206" s="123">
        <v>1</v>
      </c>
      <c r="AM206" s="61"/>
      <c r="AN206" s="64">
        <v>1</v>
      </c>
      <c r="AO206" s="63">
        <v>1</v>
      </c>
      <c r="AP206" s="63">
        <v>0</v>
      </c>
      <c r="AQ206" s="63">
        <v>0</v>
      </c>
      <c r="AR206" s="63">
        <v>1</v>
      </c>
      <c r="AS206" s="63">
        <v>0</v>
      </c>
      <c r="AT206" s="64">
        <v>1</v>
      </c>
      <c r="AU206" s="152">
        <v>44190</v>
      </c>
      <c r="AV206" s="135"/>
      <c r="AW206" s="135"/>
      <c r="AX206" s="135"/>
      <c r="AY206" s="135"/>
      <c r="AZ206" s="135"/>
      <c r="BA206" s="135"/>
      <c r="BB206" s="135"/>
      <c r="BC206" s="135"/>
      <c r="BD206" s="135"/>
      <c r="BE206" s="135"/>
      <c r="BF206" s="135"/>
      <c r="BG206" s="133">
        <v>0.68</v>
      </c>
      <c r="BH206" s="133">
        <v>271</v>
      </c>
      <c r="BI206" s="133">
        <v>246</v>
      </c>
      <c r="BJ206" s="229"/>
      <c r="BK206" s="135"/>
      <c r="BL206" s="135"/>
      <c r="BM206" s="135"/>
      <c r="BN206" s="135">
        <v>14.6</v>
      </c>
      <c r="BO206" s="135">
        <v>10.58</v>
      </c>
      <c r="BP206" s="135">
        <v>89.8</v>
      </c>
      <c r="BQ206" s="135">
        <v>7.8</v>
      </c>
      <c r="BR206" s="135">
        <v>368</v>
      </c>
      <c r="BS206" s="46">
        <v>18</v>
      </c>
      <c r="BT206" s="123">
        <v>0</v>
      </c>
      <c r="BU206" s="64">
        <v>0</v>
      </c>
      <c r="BV206" s="64">
        <v>1</v>
      </c>
      <c r="BW206" s="64">
        <v>1</v>
      </c>
      <c r="BX206" s="64">
        <v>0</v>
      </c>
      <c r="BY206" s="64">
        <v>0</v>
      </c>
      <c r="BZ206" s="64">
        <v>0</v>
      </c>
      <c r="CA206" s="64">
        <v>0</v>
      </c>
      <c r="CB206" s="64">
        <v>0</v>
      </c>
      <c r="CC206" s="64">
        <v>1</v>
      </c>
      <c r="CD206" s="64">
        <v>0</v>
      </c>
      <c r="CE206" s="64">
        <v>0</v>
      </c>
      <c r="CF206" s="64">
        <v>0</v>
      </c>
      <c r="CG206" s="64">
        <v>1</v>
      </c>
      <c r="CH206" s="64">
        <v>0</v>
      </c>
      <c r="CI206" s="63">
        <v>0</v>
      </c>
      <c r="CJ206" s="86"/>
      <c r="CK206" s="63" t="s">
        <v>1885</v>
      </c>
      <c r="CL206" s="64">
        <v>0</v>
      </c>
      <c r="CM206" s="64">
        <v>0</v>
      </c>
      <c r="CN206" s="64">
        <v>0</v>
      </c>
      <c r="CO206" s="64">
        <v>0</v>
      </c>
      <c r="CP206" s="61">
        <v>0</v>
      </c>
      <c r="CQ206" s="61"/>
      <c r="CR206" s="70">
        <v>0</v>
      </c>
      <c r="CS206" s="64">
        <v>0</v>
      </c>
      <c r="CT206" s="71"/>
      <c r="CU206" s="62"/>
      <c r="CV206" s="61">
        <v>0</v>
      </c>
      <c r="CW206" s="61">
        <v>0</v>
      </c>
      <c r="CX206" s="64">
        <v>0</v>
      </c>
      <c r="CY206" s="64">
        <v>0</v>
      </c>
      <c r="CZ206" s="160">
        <v>4.1167333333333334</v>
      </c>
      <c r="DA206" s="75">
        <v>4.4180000000000001</v>
      </c>
      <c r="DB206" s="75">
        <v>0.30126666666666679</v>
      </c>
      <c r="DC206" s="75">
        <v>7.318100111739084</v>
      </c>
      <c r="DD206" s="75">
        <v>62</v>
      </c>
      <c r="DE206" s="75">
        <v>48004</v>
      </c>
      <c r="DF206" s="75">
        <v>31893</v>
      </c>
      <c r="DG206" s="75">
        <v>1090.9654104284975</v>
      </c>
      <c r="DH206" s="75">
        <v>2.2945787827231945E-4</v>
      </c>
      <c r="DI206" s="75">
        <v>11.7315</v>
      </c>
      <c r="DJ206" s="75">
        <v>27.642666666666663</v>
      </c>
      <c r="DK206" s="75">
        <v>-15.911166666666656</v>
      </c>
      <c r="DL206" s="75">
        <v>93.64650284798104</v>
      </c>
      <c r="DM206" s="75">
        <v>220.66066409157298</v>
      </c>
      <c r="DN206" s="75">
        <v>-127.014161243592</v>
      </c>
      <c r="DO206" s="75">
        <v>227.99270522928938</v>
      </c>
      <c r="DP206" s="75">
        <v>537.20994824319473</v>
      </c>
      <c r="DQ206" s="75">
        <v>-309.21724301390543</v>
      </c>
      <c r="DR206" s="75">
        <v>0.36532054523751878</v>
      </c>
      <c r="DS206" s="90"/>
      <c r="DT206" s="75">
        <v>6.42</v>
      </c>
      <c r="DU206" s="75">
        <v>6.24</v>
      </c>
      <c r="DV206" s="75">
        <v>6.57</v>
      </c>
      <c r="DW206" s="90">
        <v>86</v>
      </c>
      <c r="DX206" s="90">
        <v>121</v>
      </c>
      <c r="DY206" s="75">
        <v>0.32700000000000001</v>
      </c>
      <c r="DZ206" s="75">
        <v>0.70399999999999996</v>
      </c>
      <c r="EA206" s="75">
        <v>23.02</v>
      </c>
      <c r="EB206" s="75">
        <v>6.4020000000000001</v>
      </c>
      <c r="EC206" s="75">
        <v>0.53400000000000003</v>
      </c>
      <c r="ED206" s="75">
        <v>0.55200000000000005</v>
      </c>
      <c r="EE206" s="75">
        <v>0.61899999999999999</v>
      </c>
      <c r="EF206" s="75">
        <v>0.375</v>
      </c>
    </row>
    <row r="207" spans="1:136" ht="15.75" customHeight="1">
      <c r="A207" s="76">
        <v>207</v>
      </c>
      <c r="B207" s="168" t="s">
        <v>1555</v>
      </c>
      <c r="C207" s="46">
        <v>2762351</v>
      </c>
      <c r="D207" s="46">
        <v>2</v>
      </c>
      <c r="E207" s="149">
        <v>26287</v>
      </c>
      <c r="F207" s="46">
        <f t="shared" si="0"/>
        <v>49</v>
      </c>
      <c r="G207" s="78">
        <v>1</v>
      </c>
      <c r="H207" s="159">
        <v>114</v>
      </c>
      <c r="I207" s="135">
        <v>103</v>
      </c>
      <c r="J207" s="78">
        <v>84</v>
      </c>
      <c r="K207" s="46">
        <v>36.799999999999997</v>
      </c>
      <c r="L207" s="79">
        <v>96</v>
      </c>
      <c r="M207" s="80">
        <v>0</v>
      </c>
      <c r="N207" s="80">
        <v>0</v>
      </c>
      <c r="O207" s="80">
        <v>0</v>
      </c>
      <c r="P207" s="80">
        <v>0</v>
      </c>
      <c r="Q207" s="80">
        <v>0</v>
      </c>
      <c r="R207" s="80">
        <v>0</v>
      </c>
      <c r="S207" s="80">
        <v>1</v>
      </c>
      <c r="T207" s="80">
        <v>0</v>
      </c>
      <c r="U207" s="80">
        <v>1</v>
      </c>
      <c r="V207" s="80">
        <v>0</v>
      </c>
      <c r="W207" s="80">
        <v>0</v>
      </c>
      <c r="X207" s="70"/>
      <c r="Y207" s="63"/>
      <c r="Z207" s="191" t="e">
        <f t="shared" si="3"/>
        <v>#DIV/0!</v>
      </c>
      <c r="AA207" s="150">
        <v>44192</v>
      </c>
      <c r="AB207" s="60" t="s">
        <v>1928</v>
      </c>
      <c r="AC207" s="177">
        <v>44194</v>
      </c>
      <c r="AD207" s="58"/>
      <c r="AE207" s="58">
        <v>0</v>
      </c>
      <c r="AF207" s="58">
        <v>0</v>
      </c>
      <c r="AG207" s="58">
        <v>0</v>
      </c>
      <c r="AH207" s="84">
        <v>0</v>
      </c>
      <c r="AI207" s="84">
        <v>0</v>
      </c>
      <c r="AJ207" s="60">
        <v>44202</v>
      </c>
      <c r="AK207" s="58">
        <f t="shared" si="2"/>
        <v>10</v>
      </c>
      <c r="AL207" s="123">
        <v>1</v>
      </c>
      <c r="AM207" s="61"/>
      <c r="AN207" s="64">
        <v>1</v>
      </c>
      <c r="AO207" s="63">
        <v>1</v>
      </c>
      <c r="AP207" s="63">
        <v>1</v>
      </c>
      <c r="AQ207" s="63">
        <v>1</v>
      </c>
      <c r="AR207" s="63">
        <v>1</v>
      </c>
      <c r="AS207" s="63">
        <v>0</v>
      </c>
      <c r="AT207" s="64">
        <v>0</v>
      </c>
      <c r="AU207" s="152">
        <v>44192</v>
      </c>
      <c r="AV207" s="135"/>
      <c r="AW207" s="135"/>
      <c r="AX207" s="135"/>
      <c r="AY207" s="135"/>
      <c r="AZ207" s="135"/>
      <c r="BA207" s="135"/>
      <c r="BB207" s="135"/>
      <c r="BC207" s="135"/>
      <c r="BD207" s="135"/>
      <c r="BE207" s="135"/>
      <c r="BF207" s="135"/>
      <c r="BG207" s="133">
        <v>0.6</v>
      </c>
      <c r="BH207" s="133">
        <v>1100</v>
      </c>
      <c r="BI207" s="133">
        <v>67.400000000000006</v>
      </c>
      <c r="BJ207" s="229"/>
      <c r="BK207" s="135"/>
      <c r="BL207" s="135"/>
      <c r="BM207" s="135">
        <v>94</v>
      </c>
      <c r="BN207" s="135">
        <v>13.4</v>
      </c>
      <c r="BO207" s="135">
        <v>13.34</v>
      </c>
      <c r="BP207" s="135">
        <v>78.5</v>
      </c>
      <c r="BQ207" s="135">
        <v>11.2</v>
      </c>
      <c r="BR207" s="135">
        <v>176</v>
      </c>
      <c r="BS207" s="46">
        <v>21</v>
      </c>
      <c r="BT207" s="123">
        <v>0</v>
      </c>
      <c r="BU207" s="64">
        <v>0</v>
      </c>
      <c r="BV207" s="64">
        <v>0</v>
      </c>
      <c r="BW207" s="64">
        <v>0</v>
      </c>
      <c r="BX207" s="64">
        <v>0</v>
      </c>
      <c r="BY207" s="64">
        <v>0</v>
      </c>
      <c r="BZ207" s="64">
        <v>0</v>
      </c>
      <c r="CA207" s="64">
        <v>0</v>
      </c>
      <c r="CB207" s="64">
        <v>0</v>
      </c>
      <c r="CC207" s="64">
        <v>0</v>
      </c>
      <c r="CD207" s="64">
        <v>0</v>
      </c>
      <c r="CE207" s="64">
        <v>0</v>
      </c>
      <c r="CF207" s="64">
        <v>0</v>
      </c>
      <c r="CG207" s="64">
        <v>0</v>
      </c>
      <c r="CH207" s="64">
        <v>0</v>
      </c>
      <c r="CI207" s="63">
        <v>0</v>
      </c>
      <c r="CJ207" s="86"/>
      <c r="CK207" s="63"/>
      <c r="CL207" s="64">
        <v>0</v>
      </c>
      <c r="CM207" s="64">
        <v>0</v>
      </c>
      <c r="CN207" s="64">
        <v>0</v>
      </c>
      <c r="CO207" s="64">
        <v>0</v>
      </c>
      <c r="CP207" s="61">
        <v>0</v>
      </c>
      <c r="CQ207" s="61"/>
      <c r="CR207" s="70">
        <v>0</v>
      </c>
      <c r="CS207" s="64">
        <v>0</v>
      </c>
      <c r="CT207" s="71"/>
      <c r="CU207" s="62"/>
      <c r="CV207" s="61">
        <v>0</v>
      </c>
      <c r="CW207" s="61">
        <v>0</v>
      </c>
      <c r="CX207" s="64">
        <v>0</v>
      </c>
      <c r="CY207" s="64">
        <v>0</v>
      </c>
      <c r="CZ207" s="160"/>
      <c r="DA207" s="75"/>
      <c r="DB207" s="75"/>
      <c r="DC207" s="75"/>
      <c r="DD207" s="75"/>
      <c r="DE207" s="75"/>
      <c r="DF207" s="75"/>
      <c r="DG207" s="75"/>
      <c r="DH207" s="75"/>
      <c r="DI207" s="75"/>
      <c r="DJ207" s="75"/>
      <c r="DK207" s="75"/>
      <c r="DL207" s="75"/>
      <c r="DM207" s="75"/>
      <c r="DN207" s="75"/>
      <c r="DO207" s="75"/>
      <c r="DP207" s="75"/>
      <c r="DQ207" s="75"/>
      <c r="DR207" s="75"/>
      <c r="DS207" s="90"/>
      <c r="DT207" s="75">
        <v>6.75</v>
      </c>
      <c r="DU207" s="75">
        <v>6.56</v>
      </c>
      <c r="DV207" s="75">
        <v>6.92</v>
      </c>
      <c r="DW207" s="90">
        <v>84</v>
      </c>
      <c r="DX207" s="90">
        <v>103</v>
      </c>
      <c r="DY207" s="75">
        <v>0.35699999999999998</v>
      </c>
      <c r="DZ207" s="75">
        <v>1.4930000000000001</v>
      </c>
      <c r="EA207" s="75">
        <v>44.19</v>
      </c>
      <c r="EB207" s="75">
        <v>4.6210000000000004</v>
      </c>
      <c r="EC207" s="75">
        <v>0.26800000000000002</v>
      </c>
      <c r="ED207" s="75">
        <v>0.61399999999999999</v>
      </c>
      <c r="EE207" s="75">
        <v>0.71399999999999997</v>
      </c>
      <c r="EF207" s="75">
        <v>0.54400000000000004</v>
      </c>
    </row>
    <row r="208" spans="1:136" ht="15.75" customHeight="1">
      <c r="A208" s="76">
        <v>208</v>
      </c>
      <c r="B208" s="168" t="s">
        <v>1562</v>
      </c>
      <c r="C208" s="46">
        <v>2763189</v>
      </c>
      <c r="D208" s="46">
        <v>1</v>
      </c>
      <c r="E208" s="149">
        <v>30997</v>
      </c>
      <c r="F208" s="46">
        <f t="shared" si="0"/>
        <v>36</v>
      </c>
      <c r="G208" s="78">
        <v>2</v>
      </c>
      <c r="H208" s="159">
        <v>122</v>
      </c>
      <c r="I208" s="135">
        <v>123</v>
      </c>
      <c r="J208" s="78">
        <v>75</v>
      </c>
      <c r="K208" s="46">
        <v>36.299999999999997</v>
      </c>
      <c r="L208" s="79">
        <v>92</v>
      </c>
      <c r="M208" s="80">
        <v>0</v>
      </c>
      <c r="N208" s="80">
        <v>1</v>
      </c>
      <c r="O208" s="80">
        <v>0</v>
      </c>
      <c r="P208" s="80">
        <v>0</v>
      </c>
      <c r="Q208" s="80">
        <v>0</v>
      </c>
      <c r="R208" s="80">
        <v>0</v>
      </c>
      <c r="S208" s="80">
        <v>1</v>
      </c>
      <c r="T208" s="80">
        <v>0</v>
      </c>
      <c r="U208" s="80">
        <v>1</v>
      </c>
      <c r="V208" s="80">
        <v>0</v>
      </c>
      <c r="W208" s="80">
        <v>0</v>
      </c>
      <c r="X208" s="70">
        <v>115</v>
      </c>
      <c r="Y208" s="63">
        <v>1.75</v>
      </c>
      <c r="Z208" s="191">
        <f t="shared" si="3"/>
        <v>37.551020408163268</v>
      </c>
      <c r="AA208" s="150">
        <v>44193</v>
      </c>
      <c r="AB208" s="60" t="s">
        <v>1928</v>
      </c>
      <c r="AC208" s="177">
        <v>44194</v>
      </c>
      <c r="AD208" s="58"/>
      <c r="AE208" s="58">
        <v>1</v>
      </c>
      <c r="AF208" s="58">
        <v>1</v>
      </c>
      <c r="AG208" s="58">
        <v>3</v>
      </c>
      <c r="AH208" s="84">
        <v>1</v>
      </c>
      <c r="AI208" s="84">
        <v>1</v>
      </c>
      <c r="AJ208" s="60">
        <v>44200</v>
      </c>
      <c r="AK208" s="58">
        <f t="shared" si="2"/>
        <v>7</v>
      </c>
      <c r="AL208" s="123">
        <v>1</v>
      </c>
      <c r="AM208" s="61"/>
      <c r="AN208" s="64">
        <v>1</v>
      </c>
      <c r="AO208" s="63">
        <v>1</v>
      </c>
      <c r="AP208" s="63">
        <v>0</v>
      </c>
      <c r="AQ208" s="63">
        <v>0</v>
      </c>
      <c r="AR208" s="63">
        <v>1</v>
      </c>
      <c r="AS208" s="63">
        <v>0</v>
      </c>
      <c r="AT208" s="64">
        <v>1</v>
      </c>
      <c r="AU208" s="152">
        <v>44193</v>
      </c>
      <c r="AV208" s="135"/>
      <c r="AW208" s="135"/>
      <c r="AX208" s="135"/>
      <c r="AY208" s="135"/>
      <c r="AZ208" s="135"/>
      <c r="BA208" s="135"/>
      <c r="BB208" s="135"/>
      <c r="BC208" s="135"/>
      <c r="BD208" s="135"/>
      <c r="BE208" s="135"/>
      <c r="BF208" s="135"/>
      <c r="BG208" s="133">
        <v>1.1599999999999999</v>
      </c>
      <c r="BH208" s="143"/>
      <c r="BI208" s="133">
        <v>222.2</v>
      </c>
      <c r="BJ208" s="229"/>
      <c r="BK208" s="135"/>
      <c r="BL208" s="135"/>
      <c r="BM208" s="135"/>
      <c r="BN208" s="135">
        <v>12.9</v>
      </c>
      <c r="BO208" s="135">
        <v>4.8499999999999996</v>
      </c>
      <c r="BP208" s="135">
        <v>92.4</v>
      </c>
      <c r="BQ208" s="135">
        <v>4.8</v>
      </c>
      <c r="BR208" s="135">
        <v>40</v>
      </c>
      <c r="BS208" s="46">
        <v>30</v>
      </c>
      <c r="BT208" s="123">
        <v>0</v>
      </c>
      <c r="BU208" s="64">
        <v>0</v>
      </c>
      <c r="BV208" s="64">
        <v>0</v>
      </c>
      <c r="BW208" s="64">
        <v>0</v>
      </c>
      <c r="BX208" s="64">
        <v>0</v>
      </c>
      <c r="BY208" s="64">
        <v>0</v>
      </c>
      <c r="BZ208" s="64">
        <v>0</v>
      </c>
      <c r="CA208" s="64">
        <v>0</v>
      </c>
      <c r="CB208" s="64">
        <v>0</v>
      </c>
      <c r="CC208" s="64">
        <v>1</v>
      </c>
      <c r="CD208" s="64">
        <v>1</v>
      </c>
      <c r="CE208" s="64">
        <v>0</v>
      </c>
      <c r="CF208" s="64">
        <v>0</v>
      </c>
      <c r="CG208" s="64">
        <v>0</v>
      </c>
      <c r="CH208" s="64">
        <v>0</v>
      </c>
      <c r="CI208" s="63">
        <v>0</v>
      </c>
      <c r="CJ208" s="86"/>
      <c r="CK208" s="63" t="s">
        <v>1885</v>
      </c>
      <c r="CL208" s="90">
        <v>1</v>
      </c>
      <c r="CM208" s="90">
        <v>0</v>
      </c>
      <c r="CN208" s="90">
        <v>0</v>
      </c>
      <c r="CO208" s="90">
        <v>0</v>
      </c>
      <c r="CP208" s="161">
        <v>0</v>
      </c>
      <c r="CQ208" s="161"/>
      <c r="CR208" s="91">
        <v>1</v>
      </c>
      <c r="CS208" s="90">
        <v>0</v>
      </c>
      <c r="CT208" s="92"/>
      <c r="CU208" s="89"/>
      <c r="CV208" s="161">
        <v>1</v>
      </c>
      <c r="CW208" s="161">
        <v>0</v>
      </c>
      <c r="CX208" s="90">
        <v>0</v>
      </c>
      <c r="CY208" s="90">
        <v>0</v>
      </c>
      <c r="CZ208" s="160">
        <v>4.9433500000000006</v>
      </c>
      <c r="DA208" s="75">
        <v>5.165</v>
      </c>
      <c r="DB208" s="75">
        <v>0.22164999999999946</v>
      </c>
      <c r="DC208" s="75">
        <v>4.4838014706625966</v>
      </c>
      <c r="DD208" s="75">
        <v>40</v>
      </c>
      <c r="DE208" s="75">
        <v>73179</v>
      </c>
      <c r="DF208" s="75">
        <v>32043</v>
      </c>
      <c r="DG208" s="75">
        <v>1342.6016260162603</v>
      </c>
      <c r="DH208" s="75">
        <v>1.399307639940891E-4</v>
      </c>
      <c r="DI208" s="75">
        <v>14.371833333333331</v>
      </c>
      <c r="DJ208" s="75">
        <v>27.060000000000006</v>
      </c>
      <c r="DK208" s="75">
        <v>-12.688166666666667</v>
      </c>
      <c r="DL208" s="75">
        <v>164.76495918382849</v>
      </c>
      <c r="DM208" s="75">
        <v>310.90047890760889</v>
      </c>
      <c r="DN208" s="75">
        <v>-146.13551972378053</v>
      </c>
      <c r="DO208" s="75">
        <v>233.17281756508908</v>
      </c>
      <c r="DP208" s="75">
        <v>438.53609262680919</v>
      </c>
      <c r="DQ208" s="75">
        <v>-205.36327506172009</v>
      </c>
      <c r="DR208" s="75">
        <v>0.31893691059044427</v>
      </c>
      <c r="DS208" s="90"/>
      <c r="DT208" s="75">
        <v>6.58</v>
      </c>
      <c r="DU208" s="75">
        <v>6.42</v>
      </c>
      <c r="DV208" s="75">
        <v>6.71</v>
      </c>
      <c r="DW208" s="90">
        <v>75</v>
      </c>
      <c r="DX208" s="90">
        <v>123</v>
      </c>
      <c r="DY208" s="75">
        <v>0.29399999999999998</v>
      </c>
      <c r="DZ208" s="75">
        <v>0.47399999999999998</v>
      </c>
      <c r="EA208" s="75">
        <v>14.67</v>
      </c>
      <c r="EB208" s="75">
        <v>8.0180000000000007</v>
      </c>
      <c r="EC208" s="75">
        <v>0.51700000000000002</v>
      </c>
      <c r="ED208" s="75">
        <v>1.319</v>
      </c>
      <c r="EE208" s="75">
        <v>1.524</v>
      </c>
      <c r="EF208" s="75">
        <v>0.41699999999999998</v>
      </c>
    </row>
    <row r="209" spans="1:136" ht="15.75" customHeight="1">
      <c r="A209" s="76">
        <v>209</v>
      </c>
      <c r="B209" s="168" t="s">
        <v>1569</v>
      </c>
      <c r="C209" s="46">
        <v>2762240</v>
      </c>
      <c r="D209" s="46">
        <v>1</v>
      </c>
      <c r="E209" s="149">
        <v>13377</v>
      </c>
      <c r="F209" s="46">
        <f t="shared" si="0"/>
        <v>84</v>
      </c>
      <c r="G209" s="78">
        <v>1</v>
      </c>
      <c r="H209" s="159">
        <v>72</v>
      </c>
      <c r="I209" s="135">
        <v>155</v>
      </c>
      <c r="J209" s="78">
        <v>82</v>
      </c>
      <c r="K209" s="46">
        <v>37.799999999999997</v>
      </c>
      <c r="L209" s="79">
        <v>99</v>
      </c>
      <c r="M209" s="80">
        <v>0</v>
      </c>
      <c r="N209" s="80">
        <v>0</v>
      </c>
      <c r="O209" s="80">
        <v>0</v>
      </c>
      <c r="P209" s="80">
        <v>0</v>
      </c>
      <c r="Q209" s="80">
        <v>0</v>
      </c>
      <c r="R209" s="80">
        <v>0</v>
      </c>
      <c r="S209" s="80">
        <v>0</v>
      </c>
      <c r="T209" s="80">
        <v>0</v>
      </c>
      <c r="U209" s="80">
        <v>0</v>
      </c>
      <c r="V209" s="80">
        <v>0</v>
      </c>
      <c r="W209" s="80">
        <v>0</v>
      </c>
      <c r="X209" s="70"/>
      <c r="Y209" s="63"/>
      <c r="Z209" s="191" t="e">
        <f t="shared" si="3"/>
        <v>#DIV/0!</v>
      </c>
      <c r="AA209" s="150">
        <v>44192</v>
      </c>
      <c r="AB209" s="60" t="s">
        <v>1928</v>
      </c>
      <c r="AC209" s="177">
        <v>44194</v>
      </c>
      <c r="AD209" s="58"/>
      <c r="AE209" s="58">
        <v>1</v>
      </c>
      <c r="AF209" s="58">
        <v>0</v>
      </c>
      <c r="AG209" s="58">
        <v>18</v>
      </c>
      <c r="AH209" s="84">
        <v>0</v>
      </c>
      <c r="AI209" s="84">
        <v>1</v>
      </c>
      <c r="AJ209" s="60">
        <v>44211</v>
      </c>
      <c r="AK209" s="58">
        <f t="shared" si="2"/>
        <v>19</v>
      </c>
      <c r="AL209" s="123">
        <v>1</v>
      </c>
      <c r="AM209" s="61"/>
      <c r="AN209" s="64">
        <v>1</v>
      </c>
      <c r="AO209" s="63">
        <v>1</v>
      </c>
      <c r="AP209" s="63">
        <v>0</v>
      </c>
      <c r="AQ209" s="63">
        <v>0</v>
      </c>
      <c r="AR209" s="63">
        <v>1</v>
      </c>
      <c r="AS209" s="63">
        <v>0</v>
      </c>
      <c r="AT209" s="64">
        <v>1</v>
      </c>
      <c r="AU209" s="152">
        <v>44192</v>
      </c>
      <c r="AV209" s="135"/>
      <c r="AW209" s="135"/>
      <c r="AX209" s="135"/>
      <c r="AY209" s="135"/>
      <c r="AZ209" s="135"/>
      <c r="BA209" s="135"/>
      <c r="BB209" s="135"/>
      <c r="BC209" s="135"/>
      <c r="BD209" s="135"/>
      <c r="BE209" s="135"/>
      <c r="BF209" s="135"/>
      <c r="BG209" s="133">
        <v>1.18</v>
      </c>
      <c r="BH209" s="133">
        <v>793</v>
      </c>
      <c r="BI209" s="133">
        <v>471.2</v>
      </c>
      <c r="BJ209" s="228">
        <v>3.2000000000000001E-2</v>
      </c>
      <c r="BK209" s="135"/>
      <c r="BL209" s="135"/>
      <c r="BM209" s="135"/>
      <c r="BN209" s="135">
        <v>13.6</v>
      </c>
      <c r="BO209" s="135">
        <v>14.49</v>
      </c>
      <c r="BP209" s="135">
        <v>94.9</v>
      </c>
      <c r="BQ209" s="135">
        <v>2.5</v>
      </c>
      <c r="BR209" s="135">
        <v>150</v>
      </c>
      <c r="BS209" s="46">
        <v>49</v>
      </c>
      <c r="BT209" s="123">
        <v>0</v>
      </c>
      <c r="BU209" s="64">
        <v>1</v>
      </c>
      <c r="BV209" s="64">
        <v>1</v>
      </c>
      <c r="BW209" s="64">
        <v>0</v>
      </c>
      <c r="BX209" s="64">
        <v>0</v>
      </c>
      <c r="BY209" s="64">
        <v>1</v>
      </c>
      <c r="BZ209" s="64">
        <v>0</v>
      </c>
      <c r="CA209" s="64">
        <v>0</v>
      </c>
      <c r="CB209" s="64">
        <v>1</v>
      </c>
      <c r="CC209" s="64">
        <v>1</v>
      </c>
      <c r="CD209" s="64">
        <v>1</v>
      </c>
      <c r="CE209" s="64">
        <v>0</v>
      </c>
      <c r="CF209" s="64">
        <v>0</v>
      </c>
      <c r="CG209" s="64">
        <v>1</v>
      </c>
      <c r="CH209" s="64">
        <v>0</v>
      </c>
      <c r="CI209" s="63">
        <v>0</v>
      </c>
      <c r="CJ209" s="86"/>
      <c r="CK209" s="63"/>
      <c r="CL209" s="64">
        <v>0</v>
      </c>
      <c r="CM209" s="64">
        <v>0</v>
      </c>
      <c r="CN209" s="64">
        <v>0</v>
      </c>
      <c r="CO209" s="64">
        <v>0</v>
      </c>
      <c r="CP209" s="61">
        <v>0</v>
      </c>
      <c r="CQ209" s="61">
        <v>60</v>
      </c>
      <c r="CR209" s="70">
        <v>0</v>
      </c>
      <c r="CS209" s="64">
        <v>0</v>
      </c>
      <c r="CT209" s="71"/>
      <c r="CU209" s="62"/>
      <c r="CV209" s="61">
        <v>0</v>
      </c>
      <c r="CW209" s="61">
        <v>0</v>
      </c>
      <c r="CX209" s="64">
        <v>0</v>
      </c>
      <c r="CY209" s="64">
        <v>0</v>
      </c>
      <c r="CZ209" s="160">
        <v>5.3956101694915235</v>
      </c>
      <c r="DA209" s="75">
        <v>5.8079999999999998</v>
      </c>
      <c r="DB209" s="75">
        <v>0.41238983050847633</v>
      </c>
      <c r="DC209" s="75">
        <v>7.6430619995539724</v>
      </c>
      <c r="DD209" s="75">
        <v>47</v>
      </c>
      <c r="DE209" s="75">
        <v>12439</v>
      </c>
      <c r="DF209" s="75">
        <v>4513</v>
      </c>
      <c r="DG209" s="75">
        <v>249.40668824163964</v>
      </c>
      <c r="DH209" s="75">
        <v>1.6935656989926816E-3</v>
      </c>
      <c r="DI209" s="75">
        <v>5.6081666666666665</v>
      </c>
      <c r="DJ209" s="75">
        <v>7.7688333333333341</v>
      </c>
      <c r="DK209" s="75">
        <v>-2.1606666666666663</v>
      </c>
      <c r="DL209" s="75">
        <v>77.893095489940677</v>
      </c>
      <c r="DM209" s="75">
        <v>107.28660033096152</v>
      </c>
      <c r="DN209" s="75">
        <v>-29.393504841020849</v>
      </c>
      <c r="DO209" s="75">
        <v>84.188556752551662</v>
      </c>
      <c r="DP209" s="75">
        <v>115.97846890231837</v>
      </c>
      <c r="DQ209" s="75">
        <v>-31.789912149766732</v>
      </c>
      <c r="DR209" s="75">
        <v>0.21513338593431222</v>
      </c>
      <c r="DS209" s="90"/>
      <c r="DT209" s="75">
        <v>8.4</v>
      </c>
      <c r="DU209" s="75">
        <v>8.2799999999999994</v>
      </c>
      <c r="DV209" s="75">
        <v>8.5</v>
      </c>
      <c r="DW209" s="90">
        <v>82</v>
      </c>
      <c r="DX209" s="90">
        <v>155</v>
      </c>
      <c r="DY209" s="75">
        <v>0.214</v>
      </c>
      <c r="DZ209" s="75">
        <v>0.28999999999999998</v>
      </c>
      <c r="EA209" s="75">
        <v>5.38</v>
      </c>
      <c r="EB209" s="75">
        <v>13.247999999999999</v>
      </c>
      <c r="EC209" s="75">
        <v>1.861</v>
      </c>
      <c r="ED209" s="75">
        <v>1.01</v>
      </c>
      <c r="EE209" s="75">
        <v>1.139</v>
      </c>
      <c r="EF209" s="75">
        <v>0.93200000000000005</v>
      </c>
    </row>
    <row r="210" spans="1:136" ht="15.75" customHeight="1">
      <c r="A210" s="76">
        <v>210</v>
      </c>
      <c r="B210" s="168" t="s">
        <v>1576</v>
      </c>
      <c r="C210" s="46">
        <v>2763266</v>
      </c>
      <c r="D210" s="46">
        <v>2</v>
      </c>
      <c r="E210" s="149">
        <v>21527</v>
      </c>
      <c r="F210" s="46">
        <f t="shared" si="0"/>
        <v>62</v>
      </c>
      <c r="G210" s="78">
        <v>1</v>
      </c>
      <c r="H210" s="159">
        <v>88</v>
      </c>
      <c r="I210" s="135">
        <v>120</v>
      </c>
      <c r="J210" s="78">
        <v>62</v>
      </c>
      <c r="K210" s="46">
        <v>37.200000000000003</v>
      </c>
      <c r="L210" s="79">
        <v>83</v>
      </c>
      <c r="M210" s="80">
        <v>0</v>
      </c>
      <c r="N210" s="80">
        <v>0</v>
      </c>
      <c r="O210" s="80">
        <v>0</v>
      </c>
      <c r="P210" s="80">
        <v>0</v>
      </c>
      <c r="Q210" s="80">
        <v>0</v>
      </c>
      <c r="R210" s="80">
        <v>0</v>
      </c>
      <c r="S210" s="80">
        <v>1</v>
      </c>
      <c r="T210" s="80">
        <v>0</v>
      </c>
      <c r="U210" s="80">
        <v>1</v>
      </c>
      <c r="V210" s="80">
        <v>0</v>
      </c>
      <c r="W210" s="80">
        <v>0</v>
      </c>
      <c r="X210" s="70">
        <v>79</v>
      </c>
      <c r="Y210" s="63">
        <v>1.64</v>
      </c>
      <c r="Z210" s="191">
        <f t="shared" si="3"/>
        <v>29.372397382510414</v>
      </c>
      <c r="AA210" s="150">
        <v>44193</v>
      </c>
      <c r="AB210" s="60" t="s">
        <v>1928</v>
      </c>
      <c r="AC210" s="177">
        <v>44194</v>
      </c>
      <c r="AD210" s="58"/>
      <c r="AE210" s="58">
        <v>1</v>
      </c>
      <c r="AF210" s="58">
        <v>1</v>
      </c>
      <c r="AG210" s="58">
        <v>23</v>
      </c>
      <c r="AH210" s="84">
        <v>0</v>
      </c>
      <c r="AI210" s="84">
        <v>1</v>
      </c>
      <c r="AJ210" s="60">
        <v>44218</v>
      </c>
      <c r="AK210" s="58">
        <f t="shared" si="2"/>
        <v>25</v>
      </c>
      <c r="AL210" s="123">
        <v>1</v>
      </c>
      <c r="AM210" s="61"/>
      <c r="AN210" s="64">
        <v>1</v>
      </c>
      <c r="AO210" s="63">
        <v>1</v>
      </c>
      <c r="AP210" s="63">
        <v>0</v>
      </c>
      <c r="AQ210" s="63">
        <v>0</v>
      </c>
      <c r="AR210" s="63">
        <v>1</v>
      </c>
      <c r="AS210" s="63">
        <v>0</v>
      </c>
      <c r="AT210" s="64">
        <v>1</v>
      </c>
      <c r="AU210" s="152">
        <v>44193</v>
      </c>
      <c r="AV210" s="135"/>
      <c r="AW210" s="135">
        <v>7.4859999999999998</v>
      </c>
      <c r="AX210" s="135">
        <v>44.3</v>
      </c>
      <c r="AY210" s="135">
        <v>34.299999999999997</v>
      </c>
      <c r="AZ210" s="135">
        <v>25.6</v>
      </c>
      <c r="BA210" s="135">
        <v>2.8</v>
      </c>
      <c r="BB210" s="135"/>
      <c r="BC210" s="135"/>
      <c r="BD210" s="135"/>
      <c r="BE210" s="135"/>
      <c r="BF210" s="135"/>
      <c r="BG210" s="133">
        <v>1.03</v>
      </c>
      <c r="BH210" s="133">
        <v>2559</v>
      </c>
      <c r="BI210" s="133">
        <v>92.1</v>
      </c>
      <c r="BJ210" s="228">
        <v>0.01</v>
      </c>
      <c r="BK210" s="135"/>
      <c r="BL210" s="135"/>
      <c r="BM210" s="135">
        <v>165</v>
      </c>
      <c r="BN210" s="135">
        <v>11.9</v>
      </c>
      <c r="BO210" s="135">
        <v>11.42</v>
      </c>
      <c r="BP210" s="135">
        <v>90.8</v>
      </c>
      <c r="BQ210" s="135">
        <v>4.4000000000000004</v>
      </c>
      <c r="BR210" s="135">
        <v>179</v>
      </c>
      <c r="BS210" s="46">
        <v>54</v>
      </c>
      <c r="BT210" s="123">
        <v>1</v>
      </c>
      <c r="BU210" s="64">
        <v>0</v>
      </c>
      <c r="BV210" s="64">
        <v>0</v>
      </c>
      <c r="BW210" s="64">
        <v>0</v>
      </c>
      <c r="BX210" s="64">
        <v>0</v>
      </c>
      <c r="BY210" s="64">
        <v>1</v>
      </c>
      <c r="BZ210" s="64">
        <v>0</v>
      </c>
      <c r="CA210" s="64">
        <v>0</v>
      </c>
      <c r="CB210" s="64">
        <v>0</v>
      </c>
      <c r="CC210" s="64">
        <v>0</v>
      </c>
      <c r="CD210" s="64">
        <v>0</v>
      </c>
      <c r="CE210" s="64">
        <v>0</v>
      </c>
      <c r="CF210" s="64">
        <v>0</v>
      </c>
      <c r="CG210" s="64">
        <v>0</v>
      </c>
      <c r="CH210" s="64">
        <v>0</v>
      </c>
      <c r="CI210" s="63">
        <v>0</v>
      </c>
      <c r="CJ210" s="86"/>
      <c r="CK210" s="63"/>
      <c r="CL210" s="64">
        <v>0</v>
      </c>
      <c r="CM210" s="64">
        <v>0</v>
      </c>
      <c r="CN210" s="64">
        <v>0</v>
      </c>
      <c r="CO210" s="64">
        <v>0</v>
      </c>
      <c r="CP210" s="61">
        <v>0</v>
      </c>
      <c r="CQ210" s="61">
        <v>613</v>
      </c>
      <c r="CR210" s="70">
        <v>0</v>
      </c>
      <c r="CS210" s="64">
        <v>0</v>
      </c>
      <c r="CT210" s="71"/>
      <c r="CU210" s="62"/>
      <c r="CV210" s="61">
        <v>1</v>
      </c>
      <c r="CW210" s="61">
        <v>0</v>
      </c>
      <c r="CX210" s="64">
        <v>0</v>
      </c>
      <c r="CY210" s="64">
        <v>0</v>
      </c>
      <c r="CZ210" s="160">
        <v>4.5807543859649114</v>
      </c>
      <c r="DA210" s="75">
        <v>4.7910000000000004</v>
      </c>
      <c r="DB210" s="75">
        <v>0.21024561403508901</v>
      </c>
      <c r="DC210" s="75">
        <v>4.5897595967875038</v>
      </c>
      <c r="DD210" s="75">
        <v>54</v>
      </c>
      <c r="DE210" s="75">
        <v>44949</v>
      </c>
      <c r="DF210" s="75">
        <v>23631</v>
      </c>
      <c r="DG210" s="75">
        <v>952.26004158914293</v>
      </c>
      <c r="DH210" s="75">
        <v>1.9422621119662747E-4</v>
      </c>
      <c r="DI210" s="75">
        <v>9.4649999999999999</v>
      </c>
      <c r="DJ210" s="75">
        <v>15.132833333333332</v>
      </c>
      <c r="DK210" s="75">
        <v>-5.6678333333333324</v>
      </c>
      <c r="DL210" s="75">
        <v>94.929392983746709</v>
      </c>
      <c r="DM210" s="75">
        <v>151.37415855431081</v>
      </c>
      <c r="DN210" s="75">
        <v>-56.444765570564066</v>
      </c>
      <c r="DO210" s="75">
        <v>164.22143306976616</v>
      </c>
      <c r="DP210" s="75">
        <v>262.94201327720128</v>
      </c>
      <c r="DQ210" s="75">
        <v>-98.72058020743512</v>
      </c>
      <c r="DR210" s="75">
        <v>0.27296320378687106</v>
      </c>
      <c r="DS210" s="90"/>
      <c r="DT210" s="75">
        <v>7.82</v>
      </c>
      <c r="DU210" s="75">
        <v>7.61</v>
      </c>
      <c r="DV210" s="75">
        <v>8.07</v>
      </c>
      <c r="DW210" s="90">
        <v>62</v>
      </c>
      <c r="DX210" s="90">
        <v>120</v>
      </c>
      <c r="DY210" s="75">
        <v>0.45800000000000002</v>
      </c>
      <c r="DZ210" s="75">
        <v>0.73</v>
      </c>
      <c r="EA210" s="75">
        <v>16.04</v>
      </c>
      <c r="EB210" s="75">
        <v>7.6680000000000001</v>
      </c>
      <c r="EC210" s="75">
        <v>0.68700000000000006</v>
      </c>
      <c r="ED210" s="75">
        <v>0.79400000000000004</v>
      </c>
      <c r="EE210" s="75">
        <v>1.0629999999999999</v>
      </c>
      <c r="EF210" s="75">
        <v>0.32300000000000001</v>
      </c>
    </row>
    <row r="211" spans="1:136" ht="15.75" customHeight="1">
      <c r="A211" s="76">
        <v>211</v>
      </c>
      <c r="B211" s="168" t="s">
        <v>1583</v>
      </c>
      <c r="C211" s="46">
        <v>2764222</v>
      </c>
      <c r="D211" s="46">
        <v>1</v>
      </c>
      <c r="E211" s="149">
        <v>18222</v>
      </c>
      <c r="F211" s="46">
        <f t="shared" si="0"/>
        <v>71</v>
      </c>
      <c r="G211" s="78">
        <v>1</v>
      </c>
      <c r="H211" s="159">
        <v>89</v>
      </c>
      <c r="I211" s="135">
        <v>114</v>
      </c>
      <c r="J211" s="78">
        <v>86</v>
      </c>
      <c r="K211" s="46">
        <v>36.5</v>
      </c>
      <c r="L211" s="79">
        <v>94</v>
      </c>
      <c r="M211" s="80">
        <v>0</v>
      </c>
      <c r="N211" s="80">
        <v>0</v>
      </c>
      <c r="O211" s="80">
        <v>0</v>
      </c>
      <c r="P211" s="80">
        <v>0</v>
      </c>
      <c r="Q211" s="80">
        <v>0</v>
      </c>
      <c r="R211" s="80">
        <v>0</v>
      </c>
      <c r="S211" s="80">
        <v>0</v>
      </c>
      <c r="T211" s="80">
        <v>0</v>
      </c>
      <c r="U211" s="80">
        <v>0</v>
      </c>
      <c r="V211" s="80">
        <v>0</v>
      </c>
      <c r="W211" s="80">
        <v>0</v>
      </c>
      <c r="X211" s="70">
        <v>78</v>
      </c>
      <c r="Y211" s="63">
        <v>1.79</v>
      </c>
      <c r="Z211" s="191">
        <f t="shared" si="3"/>
        <v>24.343809494085704</v>
      </c>
      <c r="AA211" s="150">
        <v>44195</v>
      </c>
      <c r="AB211" s="60" t="s">
        <v>1928</v>
      </c>
      <c r="AC211" s="177">
        <v>44195</v>
      </c>
      <c r="AD211" s="58"/>
      <c r="AE211" s="58">
        <v>0</v>
      </c>
      <c r="AF211" s="58">
        <v>0</v>
      </c>
      <c r="AG211" s="58">
        <v>0</v>
      </c>
      <c r="AH211" s="84">
        <v>0</v>
      </c>
      <c r="AI211" s="84">
        <v>0</v>
      </c>
      <c r="AJ211" s="60">
        <v>44209</v>
      </c>
      <c r="AK211" s="58">
        <f t="shared" si="2"/>
        <v>14</v>
      </c>
      <c r="AL211" s="123">
        <v>1</v>
      </c>
      <c r="AM211" s="61"/>
      <c r="AN211" s="64">
        <v>1</v>
      </c>
      <c r="AO211" s="63">
        <v>1</v>
      </c>
      <c r="AP211" s="63">
        <v>1</v>
      </c>
      <c r="AQ211" s="63">
        <v>1</v>
      </c>
      <c r="AR211" s="63">
        <v>1</v>
      </c>
      <c r="AS211" s="63">
        <v>0</v>
      </c>
      <c r="AT211" s="64">
        <v>1</v>
      </c>
      <c r="AU211" s="152">
        <v>44195</v>
      </c>
      <c r="AV211" s="135"/>
      <c r="AW211" s="135"/>
      <c r="AX211" s="135"/>
      <c r="AY211" s="135"/>
      <c r="AZ211" s="135"/>
      <c r="BA211" s="135"/>
      <c r="BB211" s="135"/>
      <c r="BC211" s="135"/>
      <c r="BD211" s="135"/>
      <c r="BE211" s="135"/>
      <c r="BF211" s="135"/>
      <c r="BG211" s="133">
        <v>0.93</v>
      </c>
      <c r="BH211" s="133">
        <v>410</v>
      </c>
      <c r="BI211" s="133">
        <v>72.599999999999994</v>
      </c>
      <c r="BJ211" s="229"/>
      <c r="BK211" s="135"/>
      <c r="BL211" s="135"/>
      <c r="BM211" s="135"/>
      <c r="BN211" s="135">
        <v>19.100000000000001</v>
      </c>
      <c r="BO211" s="135">
        <v>14.09</v>
      </c>
      <c r="BP211" s="135">
        <v>87</v>
      </c>
      <c r="BQ211" s="135">
        <v>1</v>
      </c>
      <c r="BR211" s="135">
        <v>223</v>
      </c>
      <c r="BS211" s="46">
        <v>82</v>
      </c>
      <c r="BT211" s="123">
        <v>0</v>
      </c>
      <c r="BU211" s="64">
        <v>0</v>
      </c>
      <c r="BV211" s="64">
        <v>0</v>
      </c>
      <c r="BW211" s="64">
        <v>0</v>
      </c>
      <c r="BX211" s="64">
        <v>0</v>
      </c>
      <c r="BY211" s="64">
        <v>1</v>
      </c>
      <c r="BZ211" s="64">
        <v>0</v>
      </c>
      <c r="CA211" s="64">
        <v>0</v>
      </c>
      <c r="CB211" s="64">
        <v>1</v>
      </c>
      <c r="CC211" s="64">
        <v>1</v>
      </c>
      <c r="CD211" s="64">
        <v>1</v>
      </c>
      <c r="CE211" s="64">
        <v>0</v>
      </c>
      <c r="CF211" s="64">
        <v>0</v>
      </c>
      <c r="CG211" s="64">
        <v>1</v>
      </c>
      <c r="CH211" s="64">
        <v>0</v>
      </c>
      <c r="CI211" s="63">
        <v>0</v>
      </c>
      <c r="CJ211" s="86"/>
      <c r="CK211" s="63" t="s">
        <v>1885</v>
      </c>
      <c r="CL211" s="64">
        <v>0</v>
      </c>
      <c r="CM211" s="64">
        <v>0</v>
      </c>
      <c r="CN211" s="64">
        <v>0</v>
      </c>
      <c r="CO211" s="64">
        <v>0</v>
      </c>
      <c r="CP211" s="61">
        <v>0</v>
      </c>
      <c r="CQ211" s="61"/>
      <c r="CR211" s="70">
        <v>0</v>
      </c>
      <c r="CS211" s="64">
        <v>0</v>
      </c>
      <c r="CT211" s="71"/>
      <c r="CU211" s="62"/>
      <c r="CV211" s="61">
        <v>0</v>
      </c>
      <c r="CW211" s="61">
        <v>0</v>
      </c>
      <c r="CX211" s="64">
        <v>0</v>
      </c>
      <c r="CY211" s="64">
        <v>0</v>
      </c>
      <c r="CZ211" s="160">
        <v>5.1242666666666672</v>
      </c>
      <c r="DA211" s="75">
        <v>5.0380000000000003</v>
      </c>
      <c r="DB211" s="75">
        <v>-8.6266666666666936E-2</v>
      </c>
      <c r="DC211" s="75">
        <v>-1.6834929225645345</v>
      </c>
      <c r="DD211" s="75">
        <v>38</v>
      </c>
      <c r="DE211" s="75">
        <v>31217</v>
      </c>
      <c r="DF211" s="75">
        <v>6683</v>
      </c>
      <c r="DG211" s="75">
        <v>268.16608996539793</v>
      </c>
      <c r="DH211" s="75">
        <v>-2.5190676680600545E-4</v>
      </c>
      <c r="DI211" s="75">
        <v>14.115500000000001</v>
      </c>
      <c r="DJ211" s="75">
        <v>16.028666666666666</v>
      </c>
      <c r="DK211" s="75">
        <v>-1.9131666666666669</v>
      </c>
      <c r="DL211" s="75">
        <v>174.63516947296998</v>
      </c>
      <c r="DM211" s="75">
        <v>198.30219337795697</v>
      </c>
      <c r="DN211" s="75">
        <v>-23.667023904987005</v>
      </c>
      <c r="DO211" s="75">
        <v>220.4786565979289</v>
      </c>
      <c r="DP211" s="75">
        <v>250.36310700568148</v>
      </c>
      <c r="DQ211" s="75">
        <v>-29.884450407752578</v>
      </c>
      <c r="DR211" s="75">
        <v>0.10663589964377697</v>
      </c>
      <c r="DS211" s="90"/>
      <c r="DT211" s="75">
        <v>9.27</v>
      </c>
      <c r="DU211" s="75">
        <v>8.9700000000000006</v>
      </c>
      <c r="DV211" s="75">
        <v>9.5</v>
      </c>
      <c r="DW211" s="90">
        <v>86</v>
      </c>
      <c r="DX211" s="90">
        <v>114</v>
      </c>
      <c r="DY211" s="75">
        <v>0.53600000000000003</v>
      </c>
      <c r="DZ211" s="75">
        <v>2.085</v>
      </c>
      <c r="EA211" s="75">
        <v>33.01</v>
      </c>
      <c r="EB211" s="75">
        <v>5.3460000000000001</v>
      </c>
      <c r="EC211" s="75">
        <v>0.38700000000000001</v>
      </c>
      <c r="ED211" s="75">
        <v>0.751</v>
      </c>
      <c r="EE211" s="75">
        <v>1.1919999999999999</v>
      </c>
      <c r="EF211" s="75">
        <v>0.308</v>
      </c>
    </row>
    <row r="212" spans="1:136" ht="15.75" customHeight="1">
      <c r="A212" s="76">
        <v>212</v>
      </c>
      <c r="B212" s="168" t="s">
        <v>1590</v>
      </c>
      <c r="C212" s="46">
        <v>2763374</v>
      </c>
      <c r="D212" s="46">
        <v>1</v>
      </c>
      <c r="E212" s="149">
        <v>33057</v>
      </c>
      <c r="F212" s="46">
        <f t="shared" si="0"/>
        <v>30</v>
      </c>
      <c r="G212" s="78">
        <v>1</v>
      </c>
      <c r="H212" s="159">
        <v>71</v>
      </c>
      <c r="I212" s="135">
        <v>106</v>
      </c>
      <c r="J212" s="78">
        <v>70</v>
      </c>
      <c r="K212" s="46">
        <v>36.799999999999997</v>
      </c>
      <c r="L212" s="79">
        <v>94</v>
      </c>
      <c r="M212" s="80">
        <v>0</v>
      </c>
      <c r="N212" s="80">
        <v>0</v>
      </c>
      <c r="O212" s="80">
        <v>0</v>
      </c>
      <c r="P212" s="80">
        <v>1</v>
      </c>
      <c r="Q212" s="80">
        <v>0</v>
      </c>
      <c r="R212" s="80">
        <v>0</v>
      </c>
      <c r="S212" s="80">
        <v>1</v>
      </c>
      <c r="T212" s="80">
        <v>0</v>
      </c>
      <c r="U212" s="80">
        <v>0</v>
      </c>
      <c r="V212" s="80">
        <v>0</v>
      </c>
      <c r="W212" s="80">
        <v>0</v>
      </c>
      <c r="X212" s="70">
        <v>82.9</v>
      </c>
      <c r="Y212" s="63">
        <v>1.8</v>
      </c>
      <c r="Z212" s="191">
        <f t="shared" si="3"/>
        <v>25.586419753086421</v>
      </c>
      <c r="AA212" s="150">
        <v>44194</v>
      </c>
      <c r="AB212" s="60" t="s">
        <v>1928</v>
      </c>
      <c r="AC212" s="177">
        <v>44195</v>
      </c>
      <c r="AD212" s="58"/>
      <c r="AE212" s="58">
        <v>0</v>
      </c>
      <c r="AF212" s="58">
        <v>0</v>
      </c>
      <c r="AG212" s="58">
        <v>0</v>
      </c>
      <c r="AH212" s="84">
        <v>0</v>
      </c>
      <c r="AI212" s="84">
        <v>0</v>
      </c>
      <c r="AJ212" s="60">
        <v>44202</v>
      </c>
      <c r="AK212" s="58">
        <f t="shared" si="2"/>
        <v>8</v>
      </c>
      <c r="AL212" s="123">
        <v>1</v>
      </c>
      <c r="AM212" s="61"/>
      <c r="AN212" s="64">
        <v>1</v>
      </c>
      <c r="AO212" s="63">
        <v>1</v>
      </c>
      <c r="AP212" s="63">
        <v>0</v>
      </c>
      <c r="AQ212" s="63">
        <v>1</v>
      </c>
      <c r="AR212" s="63">
        <v>1</v>
      </c>
      <c r="AS212" s="63">
        <v>0</v>
      </c>
      <c r="AT212" s="64">
        <v>1</v>
      </c>
      <c r="AU212" s="152">
        <v>44194</v>
      </c>
      <c r="AV212" s="135"/>
      <c r="AW212" s="135"/>
      <c r="AX212" s="135"/>
      <c r="AY212" s="135"/>
      <c r="AZ212" s="135"/>
      <c r="BA212" s="135"/>
      <c r="BB212" s="135"/>
      <c r="BC212" s="135"/>
      <c r="BD212" s="135"/>
      <c r="BE212" s="135"/>
      <c r="BF212" s="135"/>
      <c r="BG212" s="133">
        <v>3.57</v>
      </c>
      <c r="BH212" s="133">
        <v>1178</v>
      </c>
      <c r="BI212" s="133">
        <v>15.1</v>
      </c>
      <c r="BJ212" s="228">
        <v>1.2999999999999999E-2</v>
      </c>
      <c r="BK212" s="135"/>
      <c r="BL212" s="135"/>
      <c r="BM212" s="135"/>
      <c r="BN212" s="135">
        <v>12.4</v>
      </c>
      <c r="BO212" s="135">
        <v>2.81</v>
      </c>
      <c r="BP212" s="135">
        <v>52.2</v>
      </c>
      <c r="BQ212" s="135">
        <v>22.1</v>
      </c>
      <c r="BR212" s="135">
        <v>159</v>
      </c>
      <c r="BS212" s="46">
        <v>59</v>
      </c>
      <c r="BT212" s="123">
        <v>0</v>
      </c>
      <c r="BU212" s="64">
        <v>0</v>
      </c>
      <c r="BV212" s="64">
        <v>0</v>
      </c>
      <c r="BW212" s="64">
        <v>1</v>
      </c>
      <c r="BX212" s="64">
        <v>0</v>
      </c>
      <c r="BY212" s="64">
        <v>0</v>
      </c>
      <c r="BZ212" s="64">
        <v>0</v>
      </c>
      <c r="CA212" s="64">
        <v>0</v>
      </c>
      <c r="CB212" s="64">
        <v>0</v>
      </c>
      <c r="CC212" s="64">
        <v>1</v>
      </c>
      <c r="CD212" s="64">
        <v>1</v>
      </c>
      <c r="CE212" s="64">
        <v>0</v>
      </c>
      <c r="CF212" s="64">
        <v>0</v>
      </c>
      <c r="CG212" s="64">
        <v>0</v>
      </c>
      <c r="CH212" s="64">
        <v>0</v>
      </c>
      <c r="CI212" s="63">
        <v>0</v>
      </c>
      <c r="CJ212" s="86"/>
      <c r="CK212" s="63">
        <v>25</v>
      </c>
      <c r="CL212" s="64">
        <v>0</v>
      </c>
      <c r="CM212" s="64">
        <v>0</v>
      </c>
      <c r="CN212" s="64">
        <v>0</v>
      </c>
      <c r="CO212" s="64">
        <v>0</v>
      </c>
      <c r="CP212" s="61">
        <v>0</v>
      </c>
      <c r="CQ212" s="61"/>
      <c r="CR212" s="70">
        <v>0</v>
      </c>
      <c r="CS212" s="64">
        <v>0</v>
      </c>
      <c r="CT212" s="71"/>
      <c r="CU212" s="62"/>
      <c r="CV212" s="61">
        <v>1</v>
      </c>
      <c r="CW212" s="61">
        <v>0</v>
      </c>
      <c r="CX212" s="64">
        <v>0</v>
      </c>
      <c r="CY212" s="64">
        <v>0</v>
      </c>
      <c r="CZ212" s="160">
        <v>4.0777407407407393</v>
      </c>
      <c r="DA212" s="75">
        <v>4.4569999999999999</v>
      </c>
      <c r="DB212" s="75">
        <v>0.37925925925926052</v>
      </c>
      <c r="DC212" s="75">
        <v>9.3007202608561723</v>
      </c>
      <c r="DD212" s="75">
        <v>84</v>
      </c>
      <c r="DE212" s="75">
        <v>23970</v>
      </c>
      <c r="DF212" s="75">
        <v>11752</v>
      </c>
      <c r="DG212" s="75">
        <v>463.07729121799468</v>
      </c>
      <c r="DH212" s="75">
        <v>7.9141595140028696E-4</v>
      </c>
      <c r="DI212" s="75">
        <v>-4.9876666666666676</v>
      </c>
      <c r="DJ212" s="75">
        <v>10.370999999999999</v>
      </c>
      <c r="DK212" s="75">
        <v>-15.358666666666689</v>
      </c>
      <c r="DL212" s="75">
        <v>-39.03441121577378</v>
      </c>
      <c r="DM212" s="75">
        <v>81.17821692080912</v>
      </c>
      <c r="DN212" s="75">
        <v>-120.21262813658291</v>
      </c>
      <c r="DO212" s="75">
        <v>-97.907030256957412</v>
      </c>
      <c r="DP212" s="75">
        <v>203.56457675411002</v>
      </c>
      <c r="DQ212" s="75">
        <v>-301.47160701106753</v>
      </c>
      <c r="DR212" s="75">
        <v>0.59693070853560914</v>
      </c>
      <c r="DS212" s="90"/>
      <c r="DT212" s="75">
        <v>6.57</v>
      </c>
      <c r="DU212" s="75">
        <v>6.3</v>
      </c>
      <c r="DV212" s="75">
        <v>6.76</v>
      </c>
      <c r="DW212" s="90">
        <v>70</v>
      </c>
      <c r="DX212" s="90">
        <v>106</v>
      </c>
      <c r="DY212" s="75">
        <v>0.45800000000000002</v>
      </c>
      <c r="DZ212" s="75">
        <v>0.97899999999999998</v>
      </c>
      <c r="EA212" s="75">
        <v>31.37</v>
      </c>
      <c r="EB212" s="75">
        <v>5.484</v>
      </c>
      <c r="EC212" s="75">
        <v>0.42299999999999999</v>
      </c>
      <c r="ED212" s="75">
        <v>0.5</v>
      </c>
      <c r="EE212" s="75">
        <v>0.59799999999999998</v>
      </c>
      <c r="EF212" s="75">
        <v>0.38400000000000001</v>
      </c>
    </row>
    <row r="213" spans="1:136" ht="15.75" customHeight="1">
      <c r="A213" s="76">
        <v>213</v>
      </c>
      <c r="B213" s="168" t="s">
        <v>1597</v>
      </c>
      <c r="C213" s="46">
        <v>2763002</v>
      </c>
      <c r="D213" s="46">
        <v>2</v>
      </c>
      <c r="E213" s="149">
        <v>22495</v>
      </c>
      <c r="F213" s="46">
        <f t="shared" si="0"/>
        <v>59</v>
      </c>
      <c r="G213" s="78">
        <v>1</v>
      </c>
      <c r="H213" s="159">
        <v>97</v>
      </c>
      <c r="I213" s="135">
        <v>153</v>
      </c>
      <c r="J213" s="78">
        <v>90</v>
      </c>
      <c r="K213" s="46">
        <v>36.200000000000003</v>
      </c>
      <c r="L213" s="79">
        <v>90</v>
      </c>
      <c r="M213" s="80">
        <v>0</v>
      </c>
      <c r="N213" s="80">
        <v>0</v>
      </c>
      <c r="O213" s="80">
        <v>0</v>
      </c>
      <c r="P213" s="80">
        <v>1</v>
      </c>
      <c r="Q213" s="80">
        <v>0</v>
      </c>
      <c r="R213" s="80">
        <v>0</v>
      </c>
      <c r="S213" s="80">
        <v>1</v>
      </c>
      <c r="T213" s="80">
        <v>0</v>
      </c>
      <c r="U213" s="80">
        <v>0</v>
      </c>
      <c r="V213" s="80">
        <v>0</v>
      </c>
      <c r="W213" s="80">
        <v>1</v>
      </c>
      <c r="X213" s="70">
        <v>70</v>
      </c>
      <c r="Y213" s="63">
        <v>1.72</v>
      </c>
      <c r="Z213" s="191">
        <f t="shared" si="3"/>
        <v>23.661438615467823</v>
      </c>
      <c r="AA213" s="150">
        <v>44193</v>
      </c>
      <c r="AB213" s="60" t="s">
        <v>1928</v>
      </c>
      <c r="AC213" s="177">
        <v>44195</v>
      </c>
      <c r="AD213" s="58"/>
      <c r="AE213" s="58">
        <v>0</v>
      </c>
      <c r="AF213" s="58">
        <v>0</v>
      </c>
      <c r="AG213" s="58">
        <v>0</v>
      </c>
      <c r="AH213" s="84">
        <v>0</v>
      </c>
      <c r="AI213" s="84">
        <v>0</v>
      </c>
      <c r="AJ213" s="60">
        <v>44195</v>
      </c>
      <c r="AK213" s="58">
        <f t="shared" si="2"/>
        <v>2</v>
      </c>
      <c r="AL213" s="123">
        <v>1</v>
      </c>
      <c r="AM213" s="61"/>
      <c r="AN213" s="64">
        <v>1</v>
      </c>
      <c r="AO213" s="63">
        <v>1</v>
      </c>
      <c r="AP213" s="63">
        <v>0</v>
      </c>
      <c r="AQ213" s="63">
        <v>0</v>
      </c>
      <c r="AR213" s="63">
        <v>1</v>
      </c>
      <c r="AS213" s="63">
        <v>0</v>
      </c>
      <c r="AT213" s="64">
        <v>1</v>
      </c>
      <c r="AU213" s="152">
        <v>44193</v>
      </c>
      <c r="AV213" s="135"/>
      <c r="AW213" s="135"/>
      <c r="AX213" s="135"/>
      <c r="AY213" s="135"/>
      <c r="AZ213" s="135"/>
      <c r="BA213" s="135"/>
      <c r="BB213" s="135"/>
      <c r="BC213" s="135"/>
      <c r="BD213" s="135"/>
      <c r="BE213" s="135"/>
      <c r="BF213" s="135"/>
      <c r="BG213" s="133">
        <v>7.9</v>
      </c>
      <c r="BH213" s="133">
        <v>1072</v>
      </c>
      <c r="BI213" s="133">
        <v>4.3</v>
      </c>
      <c r="BJ213" s="228">
        <v>0.216</v>
      </c>
      <c r="BK213" s="135"/>
      <c r="BL213" s="135"/>
      <c r="BM213" s="135"/>
      <c r="BN213" s="135">
        <v>10.3</v>
      </c>
      <c r="BO213" s="135">
        <v>4.8499999999999996</v>
      </c>
      <c r="BP213" s="135">
        <v>86</v>
      </c>
      <c r="BQ213" s="135">
        <v>9.1</v>
      </c>
      <c r="BR213" s="135">
        <v>162</v>
      </c>
      <c r="BS213" s="46"/>
      <c r="BT213" s="123">
        <v>0</v>
      </c>
      <c r="BU213" s="64">
        <v>0</v>
      </c>
      <c r="BV213" s="64">
        <v>0</v>
      </c>
      <c r="BW213" s="64">
        <v>1</v>
      </c>
      <c r="BX213" s="64">
        <v>0</v>
      </c>
      <c r="BY213" s="64">
        <v>1</v>
      </c>
      <c r="BZ213" s="64">
        <v>0</v>
      </c>
      <c r="CA213" s="64">
        <v>0</v>
      </c>
      <c r="CB213" s="64">
        <v>1</v>
      </c>
      <c r="CC213" s="64">
        <v>0</v>
      </c>
      <c r="CD213" s="64">
        <v>0</v>
      </c>
      <c r="CE213" s="64">
        <v>0</v>
      </c>
      <c r="CF213" s="64">
        <v>0</v>
      </c>
      <c r="CG213" s="64">
        <v>1</v>
      </c>
      <c r="CH213" s="64">
        <v>0</v>
      </c>
      <c r="CI213" s="63">
        <v>0</v>
      </c>
      <c r="CJ213" s="86"/>
      <c r="CK213" s="63" t="s">
        <v>1898</v>
      </c>
      <c r="CL213" s="64">
        <v>0</v>
      </c>
      <c r="CM213" s="64">
        <v>0</v>
      </c>
      <c r="CN213" s="64">
        <v>0</v>
      </c>
      <c r="CO213" s="64">
        <v>0</v>
      </c>
      <c r="CP213" s="61">
        <v>0</v>
      </c>
      <c r="CQ213" s="61">
        <v>100840</v>
      </c>
      <c r="CR213" s="70">
        <v>0</v>
      </c>
      <c r="CS213" s="64">
        <v>0</v>
      </c>
      <c r="CT213" s="71"/>
      <c r="CU213" s="62"/>
      <c r="CV213" s="61">
        <v>1</v>
      </c>
      <c r="CW213" s="61">
        <v>0</v>
      </c>
      <c r="CX213" s="64">
        <v>0</v>
      </c>
      <c r="CY213" s="64">
        <v>0</v>
      </c>
      <c r="CZ213" s="160"/>
      <c r="DA213" s="75"/>
      <c r="DB213" s="75"/>
      <c r="DC213" s="75"/>
      <c r="DD213" s="75"/>
      <c r="DE213" s="75"/>
      <c r="DF213" s="75"/>
      <c r="DG213" s="75"/>
      <c r="DH213" s="75"/>
      <c r="DI213" s="75"/>
      <c r="DJ213" s="75"/>
      <c r="DK213" s="75"/>
      <c r="DL213" s="75"/>
      <c r="DM213" s="75"/>
      <c r="DN213" s="75"/>
      <c r="DO213" s="75"/>
      <c r="DP213" s="75"/>
      <c r="DQ213" s="75"/>
      <c r="DR213" s="75"/>
      <c r="DS213" s="90"/>
      <c r="DT213" s="75">
        <v>7.86</v>
      </c>
      <c r="DU213" s="75">
        <v>6.95</v>
      </c>
      <c r="DV213" s="75">
        <v>8.36</v>
      </c>
      <c r="DW213" s="90">
        <v>90</v>
      </c>
      <c r="DX213" s="90">
        <v>153</v>
      </c>
      <c r="DY213" s="75">
        <v>1.41</v>
      </c>
      <c r="DZ213" s="75">
        <v>2.02</v>
      </c>
      <c r="EA213" s="75">
        <v>53.19</v>
      </c>
      <c r="EB213" s="75">
        <v>4.2119999999999997</v>
      </c>
      <c r="EC213" s="75">
        <v>0.20899999999999999</v>
      </c>
      <c r="ED213" s="75">
        <v>0.71699999999999997</v>
      </c>
      <c r="EE213" s="75">
        <v>0.92600000000000005</v>
      </c>
      <c r="EF213" s="75">
        <v>0.39300000000000002</v>
      </c>
    </row>
    <row r="214" spans="1:136" ht="15.75" customHeight="1">
      <c r="A214" s="103">
        <v>214</v>
      </c>
      <c r="B214" s="165" t="s">
        <v>1604</v>
      </c>
      <c r="C214" s="104">
        <v>2765044</v>
      </c>
      <c r="D214" s="104">
        <v>1</v>
      </c>
      <c r="E214" s="146">
        <v>33950</v>
      </c>
      <c r="F214" s="104">
        <f t="shared" si="0"/>
        <v>28</v>
      </c>
      <c r="G214" s="103">
        <v>1</v>
      </c>
      <c r="H214" s="126">
        <v>102</v>
      </c>
      <c r="I214" s="108">
        <v>146</v>
      </c>
      <c r="J214" s="103">
        <v>70</v>
      </c>
      <c r="K214" s="104">
        <v>36.9</v>
      </c>
      <c r="L214" s="107">
        <v>92</v>
      </c>
      <c r="M214" s="108">
        <v>0</v>
      </c>
      <c r="N214" s="108">
        <v>0</v>
      </c>
      <c r="O214" s="108">
        <v>0</v>
      </c>
      <c r="P214" s="108">
        <v>0</v>
      </c>
      <c r="Q214" s="108">
        <v>0</v>
      </c>
      <c r="R214" s="108">
        <v>0</v>
      </c>
      <c r="S214" s="108">
        <v>0</v>
      </c>
      <c r="T214" s="108">
        <v>0</v>
      </c>
      <c r="U214" s="108">
        <v>0</v>
      </c>
      <c r="V214" s="108">
        <v>0</v>
      </c>
      <c r="W214" s="108">
        <v>0</v>
      </c>
      <c r="X214" s="107">
        <v>81</v>
      </c>
      <c r="Y214" s="103">
        <v>1.8</v>
      </c>
      <c r="Z214" s="192">
        <f t="shared" si="3"/>
        <v>25</v>
      </c>
      <c r="AA214" s="147">
        <v>44197</v>
      </c>
      <c r="AB214" s="110" t="s">
        <v>1928</v>
      </c>
      <c r="AC214" s="230">
        <v>44200</v>
      </c>
      <c r="AD214" s="104"/>
      <c r="AE214" s="104">
        <v>1</v>
      </c>
      <c r="AF214" s="104">
        <v>1</v>
      </c>
      <c r="AG214" s="104">
        <v>1</v>
      </c>
      <c r="AH214" s="108">
        <v>0</v>
      </c>
      <c r="AI214" s="108">
        <v>1</v>
      </c>
      <c r="AJ214" s="110">
        <v>44203</v>
      </c>
      <c r="AK214" s="104">
        <f t="shared" si="2"/>
        <v>6</v>
      </c>
      <c r="AL214" s="126">
        <v>0</v>
      </c>
      <c r="AM214" s="108" t="s">
        <v>313</v>
      </c>
      <c r="AN214" s="104">
        <v>1</v>
      </c>
      <c r="AO214" s="103">
        <v>1</v>
      </c>
      <c r="AP214" s="103">
        <v>0</v>
      </c>
      <c r="AQ214" s="103">
        <v>0</v>
      </c>
      <c r="AR214" s="103">
        <v>1</v>
      </c>
      <c r="AS214" s="103">
        <v>0</v>
      </c>
      <c r="AT214" s="104">
        <v>1</v>
      </c>
      <c r="AU214" s="147">
        <v>44197</v>
      </c>
      <c r="AV214" s="108">
        <v>2</v>
      </c>
      <c r="AW214" s="108">
        <v>7.4039999999999999</v>
      </c>
      <c r="AX214" s="108">
        <v>68.3</v>
      </c>
      <c r="AY214" s="108">
        <v>37.4</v>
      </c>
      <c r="AZ214" s="108">
        <v>22.9</v>
      </c>
      <c r="BA214" s="108">
        <v>-1.1000000000000001</v>
      </c>
      <c r="BB214" s="108"/>
      <c r="BC214" s="108"/>
      <c r="BD214" s="108"/>
      <c r="BE214" s="108"/>
      <c r="BF214" s="108"/>
      <c r="BG214" s="113">
        <v>1.06</v>
      </c>
      <c r="BH214" s="113">
        <v>33055</v>
      </c>
      <c r="BI214" s="113">
        <v>203.8</v>
      </c>
      <c r="BJ214" s="226"/>
      <c r="BK214" s="108"/>
      <c r="BL214" s="108"/>
      <c r="BM214" s="108"/>
      <c r="BN214" s="108">
        <v>10.7</v>
      </c>
      <c r="BO214" s="108">
        <v>8.4499999999999993</v>
      </c>
      <c r="BP214" s="108">
        <v>75.8</v>
      </c>
      <c r="BQ214" s="108">
        <v>12.3</v>
      </c>
      <c r="BR214" s="108">
        <v>180</v>
      </c>
      <c r="BS214" s="104">
        <v>48</v>
      </c>
      <c r="BT214" s="126">
        <v>0</v>
      </c>
      <c r="BU214" s="104">
        <v>0</v>
      </c>
      <c r="BV214" s="104">
        <v>0</v>
      </c>
      <c r="BW214" s="104">
        <v>0</v>
      </c>
      <c r="BX214" s="104">
        <v>0</v>
      </c>
      <c r="BY214" s="104">
        <v>1</v>
      </c>
      <c r="BZ214" s="104">
        <v>0</v>
      </c>
      <c r="CA214" s="104">
        <v>0</v>
      </c>
      <c r="CB214" s="104">
        <v>1</v>
      </c>
      <c r="CC214" s="104">
        <v>1</v>
      </c>
      <c r="CD214" s="104">
        <v>0</v>
      </c>
      <c r="CE214" s="104">
        <v>0</v>
      </c>
      <c r="CF214" s="104">
        <v>0</v>
      </c>
      <c r="CG214" s="104">
        <v>1</v>
      </c>
      <c r="CH214" s="104">
        <v>0</v>
      </c>
      <c r="CI214" s="103">
        <v>0</v>
      </c>
      <c r="CJ214" s="107"/>
      <c r="CK214" s="103"/>
      <c r="CL214" s="104">
        <v>0</v>
      </c>
      <c r="CM214" s="104">
        <v>0</v>
      </c>
      <c r="CN214" s="104">
        <v>0</v>
      </c>
      <c r="CO214" s="104">
        <v>0</v>
      </c>
      <c r="CP214" s="108">
        <v>0</v>
      </c>
      <c r="CQ214" s="108"/>
      <c r="CR214" s="107">
        <v>0</v>
      </c>
      <c r="CS214" s="104">
        <v>0</v>
      </c>
      <c r="CT214" s="112"/>
      <c r="CU214" s="116"/>
      <c r="CV214" s="108">
        <v>0</v>
      </c>
      <c r="CW214" s="108">
        <v>0</v>
      </c>
      <c r="CX214" s="104">
        <v>0</v>
      </c>
      <c r="CY214" s="104">
        <v>0</v>
      </c>
      <c r="CZ214" s="113">
        <v>3.9732000000000003</v>
      </c>
      <c r="DA214" s="114">
        <v>4.1950000000000003</v>
      </c>
      <c r="DB214" s="114">
        <v>0.2218</v>
      </c>
      <c r="DC214" s="114">
        <v>5.5824020940300008</v>
      </c>
      <c r="DD214" s="114">
        <v>37</v>
      </c>
      <c r="DE214" s="114">
        <v>79096</v>
      </c>
      <c r="DF214" s="114">
        <v>50702</v>
      </c>
      <c r="DG214" s="114">
        <v>2001.6112789526687</v>
      </c>
      <c r="DH214" s="114">
        <v>1.1010220689578322E-4</v>
      </c>
      <c r="DI214" s="114">
        <v>-7.7218333333333318</v>
      </c>
      <c r="DJ214" s="114">
        <v>21.179499999999997</v>
      </c>
      <c r="DK214" s="114">
        <v>-28.901333333333344</v>
      </c>
      <c r="DL214" s="114">
        <v>-57.406713419632005</v>
      </c>
      <c r="DM214" s="114">
        <v>157.65273056887901</v>
      </c>
      <c r="DN214" s="114">
        <v>-215.05944398851099</v>
      </c>
      <c r="DO214" s="114">
        <v>-155.5316210869486</v>
      </c>
      <c r="DP214" s="114">
        <v>426.318645944313</v>
      </c>
      <c r="DQ214" s="114">
        <v>-581.85026703126152</v>
      </c>
      <c r="DR214" s="114">
        <v>0.57713569575752066</v>
      </c>
      <c r="DS214" s="104"/>
      <c r="DT214" s="114">
        <v>6.73</v>
      </c>
      <c r="DU214" s="114">
        <v>6.34</v>
      </c>
      <c r="DV214" s="114">
        <v>7.19</v>
      </c>
      <c r="DW214" s="104">
        <v>70</v>
      </c>
      <c r="DX214" s="104">
        <v>146</v>
      </c>
      <c r="DY214" s="114">
        <v>0.84699999999999998</v>
      </c>
      <c r="DZ214" s="114">
        <v>0.88800000000000001</v>
      </c>
      <c r="EA214" s="114">
        <v>28.13</v>
      </c>
      <c r="EB214" s="114">
        <v>5.7910000000000004</v>
      </c>
      <c r="EC214" s="114">
        <v>0.42299999999999999</v>
      </c>
      <c r="ED214" s="114">
        <v>0.58899999999999997</v>
      </c>
      <c r="EE214" s="114">
        <v>1.0840000000000001</v>
      </c>
      <c r="EF214" s="114">
        <v>0.43099999999999999</v>
      </c>
    </row>
    <row r="215" spans="1:136" ht="15.75" customHeight="1">
      <c r="A215" s="76">
        <v>215</v>
      </c>
      <c r="B215" s="168" t="s">
        <v>1612</v>
      </c>
      <c r="C215" s="46">
        <v>2765327</v>
      </c>
      <c r="D215" s="46">
        <v>1</v>
      </c>
      <c r="E215" s="149">
        <v>25419</v>
      </c>
      <c r="F215" s="46">
        <f t="shared" si="0"/>
        <v>51</v>
      </c>
      <c r="G215" s="78">
        <v>1</v>
      </c>
      <c r="H215" s="159">
        <v>76</v>
      </c>
      <c r="I215" s="135">
        <v>138</v>
      </c>
      <c r="J215" s="78">
        <v>96</v>
      </c>
      <c r="K215" s="117"/>
      <c r="L215" s="79">
        <v>96</v>
      </c>
      <c r="M215" s="80">
        <v>0</v>
      </c>
      <c r="N215" s="80">
        <v>0</v>
      </c>
      <c r="O215" s="80">
        <v>0</v>
      </c>
      <c r="P215" s="80">
        <v>0</v>
      </c>
      <c r="Q215" s="80">
        <v>0</v>
      </c>
      <c r="R215" s="80">
        <v>0</v>
      </c>
      <c r="S215" s="80">
        <v>0</v>
      </c>
      <c r="T215" s="80">
        <v>0</v>
      </c>
      <c r="U215" s="80">
        <v>0</v>
      </c>
      <c r="V215" s="80">
        <v>0</v>
      </c>
      <c r="W215" s="80">
        <v>0</v>
      </c>
      <c r="X215" s="70"/>
      <c r="Y215" s="63"/>
      <c r="Z215" s="191" t="e">
        <f t="shared" si="3"/>
        <v>#DIV/0!</v>
      </c>
      <c r="AA215" s="150">
        <v>44198</v>
      </c>
      <c r="AB215" s="60" t="s">
        <v>1928</v>
      </c>
      <c r="AC215" s="177">
        <v>44200</v>
      </c>
      <c r="AD215" s="58"/>
      <c r="AE215" s="58">
        <v>0</v>
      </c>
      <c r="AF215" s="58">
        <v>0</v>
      </c>
      <c r="AG215" s="58">
        <v>0</v>
      </c>
      <c r="AH215" s="84">
        <v>0</v>
      </c>
      <c r="AI215" s="84">
        <v>0</v>
      </c>
      <c r="AJ215" s="60">
        <v>44204</v>
      </c>
      <c r="AK215" s="58">
        <f t="shared" si="2"/>
        <v>6</v>
      </c>
      <c r="AL215" s="123">
        <v>1</v>
      </c>
      <c r="AM215" s="61"/>
      <c r="AN215" s="64">
        <v>1</v>
      </c>
      <c r="AO215" s="63">
        <v>1</v>
      </c>
      <c r="AP215" s="63">
        <v>0</v>
      </c>
      <c r="AQ215" s="63">
        <v>0</v>
      </c>
      <c r="AR215" s="63">
        <v>1</v>
      </c>
      <c r="AS215" s="63">
        <v>0</v>
      </c>
      <c r="AT215" s="64">
        <v>0</v>
      </c>
      <c r="AU215" s="152">
        <v>44198</v>
      </c>
      <c r="AV215" s="135"/>
      <c r="AW215" s="135"/>
      <c r="AX215" s="135"/>
      <c r="AY215" s="135"/>
      <c r="AZ215" s="135"/>
      <c r="BA215" s="135"/>
      <c r="BB215" s="135"/>
      <c r="BC215" s="135"/>
      <c r="BD215" s="135"/>
      <c r="BE215" s="135"/>
      <c r="BF215" s="135"/>
      <c r="BG215" s="133">
        <v>1.04</v>
      </c>
      <c r="BH215" s="133">
        <v>1828</v>
      </c>
      <c r="BI215" s="133">
        <v>7.2</v>
      </c>
      <c r="BJ215" s="228">
        <v>7.0000000000000001E-3</v>
      </c>
      <c r="BK215" s="135"/>
      <c r="BL215" s="135"/>
      <c r="BM215" s="135"/>
      <c r="BN215" s="135">
        <v>13.7</v>
      </c>
      <c r="BO215" s="135">
        <v>14.07</v>
      </c>
      <c r="BP215" s="135">
        <v>67.3</v>
      </c>
      <c r="BQ215" s="135">
        <v>22.2</v>
      </c>
      <c r="BR215" s="135">
        <v>307</v>
      </c>
      <c r="BS215" s="46">
        <v>38</v>
      </c>
      <c r="BT215" s="123">
        <v>0</v>
      </c>
      <c r="BU215" s="64">
        <v>0</v>
      </c>
      <c r="BV215" s="64">
        <v>0</v>
      </c>
      <c r="BW215" s="64">
        <v>0</v>
      </c>
      <c r="BX215" s="64">
        <v>0</v>
      </c>
      <c r="BY215" s="64">
        <v>0</v>
      </c>
      <c r="BZ215" s="64">
        <v>0</v>
      </c>
      <c r="CA215" s="64">
        <v>0</v>
      </c>
      <c r="CB215" s="64">
        <v>1</v>
      </c>
      <c r="CC215" s="64">
        <v>0</v>
      </c>
      <c r="CD215" s="64">
        <v>0</v>
      </c>
      <c r="CE215" s="64">
        <v>0</v>
      </c>
      <c r="CF215" s="64">
        <v>0</v>
      </c>
      <c r="CG215" s="64">
        <v>1</v>
      </c>
      <c r="CH215" s="64">
        <v>0</v>
      </c>
      <c r="CI215" s="63">
        <v>0</v>
      </c>
      <c r="CJ215" s="86"/>
      <c r="CK215" s="63"/>
      <c r="CL215" s="90">
        <v>1</v>
      </c>
      <c r="CM215" s="90">
        <v>0</v>
      </c>
      <c r="CN215" s="90">
        <v>0</v>
      </c>
      <c r="CO215" s="90">
        <v>0</v>
      </c>
      <c r="CP215" s="161">
        <v>0</v>
      </c>
      <c r="CQ215" s="161"/>
      <c r="CR215" s="91">
        <v>1</v>
      </c>
      <c r="CS215" s="90">
        <v>0</v>
      </c>
      <c r="CT215" s="92"/>
      <c r="CU215" s="89"/>
      <c r="CV215" s="161">
        <v>0</v>
      </c>
      <c r="CW215" s="161">
        <v>0</v>
      </c>
      <c r="CX215" s="90">
        <v>0</v>
      </c>
      <c r="CY215" s="90">
        <v>0</v>
      </c>
      <c r="CZ215" s="160">
        <v>5.20695</v>
      </c>
      <c r="DA215" s="75">
        <v>5.3630000000000004</v>
      </c>
      <c r="DB215" s="75">
        <v>0.15605000000000047</v>
      </c>
      <c r="DC215" s="75">
        <v>2.9969559915113542</v>
      </c>
      <c r="DD215" s="75">
        <v>62</v>
      </c>
      <c r="DE215" s="75">
        <v>51786</v>
      </c>
      <c r="DF215" s="75">
        <v>32639</v>
      </c>
      <c r="DG215" s="75">
        <v>980.17458777885531</v>
      </c>
      <c r="DH215" s="75">
        <v>9.1821317795010699E-5</v>
      </c>
      <c r="DI215" s="75">
        <v>10.054</v>
      </c>
      <c r="DJ215" s="75">
        <v>11.725833333333338</v>
      </c>
      <c r="DK215" s="75">
        <v>-1.6718333333333346</v>
      </c>
      <c r="DL215" s="75">
        <v>132.46335139006447</v>
      </c>
      <c r="DM215" s="75">
        <v>154.00063865157546</v>
      </c>
      <c r="DN215" s="75">
        <v>-21.537287261510983</v>
      </c>
      <c r="DO215" s="75">
        <v>159.78100215496443</v>
      </c>
      <c r="DP215" s="75">
        <v>185.9600191808174</v>
      </c>
      <c r="DQ215" s="75">
        <v>-26.179017025852989</v>
      </c>
      <c r="DR215" s="75">
        <v>0.12340499652477363</v>
      </c>
      <c r="DS215" s="90"/>
      <c r="DT215" s="75">
        <v>6.7</v>
      </c>
      <c r="DU215" s="75">
        <v>6.58</v>
      </c>
      <c r="DV215" s="75">
        <v>6.78</v>
      </c>
      <c r="DW215" s="90">
        <v>96</v>
      </c>
      <c r="DX215" s="90">
        <v>138</v>
      </c>
      <c r="DY215" s="75">
        <v>0.19600000000000001</v>
      </c>
      <c r="DZ215" s="75">
        <v>0.36699999999999999</v>
      </c>
      <c r="EA215" s="75">
        <v>10.78</v>
      </c>
      <c r="EB215" s="75">
        <v>9.3559999999999999</v>
      </c>
      <c r="EC215" s="75">
        <v>1.0820000000000001</v>
      </c>
      <c r="ED215" s="75">
        <v>0.63</v>
      </c>
      <c r="EE215" s="75">
        <v>0.71</v>
      </c>
      <c r="EF215" s="75">
        <v>0.56799999999999995</v>
      </c>
    </row>
    <row r="216" spans="1:136" ht="15.75" customHeight="1">
      <c r="A216" s="76">
        <v>216</v>
      </c>
      <c r="B216" s="168" t="s">
        <v>1619</v>
      </c>
      <c r="C216" s="46">
        <v>2764928</v>
      </c>
      <c r="D216" s="46">
        <v>1</v>
      </c>
      <c r="E216" s="149">
        <v>21723</v>
      </c>
      <c r="F216" s="46">
        <f t="shared" si="0"/>
        <v>61</v>
      </c>
      <c r="G216" s="78">
        <v>1</v>
      </c>
      <c r="H216" s="159">
        <v>98</v>
      </c>
      <c r="I216" s="135">
        <v>154</v>
      </c>
      <c r="J216" s="78">
        <v>67</v>
      </c>
      <c r="K216" s="46">
        <v>36</v>
      </c>
      <c r="L216" s="79">
        <v>80</v>
      </c>
      <c r="M216" s="80">
        <v>0</v>
      </c>
      <c r="N216" s="80">
        <v>1</v>
      </c>
      <c r="O216" s="80">
        <v>0</v>
      </c>
      <c r="P216" s="80">
        <v>0</v>
      </c>
      <c r="Q216" s="80">
        <v>0</v>
      </c>
      <c r="R216" s="80">
        <v>0</v>
      </c>
      <c r="S216" s="80">
        <v>1</v>
      </c>
      <c r="T216" s="80">
        <v>0</v>
      </c>
      <c r="U216" s="80">
        <v>0</v>
      </c>
      <c r="V216" s="80">
        <v>1</v>
      </c>
      <c r="W216" s="80">
        <v>0</v>
      </c>
      <c r="X216" s="70">
        <v>82</v>
      </c>
      <c r="Y216" s="63">
        <v>1.64</v>
      </c>
      <c r="Z216" s="191">
        <f t="shared" si="3"/>
        <v>30.487804878048784</v>
      </c>
      <c r="AA216" s="150">
        <v>44196</v>
      </c>
      <c r="AB216" s="60" t="s">
        <v>1928</v>
      </c>
      <c r="AC216" s="177">
        <v>44200</v>
      </c>
      <c r="AD216" s="58"/>
      <c r="AE216" s="58">
        <v>0</v>
      </c>
      <c r="AF216" s="58">
        <v>1</v>
      </c>
      <c r="AG216" s="58">
        <v>7</v>
      </c>
      <c r="AH216" s="84">
        <v>0</v>
      </c>
      <c r="AI216" s="84">
        <v>1</v>
      </c>
      <c r="AJ216" s="60">
        <v>44210</v>
      </c>
      <c r="AK216" s="58">
        <f t="shared" si="2"/>
        <v>14</v>
      </c>
      <c r="AL216" s="123">
        <v>1</v>
      </c>
      <c r="AM216" s="61"/>
      <c r="AN216" s="64">
        <v>1</v>
      </c>
      <c r="AO216" s="63">
        <v>1</v>
      </c>
      <c r="AP216" s="63">
        <v>0</v>
      </c>
      <c r="AQ216" s="63">
        <v>0</v>
      </c>
      <c r="AR216" s="63">
        <v>1</v>
      </c>
      <c r="AS216" s="63">
        <v>0</v>
      </c>
      <c r="AT216" s="64">
        <v>1</v>
      </c>
      <c r="AU216" s="152">
        <v>44196</v>
      </c>
      <c r="AV216" s="135">
        <v>3</v>
      </c>
      <c r="AW216" s="135">
        <v>7.4950000000000001</v>
      </c>
      <c r="AX216" s="135">
        <v>93.3</v>
      </c>
      <c r="AY216" s="135">
        <v>29.3</v>
      </c>
      <c r="AZ216" s="135">
        <v>22.4</v>
      </c>
      <c r="BA216" s="135">
        <v>0.4</v>
      </c>
      <c r="BB216" s="135"/>
      <c r="BC216" s="135"/>
      <c r="BD216" s="135"/>
      <c r="BE216" s="135"/>
      <c r="BF216" s="135"/>
      <c r="BG216" s="133">
        <v>0.97</v>
      </c>
      <c r="BH216" s="133">
        <v>847</v>
      </c>
      <c r="BI216" s="133">
        <v>31.9</v>
      </c>
      <c r="BJ216" s="228">
        <v>6.0000000000000001E-3</v>
      </c>
      <c r="BK216" s="135"/>
      <c r="BL216" s="135"/>
      <c r="BM216" s="135"/>
      <c r="BN216" s="135">
        <v>13.5</v>
      </c>
      <c r="BO216" s="135">
        <v>11.62</v>
      </c>
      <c r="BP216" s="135">
        <v>91.5</v>
      </c>
      <c r="BQ216" s="135">
        <v>5.7</v>
      </c>
      <c r="BR216" s="135">
        <v>172</v>
      </c>
      <c r="BS216" s="46">
        <v>66</v>
      </c>
      <c r="BT216" s="123">
        <v>0</v>
      </c>
      <c r="BU216" s="64">
        <v>0</v>
      </c>
      <c r="BV216" s="64">
        <v>0</v>
      </c>
      <c r="BW216" s="64">
        <v>0</v>
      </c>
      <c r="BX216" s="64">
        <v>0</v>
      </c>
      <c r="BY216" s="64">
        <v>1</v>
      </c>
      <c r="BZ216" s="64">
        <v>0</v>
      </c>
      <c r="CA216" s="64">
        <v>0</v>
      </c>
      <c r="CB216" s="64">
        <v>0</v>
      </c>
      <c r="CC216" s="64">
        <v>1</v>
      </c>
      <c r="CD216" s="64">
        <v>1</v>
      </c>
      <c r="CE216" s="64">
        <v>0</v>
      </c>
      <c r="CF216" s="64">
        <v>0</v>
      </c>
      <c r="CG216" s="64">
        <v>1</v>
      </c>
      <c r="CH216" s="64">
        <v>0</v>
      </c>
      <c r="CI216" s="63">
        <v>0</v>
      </c>
      <c r="CJ216" s="86"/>
      <c r="CK216" s="63">
        <v>50</v>
      </c>
      <c r="CL216" s="64">
        <v>0</v>
      </c>
      <c r="CM216" s="64">
        <v>0</v>
      </c>
      <c r="CN216" s="64">
        <v>0</v>
      </c>
      <c r="CO216" s="64">
        <v>0</v>
      </c>
      <c r="CP216" s="61">
        <v>0</v>
      </c>
      <c r="CQ216" s="61"/>
      <c r="CR216" s="70">
        <v>0</v>
      </c>
      <c r="CS216" s="64">
        <v>0</v>
      </c>
      <c r="CT216" s="71"/>
      <c r="CU216" s="62"/>
      <c r="CV216" s="61">
        <v>0</v>
      </c>
      <c r="CW216" s="61">
        <v>0</v>
      </c>
      <c r="CX216" s="64">
        <v>0</v>
      </c>
      <c r="CY216" s="64">
        <v>0</v>
      </c>
      <c r="CZ216" s="160">
        <v>4.6886545454545452</v>
      </c>
      <c r="DA216" s="75">
        <v>5.1390000000000002</v>
      </c>
      <c r="DB216" s="75">
        <v>0.45034545454545505</v>
      </c>
      <c r="DC216" s="75">
        <v>9.6050039553894226</v>
      </c>
      <c r="DD216" s="75">
        <v>65</v>
      </c>
      <c r="DE216" s="75">
        <v>57349</v>
      </c>
      <c r="DF216" s="75">
        <v>30815</v>
      </c>
      <c r="DG216" s="75">
        <v>739.83870967741939</v>
      </c>
      <c r="DH216" s="75">
        <v>3.1169897632287596E-4</v>
      </c>
      <c r="DI216" s="75">
        <v>17.155666666666665</v>
      </c>
      <c r="DJ216" s="75">
        <v>17.205833333333327</v>
      </c>
      <c r="DK216" s="75">
        <v>-5.0166666666666665E-2</v>
      </c>
      <c r="DL216" s="75">
        <v>177.92746394318141</v>
      </c>
      <c r="DM216" s="75">
        <v>178.43442585718785</v>
      </c>
      <c r="DN216" s="75">
        <v>-0.50696191400644453</v>
      </c>
      <c r="DO216" s="75">
        <v>292.62199838691038</v>
      </c>
      <c r="DP216" s="75">
        <v>293.4885449948394</v>
      </c>
      <c r="DQ216" s="75">
        <v>-0.86654660792896221</v>
      </c>
      <c r="DR216" s="75">
        <v>2.9438818374453845E-3</v>
      </c>
      <c r="DS216" s="90"/>
      <c r="DT216" s="75">
        <v>6.92</v>
      </c>
      <c r="DU216" s="75">
        <v>6.81</v>
      </c>
      <c r="DV216" s="75">
        <v>7.06</v>
      </c>
      <c r="DW216" s="90">
        <v>67</v>
      </c>
      <c r="DX216" s="90">
        <v>154</v>
      </c>
      <c r="DY216" s="75">
        <v>0.246</v>
      </c>
      <c r="DZ216" s="75">
        <v>0.23100000000000001</v>
      </c>
      <c r="EA216" s="75">
        <v>6.33</v>
      </c>
      <c r="EB216" s="75">
        <v>12.206</v>
      </c>
      <c r="EC216" s="75">
        <v>1.548</v>
      </c>
      <c r="ED216" s="75">
        <v>0.85899999999999999</v>
      </c>
      <c r="EE216" s="75">
        <v>1.0449999999999999</v>
      </c>
      <c r="EF216" s="75">
        <v>0.378</v>
      </c>
    </row>
    <row r="217" spans="1:136" ht="15.75" customHeight="1">
      <c r="A217" s="76">
        <v>217</v>
      </c>
      <c r="B217" s="168" t="s">
        <v>1626</v>
      </c>
      <c r="C217" s="46">
        <v>2765516</v>
      </c>
      <c r="D217" s="46">
        <v>1</v>
      </c>
      <c r="E217" s="149">
        <v>26541</v>
      </c>
      <c r="F217" s="46">
        <f t="shared" si="0"/>
        <v>48</v>
      </c>
      <c r="G217" s="78">
        <v>1</v>
      </c>
      <c r="H217" s="159">
        <v>86</v>
      </c>
      <c r="I217" s="135">
        <v>152</v>
      </c>
      <c r="J217" s="78">
        <v>99</v>
      </c>
      <c r="K217" s="46">
        <v>37.299999999999997</v>
      </c>
      <c r="L217" s="79">
        <v>97</v>
      </c>
      <c r="M217" s="80">
        <v>0</v>
      </c>
      <c r="N217" s="80">
        <v>0</v>
      </c>
      <c r="O217" s="80">
        <v>0</v>
      </c>
      <c r="P217" s="80">
        <v>0</v>
      </c>
      <c r="Q217" s="80">
        <v>0</v>
      </c>
      <c r="R217" s="80">
        <v>0</v>
      </c>
      <c r="S217" s="80">
        <v>1</v>
      </c>
      <c r="T217" s="80">
        <v>1</v>
      </c>
      <c r="U217" s="80">
        <v>1</v>
      </c>
      <c r="V217" s="80">
        <v>0</v>
      </c>
      <c r="W217" s="80">
        <v>0</v>
      </c>
      <c r="X217" s="70">
        <v>140</v>
      </c>
      <c r="Y217" s="63">
        <v>1.72</v>
      </c>
      <c r="Z217" s="191">
        <f t="shared" si="3"/>
        <v>47.322877230935646</v>
      </c>
      <c r="AA217" s="150">
        <v>44199</v>
      </c>
      <c r="AB217" s="60" t="s">
        <v>1928</v>
      </c>
      <c r="AC217" s="177">
        <v>44200</v>
      </c>
      <c r="AD217" s="58"/>
      <c r="AE217" s="58">
        <v>1</v>
      </c>
      <c r="AF217" s="58">
        <v>1</v>
      </c>
      <c r="AG217" s="58">
        <v>23</v>
      </c>
      <c r="AH217" s="84">
        <v>0</v>
      </c>
      <c r="AI217" s="84">
        <v>1</v>
      </c>
      <c r="AJ217" s="60">
        <v>44238</v>
      </c>
      <c r="AK217" s="58">
        <f t="shared" si="2"/>
        <v>39</v>
      </c>
      <c r="AL217" s="123">
        <v>1</v>
      </c>
      <c r="AM217" s="61"/>
      <c r="AN217" s="64">
        <v>1</v>
      </c>
      <c r="AO217" s="63">
        <v>1</v>
      </c>
      <c r="AP217" s="63">
        <v>0</v>
      </c>
      <c r="AQ217" s="63">
        <v>1</v>
      </c>
      <c r="AR217" s="63">
        <v>1</v>
      </c>
      <c r="AS217" s="63">
        <v>0</v>
      </c>
      <c r="AT217" s="64">
        <v>1</v>
      </c>
      <c r="AU217" s="152">
        <v>44199</v>
      </c>
      <c r="AV217" s="135">
        <v>3</v>
      </c>
      <c r="AW217" s="135"/>
      <c r="AX217" s="135"/>
      <c r="AY217" s="135"/>
      <c r="AZ217" s="135"/>
      <c r="BA217" s="135"/>
      <c r="BB217" s="135"/>
      <c r="BC217" s="135"/>
      <c r="BD217" s="135"/>
      <c r="BE217" s="135"/>
      <c r="BF217" s="135"/>
      <c r="BG217" s="133">
        <v>1.25</v>
      </c>
      <c r="BH217" s="133">
        <v>676</v>
      </c>
      <c r="BI217" s="133">
        <v>145.19999999999999</v>
      </c>
      <c r="BJ217" s="228">
        <v>7.0000000000000001E-3</v>
      </c>
      <c r="BK217" s="135"/>
      <c r="BL217" s="135"/>
      <c r="BM217" s="135"/>
      <c r="BN217" s="135">
        <v>14.6</v>
      </c>
      <c r="BO217" s="135">
        <v>10.94</v>
      </c>
      <c r="BP217" s="135">
        <v>90.3</v>
      </c>
      <c r="BQ217" s="135">
        <v>5.2</v>
      </c>
      <c r="BR217" s="135">
        <v>305</v>
      </c>
      <c r="BS217" s="46">
        <v>59</v>
      </c>
      <c r="BT217" s="123">
        <v>1</v>
      </c>
      <c r="BU217" s="64">
        <v>1</v>
      </c>
      <c r="BV217" s="64">
        <v>0</v>
      </c>
      <c r="BW217" s="64">
        <v>0</v>
      </c>
      <c r="BX217" s="64">
        <v>0</v>
      </c>
      <c r="BY217" s="64">
        <v>1</v>
      </c>
      <c r="BZ217" s="64">
        <v>0</v>
      </c>
      <c r="CA217" s="64">
        <v>0</v>
      </c>
      <c r="CB217" s="64">
        <v>0</v>
      </c>
      <c r="CC217" s="64">
        <v>1</v>
      </c>
      <c r="CD217" s="64">
        <v>0</v>
      </c>
      <c r="CE217" s="64">
        <v>0</v>
      </c>
      <c r="CF217" s="64">
        <v>0</v>
      </c>
      <c r="CG217" s="64">
        <v>0</v>
      </c>
      <c r="CH217" s="64">
        <v>0</v>
      </c>
      <c r="CI217" s="63">
        <v>0</v>
      </c>
      <c r="CJ217" s="86"/>
      <c r="CK217" s="63" t="s">
        <v>1886</v>
      </c>
      <c r="CL217" s="64">
        <v>0</v>
      </c>
      <c r="CM217" s="64">
        <v>0</v>
      </c>
      <c r="CN217" s="64">
        <v>0</v>
      </c>
      <c r="CO217" s="64">
        <v>0</v>
      </c>
      <c r="CP217" s="61">
        <v>0</v>
      </c>
      <c r="CQ217" s="61"/>
      <c r="CR217" s="70">
        <v>0</v>
      </c>
      <c r="CS217" s="64">
        <v>0</v>
      </c>
      <c r="CT217" s="71"/>
      <c r="CU217" s="62"/>
      <c r="CV217" s="61">
        <v>0</v>
      </c>
      <c r="CW217" s="61">
        <v>1</v>
      </c>
      <c r="CX217" s="64">
        <v>0</v>
      </c>
      <c r="CY217" s="64">
        <v>0</v>
      </c>
      <c r="CZ217" s="160">
        <v>5.2388727272727271</v>
      </c>
      <c r="DA217" s="75">
        <v>5.4029999999999996</v>
      </c>
      <c r="DB217" s="75">
        <v>0.16412727272727246</v>
      </c>
      <c r="DC217" s="75">
        <v>3.1328738312891686</v>
      </c>
      <c r="DD217" s="75">
        <v>58</v>
      </c>
      <c r="DE217" s="75">
        <v>34642</v>
      </c>
      <c r="DF217" s="75">
        <v>13118</v>
      </c>
      <c r="DG217" s="75">
        <v>666.86907020872866</v>
      </c>
      <c r="DH217" s="75">
        <v>2.3882252106183631E-4</v>
      </c>
      <c r="DI217" s="75">
        <v>6.4419999999999975</v>
      </c>
      <c r="DJ217" s="75">
        <v>9.8433333333333373</v>
      </c>
      <c r="DK217" s="75">
        <v>-3.401333333333334</v>
      </c>
      <c r="DL217" s="75">
        <v>83.290823145618006</v>
      </c>
      <c r="DM217" s="75">
        <v>127.26336143869776</v>
      </c>
      <c r="DN217" s="75">
        <v>-43.972538293079701</v>
      </c>
      <c r="DO217" s="75">
        <v>98.374342288584927</v>
      </c>
      <c r="DP217" s="75">
        <v>150.31783984133622</v>
      </c>
      <c r="DQ217" s="75">
        <v>-51.943497552751332</v>
      </c>
      <c r="DR217" s="75">
        <v>0.25681377480236978</v>
      </c>
      <c r="DS217" s="90"/>
      <c r="DT217" s="75">
        <v>8.86</v>
      </c>
      <c r="DU217" s="75">
        <v>8.58</v>
      </c>
      <c r="DV217" s="75">
        <v>9.17</v>
      </c>
      <c r="DW217" s="90">
        <v>99</v>
      </c>
      <c r="DX217" s="90">
        <v>152</v>
      </c>
      <c r="DY217" s="75">
        <v>0.58499999999999996</v>
      </c>
      <c r="DZ217" s="75">
        <v>1.1539999999999999</v>
      </c>
      <c r="EA217" s="75">
        <v>19.95</v>
      </c>
      <c r="EB217" s="75">
        <v>6.8769999999999998</v>
      </c>
      <c r="EC217" s="75">
        <v>0.80500000000000005</v>
      </c>
      <c r="ED217" s="75">
        <v>0.52500000000000002</v>
      </c>
      <c r="EE217" s="75">
        <v>1.1859999999999999</v>
      </c>
      <c r="EF217" s="75">
        <v>0.3</v>
      </c>
    </row>
    <row r="218" spans="1:136" ht="15.75" customHeight="1">
      <c r="A218" s="76">
        <v>218</v>
      </c>
      <c r="B218" s="168" t="s">
        <v>1633</v>
      </c>
      <c r="C218" s="46">
        <v>2765501</v>
      </c>
      <c r="D218" s="46">
        <v>2</v>
      </c>
      <c r="E218" s="149">
        <v>27820</v>
      </c>
      <c r="F218" s="46">
        <f t="shared" si="0"/>
        <v>44</v>
      </c>
      <c r="G218" s="78">
        <v>1</v>
      </c>
      <c r="H218" s="159">
        <v>90</v>
      </c>
      <c r="I218" s="135">
        <v>107</v>
      </c>
      <c r="J218" s="78">
        <v>73</v>
      </c>
      <c r="K218" s="46">
        <v>37.299999999999997</v>
      </c>
      <c r="L218" s="79">
        <v>87</v>
      </c>
      <c r="M218" s="80">
        <v>0</v>
      </c>
      <c r="N218" s="80">
        <v>0</v>
      </c>
      <c r="O218" s="80">
        <v>0</v>
      </c>
      <c r="P218" s="80">
        <v>0</v>
      </c>
      <c r="Q218" s="80">
        <v>0</v>
      </c>
      <c r="R218" s="80">
        <v>0</v>
      </c>
      <c r="S218" s="80">
        <v>0</v>
      </c>
      <c r="T218" s="80">
        <v>0</v>
      </c>
      <c r="U218" s="80">
        <v>0</v>
      </c>
      <c r="V218" s="80">
        <v>1</v>
      </c>
      <c r="W218" s="80">
        <v>1</v>
      </c>
      <c r="X218" s="70">
        <v>65</v>
      </c>
      <c r="Y218" s="63">
        <v>1.61</v>
      </c>
      <c r="Z218" s="191">
        <f t="shared" si="3"/>
        <v>25.076193048107708</v>
      </c>
      <c r="AA218" s="150">
        <v>44199</v>
      </c>
      <c r="AB218" s="60" t="s">
        <v>1928</v>
      </c>
      <c r="AC218" s="177">
        <v>44201</v>
      </c>
      <c r="AD218" s="58"/>
      <c r="AE218" s="58">
        <v>1</v>
      </c>
      <c r="AF218" s="58">
        <v>0</v>
      </c>
      <c r="AG218" s="58">
        <v>2</v>
      </c>
      <c r="AH218" s="84">
        <v>0</v>
      </c>
      <c r="AI218" s="84">
        <v>1</v>
      </c>
      <c r="AJ218" s="60">
        <v>44228</v>
      </c>
      <c r="AK218" s="58">
        <f t="shared" ref="AK218:AK236" si="4">DATEDIF(AA218,AJ218,"MD")</f>
        <v>29</v>
      </c>
      <c r="AL218" s="123">
        <v>1</v>
      </c>
      <c r="AM218" s="61"/>
      <c r="AN218" s="64">
        <v>1</v>
      </c>
      <c r="AO218" s="63">
        <v>1</v>
      </c>
      <c r="AP218" s="63">
        <v>0</v>
      </c>
      <c r="AQ218" s="63">
        <v>1</v>
      </c>
      <c r="AR218" s="63">
        <v>1</v>
      </c>
      <c r="AS218" s="63">
        <v>0</v>
      </c>
      <c r="AT218" s="64">
        <v>0</v>
      </c>
      <c r="AU218" s="152">
        <v>44199</v>
      </c>
      <c r="AV218" s="135">
        <v>2</v>
      </c>
      <c r="AW218" s="135"/>
      <c r="AX218" s="135"/>
      <c r="AY218" s="135"/>
      <c r="AZ218" s="135"/>
      <c r="BA218" s="135"/>
      <c r="BB218" s="135"/>
      <c r="BC218" s="135"/>
      <c r="BD218" s="135"/>
      <c r="BE218" s="135"/>
      <c r="BF218" s="135"/>
      <c r="BG218" s="133">
        <v>0.52</v>
      </c>
      <c r="BH218" s="133">
        <v>4297</v>
      </c>
      <c r="BI218" s="133">
        <v>151.30000000000001</v>
      </c>
      <c r="BJ218" s="229"/>
      <c r="BK218" s="135"/>
      <c r="BL218" s="135"/>
      <c r="BM218" s="135">
        <v>93</v>
      </c>
      <c r="BN218" s="135">
        <v>9</v>
      </c>
      <c r="BO218" s="135">
        <v>6.54</v>
      </c>
      <c r="BP218" s="135">
        <v>71.5</v>
      </c>
      <c r="BQ218" s="135">
        <v>15.6</v>
      </c>
      <c r="BR218" s="135">
        <v>405</v>
      </c>
      <c r="BS218" s="46">
        <v>17</v>
      </c>
      <c r="BT218" s="123">
        <v>0</v>
      </c>
      <c r="BU218" s="64">
        <v>0</v>
      </c>
      <c r="BV218" s="64">
        <v>0</v>
      </c>
      <c r="BW218" s="64">
        <v>0</v>
      </c>
      <c r="BX218" s="64">
        <v>0</v>
      </c>
      <c r="BY218" s="64">
        <v>1</v>
      </c>
      <c r="BZ218" s="64">
        <v>0</v>
      </c>
      <c r="CA218" s="64">
        <v>0</v>
      </c>
      <c r="CB218" s="64">
        <v>1</v>
      </c>
      <c r="CC218" s="64">
        <v>1</v>
      </c>
      <c r="CD218" s="64">
        <v>0</v>
      </c>
      <c r="CE218" s="64">
        <v>0</v>
      </c>
      <c r="CF218" s="64">
        <v>0</v>
      </c>
      <c r="CG218" s="64">
        <v>1</v>
      </c>
      <c r="CH218" s="64">
        <v>0</v>
      </c>
      <c r="CI218" s="63">
        <v>0</v>
      </c>
      <c r="CJ218" s="86"/>
      <c r="CK218" s="63"/>
      <c r="CL218" s="90">
        <v>1</v>
      </c>
      <c r="CM218" s="90">
        <v>1</v>
      </c>
      <c r="CN218" s="90">
        <v>0</v>
      </c>
      <c r="CO218" s="90">
        <v>0</v>
      </c>
      <c r="CP218" s="161">
        <v>0</v>
      </c>
      <c r="CQ218" s="161"/>
      <c r="CR218" s="91">
        <v>0</v>
      </c>
      <c r="CS218" s="90">
        <v>0</v>
      </c>
      <c r="CT218" s="92"/>
      <c r="CU218" s="89"/>
      <c r="CV218" s="161">
        <v>0</v>
      </c>
      <c r="CW218" s="161">
        <v>0</v>
      </c>
      <c r="CX218" s="90">
        <v>0</v>
      </c>
      <c r="CY218" s="90">
        <v>0</v>
      </c>
      <c r="CZ218" s="160">
        <v>3.3210500000000001</v>
      </c>
      <c r="DA218" s="75">
        <v>3.581</v>
      </c>
      <c r="DB218" s="75">
        <v>0.2599499999999999</v>
      </c>
      <c r="DC218" s="75">
        <v>7.8273437617620898</v>
      </c>
      <c r="DD218" s="75">
        <v>108</v>
      </c>
      <c r="DE218" s="75">
        <v>187266</v>
      </c>
      <c r="DF218" s="75">
        <v>150376</v>
      </c>
      <c r="DG218" s="75">
        <v>2276.1683791846208</v>
      </c>
      <c r="DH218" s="75">
        <v>5.2051815194991819E-5</v>
      </c>
      <c r="DI218" s="75">
        <v>15.894999999999994</v>
      </c>
      <c r="DJ218" s="75">
        <v>17.732166666666661</v>
      </c>
      <c r="DK218" s="75">
        <v>-1.8371666666666673</v>
      </c>
      <c r="DL218" s="75">
        <v>82.611030502855513</v>
      </c>
      <c r="DM218" s="75">
        <v>92.154242708067514</v>
      </c>
      <c r="DN218" s="75">
        <v>-9.5432122052120008</v>
      </c>
      <c r="DO218" s="75">
        <v>382.85192050627938</v>
      </c>
      <c r="DP218" s="75">
        <v>427.11428466983466</v>
      </c>
      <c r="DQ218" s="75">
        <v>-44.262364163554999</v>
      </c>
      <c r="DR218" s="75">
        <v>9.3900205436777462E-2</v>
      </c>
      <c r="DS218" s="90"/>
      <c r="DT218" s="75">
        <v>5.97</v>
      </c>
      <c r="DU218" s="75">
        <v>5.78</v>
      </c>
      <c r="DV218" s="75">
        <v>6.12</v>
      </c>
      <c r="DW218" s="90">
        <v>73</v>
      </c>
      <c r="DX218" s="90">
        <v>107</v>
      </c>
      <c r="DY218" s="75">
        <v>0.34</v>
      </c>
      <c r="DZ218" s="75">
        <v>0.70199999999999996</v>
      </c>
      <c r="EA218" s="75">
        <v>26.73</v>
      </c>
      <c r="EB218" s="75">
        <v>5.94</v>
      </c>
      <c r="EC218" s="75">
        <v>0.42799999999999999</v>
      </c>
      <c r="ED218" s="75">
        <v>0.56999999999999995</v>
      </c>
      <c r="EE218" s="75">
        <v>0.63200000000000001</v>
      </c>
      <c r="EF218" s="75">
        <v>0.48499999999999999</v>
      </c>
    </row>
    <row r="219" spans="1:136" ht="15.75" customHeight="1">
      <c r="A219" s="76">
        <v>219</v>
      </c>
      <c r="B219" s="168" t="s">
        <v>1639</v>
      </c>
      <c r="C219" s="46">
        <v>2766741</v>
      </c>
      <c r="D219" s="46">
        <v>2</v>
      </c>
      <c r="E219" s="149">
        <v>35876</v>
      </c>
      <c r="F219" s="46">
        <f t="shared" si="0"/>
        <v>22</v>
      </c>
      <c r="G219" s="78">
        <v>1</v>
      </c>
      <c r="H219" s="159">
        <v>152</v>
      </c>
      <c r="I219" s="135">
        <v>119</v>
      </c>
      <c r="J219" s="78">
        <v>90</v>
      </c>
      <c r="K219" s="46">
        <v>36.6</v>
      </c>
      <c r="L219" s="79">
        <v>95</v>
      </c>
      <c r="M219" s="80">
        <v>0</v>
      </c>
      <c r="N219" s="80">
        <v>0</v>
      </c>
      <c r="O219" s="80">
        <v>0</v>
      </c>
      <c r="P219" s="80">
        <v>0</v>
      </c>
      <c r="Q219" s="80">
        <v>0</v>
      </c>
      <c r="R219" s="80">
        <v>0</v>
      </c>
      <c r="S219" s="80">
        <v>0</v>
      </c>
      <c r="T219" s="80">
        <v>0</v>
      </c>
      <c r="U219" s="80">
        <v>0</v>
      </c>
      <c r="V219" s="80">
        <v>0</v>
      </c>
      <c r="W219" s="80">
        <v>0</v>
      </c>
      <c r="X219" s="70">
        <v>63</v>
      </c>
      <c r="Y219" s="63">
        <v>1.57</v>
      </c>
      <c r="Z219" s="191">
        <f t="shared" si="3"/>
        <v>25.558846200657225</v>
      </c>
      <c r="AA219" s="150">
        <v>44200</v>
      </c>
      <c r="AB219" s="60" t="s">
        <v>1928</v>
      </c>
      <c r="AC219" s="177">
        <v>44202</v>
      </c>
      <c r="AD219" s="58"/>
      <c r="AE219" s="58">
        <v>0</v>
      </c>
      <c r="AF219" s="58">
        <v>0</v>
      </c>
      <c r="AG219" s="58">
        <v>0</v>
      </c>
      <c r="AH219" s="84">
        <v>0</v>
      </c>
      <c r="AI219" s="84">
        <v>0</v>
      </c>
      <c r="AJ219" s="60">
        <v>44229</v>
      </c>
      <c r="AK219" s="58">
        <f t="shared" si="4"/>
        <v>29</v>
      </c>
      <c r="AL219" s="123">
        <v>1</v>
      </c>
      <c r="AM219" s="61"/>
      <c r="AN219" s="64">
        <v>1</v>
      </c>
      <c r="AO219" s="63">
        <v>1</v>
      </c>
      <c r="AP219" s="63">
        <v>1</v>
      </c>
      <c r="AQ219" s="63">
        <v>1</v>
      </c>
      <c r="AR219" s="63">
        <v>1</v>
      </c>
      <c r="AS219" s="63">
        <v>0</v>
      </c>
      <c r="AT219" s="64">
        <v>1</v>
      </c>
      <c r="AU219" s="152">
        <v>44200</v>
      </c>
      <c r="AV219" s="135"/>
      <c r="AW219" s="135"/>
      <c r="AX219" s="135"/>
      <c r="AY219" s="135"/>
      <c r="AZ219" s="135"/>
      <c r="BA219" s="135"/>
      <c r="BB219" s="135"/>
      <c r="BC219" s="135"/>
      <c r="BD219" s="135"/>
      <c r="BE219" s="135"/>
      <c r="BF219" s="135"/>
      <c r="BG219" s="133">
        <v>1.05</v>
      </c>
      <c r="BH219" s="143"/>
      <c r="BI219" s="133">
        <v>47</v>
      </c>
      <c r="BJ219" s="229"/>
      <c r="BK219" s="135"/>
      <c r="BL219" s="135">
        <v>2000</v>
      </c>
      <c r="BM219" s="135">
        <v>76</v>
      </c>
      <c r="BN219" s="135">
        <v>7.1</v>
      </c>
      <c r="BO219" s="135">
        <v>7.37</v>
      </c>
      <c r="BP219" s="135">
        <v>92</v>
      </c>
      <c r="BQ219" s="135">
        <v>4</v>
      </c>
      <c r="BR219" s="135">
        <v>623</v>
      </c>
      <c r="BS219" s="46">
        <v>64</v>
      </c>
      <c r="BT219" s="123">
        <v>0</v>
      </c>
      <c r="BU219" s="64">
        <v>0</v>
      </c>
      <c r="BV219" s="64">
        <v>0</v>
      </c>
      <c r="BW219" s="64">
        <v>0</v>
      </c>
      <c r="BX219" s="64">
        <v>0</v>
      </c>
      <c r="BY219" s="64">
        <v>1</v>
      </c>
      <c r="BZ219" s="64">
        <v>0</v>
      </c>
      <c r="CA219" s="64">
        <v>0</v>
      </c>
      <c r="CB219" s="64">
        <v>0</v>
      </c>
      <c r="CC219" s="64">
        <v>1</v>
      </c>
      <c r="CD219" s="64">
        <v>0</v>
      </c>
      <c r="CE219" s="64">
        <v>0</v>
      </c>
      <c r="CF219" s="64">
        <v>0</v>
      </c>
      <c r="CG219" s="64">
        <v>0</v>
      </c>
      <c r="CH219" s="64">
        <v>0</v>
      </c>
      <c r="CI219" s="63">
        <v>0</v>
      </c>
      <c r="CJ219" s="86"/>
      <c r="CK219" s="63"/>
      <c r="CL219" s="64">
        <v>0</v>
      </c>
      <c r="CM219" s="64">
        <v>0</v>
      </c>
      <c r="CN219" s="64">
        <v>0</v>
      </c>
      <c r="CO219" s="64">
        <v>0</v>
      </c>
      <c r="CP219" s="61">
        <v>0</v>
      </c>
      <c r="CQ219" s="61"/>
      <c r="CR219" s="70">
        <v>0</v>
      </c>
      <c r="CS219" s="64">
        <v>0</v>
      </c>
      <c r="CT219" s="71"/>
      <c r="CU219" s="62"/>
      <c r="CV219" s="61">
        <v>0</v>
      </c>
      <c r="CW219" s="61">
        <v>0</v>
      </c>
      <c r="CX219" s="64">
        <v>0</v>
      </c>
      <c r="CY219" s="64">
        <v>0</v>
      </c>
      <c r="CZ219" s="160">
        <v>3.3756379310344813</v>
      </c>
      <c r="DA219" s="75">
        <v>3.59</v>
      </c>
      <c r="DB219" s="75">
        <v>0.21436206896551857</v>
      </c>
      <c r="DC219" s="75">
        <v>6.3502684039288022</v>
      </c>
      <c r="DD219" s="75">
        <v>67</v>
      </c>
      <c r="DE219" s="75">
        <v>150824</v>
      </c>
      <c r="DF219" s="75">
        <v>89303</v>
      </c>
      <c r="DG219" s="75">
        <v>2399.9999999999995</v>
      </c>
      <c r="DH219" s="75">
        <v>7.1109239375259536E-5</v>
      </c>
      <c r="DI219" s="75">
        <v>13.471666666666671</v>
      </c>
      <c r="DJ219" s="75">
        <v>16.560666666666666</v>
      </c>
      <c r="DK219" s="75">
        <v>-3.0889999999999995</v>
      </c>
      <c r="DL219" s="75">
        <v>72.469283653249192</v>
      </c>
      <c r="DM219" s="75">
        <v>89.001683988295781</v>
      </c>
      <c r="DN219" s="75">
        <v>-16.532400335046564</v>
      </c>
      <c r="DO219" s="75">
        <v>319.033807359496</v>
      </c>
      <c r="DP219" s="75">
        <v>392.36951991390947</v>
      </c>
      <c r="DQ219" s="75">
        <v>-73.335712554413462</v>
      </c>
      <c r="DR219" s="75">
        <v>0.15747238261790783</v>
      </c>
      <c r="DS219" s="90"/>
      <c r="DT219" s="75">
        <v>6.59</v>
      </c>
      <c r="DU219" s="75">
        <v>6.34</v>
      </c>
      <c r="DV219" s="75">
        <v>6.86</v>
      </c>
      <c r="DW219" s="90">
        <v>90</v>
      </c>
      <c r="DX219" s="90">
        <v>119</v>
      </c>
      <c r="DY219" s="75">
        <v>0.52100000000000002</v>
      </c>
      <c r="DZ219" s="75">
        <v>1.395</v>
      </c>
      <c r="EA219" s="75">
        <v>44.23</v>
      </c>
      <c r="EB219" s="75">
        <v>4.6180000000000003</v>
      </c>
      <c r="EC219" s="75">
        <v>0.33200000000000002</v>
      </c>
      <c r="ED219" s="75">
        <v>0.437</v>
      </c>
      <c r="EE219" s="75">
        <v>0.48499999999999999</v>
      </c>
      <c r="EF219" s="75">
        <v>0.34499999999999997</v>
      </c>
    </row>
    <row r="220" spans="1:136" ht="15.75" customHeight="1">
      <c r="A220" s="76">
        <v>220</v>
      </c>
      <c r="B220" s="168" t="s">
        <v>1646</v>
      </c>
      <c r="C220" s="46">
        <v>2768127</v>
      </c>
      <c r="D220" s="46">
        <v>2</v>
      </c>
      <c r="E220" s="149">
        <v>16324</v>
      </c>
      <c r="F220" s="46">
        <f t="shared" si="0"/>
        <v>76</v>
      </c>
      <c r="G220" s="78">
        <v>1</v>
      </c>
      <c r="H220" s="159">
        <v>98</v>
      </c>
      <c r="I220" s="135">
        <v>124</v>
      </c>
      <c r="J220" s="78">
        <v>63</v>
      </c>
      <c r="K220" s="46">
        <v>37.799999999999997</v>
      </c>
      <c r="L220" s="79">
        <v>98</v>
      </c>
      <c r="M220" s="80">
        <v>0</v>
      </c>
      <c r="N220" s="80">
        <v>0</v>
      </c>
      <c r="O220" s="80">
        <v>1</v>
      </c>
      <c r="P220" s="80">
        <v>1</v>
      </c>
      <c r="Q220" s="80">
        <v>0</v>
      </c>
      <c r="R220" s="80">
        <v>0</v>
      </c>
      <c r="S220" s="80">
        <v>1</v>
      </c>
      <c r="T220" s="80">
        <v>0</v>
      </c>
      <c r="U220" s="80">
        <v>0</v>
      </c>
      <c r="V220" s="80">
        <v>0</v>
      </c>
      <c r="W220" s="80">
        <v>0</v>
      </c>
      <c r="X220" s="70">
        <v>48</v>
      </c>
      <c r="Y220" s="63">
        <v>1.46</v>
      </c>
      <c r="Z220" s="191">
        <f t="shared" si="3"/>
        <v>22.518296115593923</v>
      </c>
      <c r="AA220" s="150">
        <v>44201</v>
      </c>
      <c r="AB220" s="60" t="s">
        <v>1928</v>
      </c>
      <c r="AC220" s="177">
        <v>44202</v>
      </c>
      <c r="AD220" s="58"/>
      <c r="AE220" s="58">
        <v>0</v>
      </c>
      <c r="AF220" s="58">
        <v>0</v>
      </c>
      <c r="AG220" s="58">
        <v>0</v>
      </c>
      <c r="AH220" s="84">
        <v>0</v>
      </c>
      <c r="AI220" s="84">
        <v>0</v>
      </c>
      <c r="AJ220" s="60">
        <v>44217</v>
      </c>
      <c r="AK220" s="58">
        <f t="shared" si="4"/>
        <v>16</v>
      </c>
      <c r="AL220" s="123">
        <v>1</v>
      </c>
      <c r="AM220" s="61"/>
      <c r="AN220" s="64">
        <v>1</v>
      </c>
      <c r="AO220" s="63">
        <v>1</v>
      </c>
      <c r="AP220" s="63">
        <v>1</v>
      </c>
      <c r="AQ220" s="63">
        <v>1</v>
      </c>
      <c r="AR220" s="63">
        <v>1</v>
      </c>
      <c r="AS220" s="63">
        <v>0</v>
      </c>
      <c r="AT220" s="64">
        <v>1</v>
      </c>
      <c r="AU220" s="152">
        <v>44201</v>
      </c>
      <c r="AV220" s="135">
        <v>1</v>
      </c>
      <c r="AW220" s="135"/>
      <c r="AX220" s="135"/>
      <c r="AY220" s="135"/>
      <c r="AZ220" s="135"/>
      <c r="BA220" s="135"/>
      <c r="BB220" s="135"/>
      <c r="BC220" s="135"/>
      <c r="BD220" s="135"/>
      <c r="BE220" s="135"/>
      <c r="BF220" s="135"/>
      <c r="BG220" s="133">
        <v>4.34</v>
      </c>
      <c r="BH220" s="133">
        <v>7264</v>
      </c>
      <c r="BI220" s="133">
        <v>93</v>
      </c>
      <c r="BJ220" s="229"/>
      <c r="BK220" s="135"/>
      <c r="BL220" s="135">
        <v>1334</v>
      </c>
      <c r="BM220" s="135"/>
      <c r="BN220" s="135">
        <v>11.9</v>
      </c>
      <c r="BO220" s="135">
        <v>10.29</v>
      </c>
      <c r="BP220" s="135">
        <v>77.8</v>
      </c>
      <c r="BQ220" s="135">
        <v>11.4</v>
      </c>
      <c r="BR220" s="135">
        <v>311</v>
      </c>
      <c r="BS220" s="46">
        <v>62</v>
      </c>
      <c r="BT220" s="123">
        <v>0</v>
      </c>
      <c r="BU220" s="64">
        <v>0</v>
      </c>
      <c r="BV220" s="64">
        <v>0</v>
      </c>
      <c r="BW220" s="64">
        <v>0</v>
      </c>
      <c r="BX220" s="64">
        <v>0</v>
      </c>
      <c r="BY220" s="64">
        <v>1</v>
      </c>
      <c r="BZ220" s="64">
        <v>0</v>
      </c>
      <c r="CA220" s="64">
        <v>0</v>
      </c>
      <c r="CB220" s="64">
        <v>0</v>
      </c>
      <c r="CC220" s="64">
        <v>1</v>
      </c>
      <c r="CD220" s="64">
        <v>0</v>
      </c>
      <c r="CE220" s="64">
        <v>0</v>
      </c>
      <c r="CF220" s="64">
        <v>0</v>
      </c>
      <c r="CG220" s="64">
        <v>1</v>
      </c>
      <c r="CH220" s="64">
        <v>0</v>
      </c>
      <c r="CI220" s="63">
        <v>0</v>
      </c>
      <c r="CJ220" s="86"/>
      <c r="CK220" s="63"/>
      <c r="CL220" s="64">
        <v>0</v>
      </c>
      <c r="CM220" s="64">
        <v>0</v>
      </c>
      <c r="CN220" s="64">
        <v>0</v>
      </c>
      <c r="CO220" s="64">
        <v>0</v>
      </c>
      <c r="CP220" s="61">
        <v>0</v>
      </c>
      <c r="CQ220" s="61"/>
      <c r="CR220" s="70">
        <v>0</v>
      </c>
      <c r="CS220" s="64">
        <v>0</v>
      </c>
      <c r="CT220" s="71"/>
      <c r="CU220" s="62"/>
      <c r="CV220" s="61">
        <v>1</v>
      </c>
      <c r="CW220" s="61">
        <v>0</v>
      </c>
      <c r="CX220" s="64">
        <v>0</v>
      </c>
      <c r="CY220" s="64">
        <v>0</v>
      </c>
      <c r="CZ220" s="160">
        <v>3.7202280701754371</v>
      </c>
      <c r="DA220" s="75">
        <v>3.972</v>
      </c>
      <c r="DB220" s="75">
        <v>0.25177192982456287</v>
      </c>
      <c r="DC220" s="75">
        <v>6.7676477107138728</v>
      </c>
      <c r="DD220" s="75">
        <v>97</v>
      </c>
      <c r="DE220" s="75">
        <v>126015</v>
      </c>
      <c r="DF220" s="75">
        <v>78013</v>
      </c>
      <c r="DG220" s="75">
        <v>1398.809831824062</v>
      </c>
      <c r="DH220" s="75">
        <v>8.6750255863944121E-5</v>
      </c>
      <c r="DI220" s="75">
        <v>25.687833333333341</v>
      </c>
      <c r="DJ220" s="75">
        <v>25.691000000000006</v>
      </c>
      <c r="DK220" s="75">
        <v>-3.1666666666666666E-3</v>
      </c>
      <c r="DL220" s="75">
        <v>167.57180069119502</v>
      </c>
      <c r="DM220" s="75">
        <v>167.59250518300303</v>
      </c>
      <c r="DN220" s="75">
        <v>-2.0704491808000006E-2</v>
      </c>
      <c r="DO220" s="75">
        <v>552.30745748012703</v>
      </c>
      <c r="DP220" s="75">
        <v>552.37545275207071</v>
      </c>
      <c r="DQ220" s="75">
        <v>-6.7995271943691607E-2</v>
      </c>
      <c r="DR220" s="75">
        <v>1.2308096364776851E-4</v>
      </c>
      <c r="DS220" s="90"/>
      <c r="DT220" s="75">
        <v>7.64</v>
      </c>
      <c r="DU220" s="75">
        <v>7.47</v>
      </c>
      <c r="DV220" s="75">
        <v>7.84</v>
      </c>
      <c r="DW220" s="90">
        <v>63</v>
      </c>
      <c r="DX220" s="90">
        <v>124</v>
      </c>
      <c r="DY220" s="75">
        <v>0.377</v>
      </c>
      <c r="DZ220" s="75">
        <v>0.55700000000000005</v>
      </c>
      <c r="EA220" s="75">
        <v>12.72</v>
      </c>
      <c r="EB220" s="75">
        <v>8.6120000000000001</v>
      </c>
      <c r="EC220" s="75">
        <v>0.86699999999999999</v>
      </c>
      <c r="ED220" s="75">
        <v>0.77900000000000003</v>
      </c>
      <c r="EE220" s="75">
        <v>0.85799999999999998</v>
      </c>
      <c r="EF220" s="75">
        <v>0.71399999999999997</v>
      </c>
    </row>
    <row r="221" spans="1:136" ht="15.75" customHeight="1">
      <c r="A221" s="76">
        <v>221</v>
      </c>
      <c r="B221" s="168" t="s">
        <v>1653</v>
      </c>
      <c r="C221" s="46">
        <v>2766963</v>
      </c>
      <c r="D221" s="46">
        <v>1</v>
      </c>
      <c r="E221" s="149">
        <v>20537</v>
      </c>
      <c r="F221" s="46">
        <f t="shared" si="0"/>
        <v>64</v>
      </c>
      <c r="G221" s="78">
        <v>1</v>
      </c>
      <c r="H221" s="159">
        <v>79</v>
      </c>
      <c r="I221" s="135">
        <v>105</v>
      </c>
      <c r="J221" s="78">
        <v>58</v>
      </c>
      <c r="K221" s="46">
        <v>35.6</v>
      </c>
      <c r="L221" s="79">
        <v>95</v>
      </c>
      <c r="M221" s="80">
        <v>1</v>
      </c>
      <c r="N221" s="80">
        <v>1</v>
      </c>
      <c r="O221" s="80">
        <v>0</v>
      </c>
      <c r="P221" s="80">
        <v>1</v>
      </c>
      <c r="Q221" s="80">
        <v>0</v>
      </c>
      <c r="R221" s="80">
        <v>0</v>
      </c>
      <c r="S221" s="80">
        <v>1</v>
      </c>
      <c r="T221" s="80">
        <v>1</v>
      </c>
      <c r="U221" s="80">
        <v>0</v>
      </c>
      <c r="V221" s="80">
        <v>0</v>
      </c>
      <c r="W221" s="80">
        <v>0</v>
      </c>
      <c r="X221" s="70">
        <v>110</v>
      </c>
      <c r="Y221" s="63">
        <v>1.76</v>
      </c>
      <c r="Z221" s="191">
        <f t="shared" si="3"/>
        <v>35.51136363636364</v>
      </c>
      <c r="AA221" s="150">
        <v>44201</v>
      </c>
      <c r="AB221" s="60" t="s">
        <v>1928</v>
      </c>
      <c r="AC221" s="177">
        <v>44201</v>
      </c>
      <c r="AD221" s="58"/>
      <c r="AE221" s="58">
        <v>1</v>
      </c>
      <c r="AF221" s="58">
        <v>1</v>
      </c>
      <c r="AG221" s="58">
        <v>9</v>
      </c>
      <c r="AH221" s="84">
        <v>1</v>
      </c>
      <c r="AI221" s="84">
        <v>1</v>
      </c>
      <c r="AJ221" s="60">
        <v>44212</v>
      </c>
      <c r="AK221" s="58">
        <f t="shared" si="4"/>
        <v>11</v>
      </c>
      <c r="AL221" s="123">
        <v>1</v>
      </c>
      <c r="AM221" s="61"/>
      <c r="AN221" s="64">
        <v>1</v>
      </c>
      <c r="AO221" s="63">
        <v>1</v>
      </c>
      <c r="AP221" s="63">
        <v>0</v>
      </c>
      <c r="AQ221" s="63">
        <v>1</v>
      </c>
      <c r="AR221" s="63">
        <v>1</v>
      </c>
      <c r="AS221" s="63">
        <v>0</v>
      </c>
      <c r="AT221" s="64">
        <v>0</v>
      </c>
      <c r="AU221" s="152"/>
      <c r="AV221" s="135">
        <v>4</v>
      </c>
      <c r="AW221" s="135">
        <v>7.4432999999999998</v>
      </c>
      <c r="AX221" s="135">
        <v>58.5</v>
      </c>
      <c r="AY221" s="135">
        <v>30.4</v>
      </c>
      <c r="AZ221" s="135">
        <v>20</v>
      </c>
      <c r="BA221" s="135">
        <v>-2.7</v>
      </c>
      <c r="BB221" s="135"/>
      <c r="BC221" s="135"/>
      <c r="BD221" s="135"/>
      <c r="BE221" s="135"/>
      <c r="BF221" s="135"/>
      <c r="BG221" s="133">
        <v>180</v>
      </c>
      <c r="BH221" s="133">
        <v>12225</v>
      </c>
      <c r="BI221" s="133">
        <v>31.9</v>
      </c>
      <c r="BJ221" s="133">
        <v>0.05</v>
      </c>
      <c r="BK221" s="135"/>
      <c r="BL221" s="135"/>
      <c r="BM221" s="135">
        <v>200</v>
      </c>
      <c r="BN221" s="135">
        <v>15.2</v>
      </c>
      <c r="BO221" s="135">
        <v>32.880000000000003</v>
      </c>
      <c r="BP221" s="135">
        <v>93.3</v>
      </c>
      <c r="BQ221" s="135">
        <v>3.9</v>
      </c>
      <c r="BR221" s="135">
        <v>177</v>
      </c>
      <c r="BS221" s="46">
        <v>40</v>
      </c>
      <c r="BT221" s="123">
        <v>0</v>
      </c>
      <c r="BU221" s="64">
        <v>0</v>
      </c>
      <c r="BV221" s="64">
        <v>0</v>
      </c>
      <c r="BW221" s="64">
        <v>0</v>
      </c>
      <c r="BX221" s="64">
        <v>0</v>
      </c>
      <c r="BY221" s="64">
        <v>0</v>
      </c>
      <c r="BZ221" s="64">
        <v>0</v>
      </c>
      <c r="CA221" s="64">
        <v>0</v>
      </c>
      <c r="CB221" s="64">
        <v>1</v>
      </c>
      <c r="CC221" s="64">
        <v>1</v>
      </c>
      <c r="CD221" s="64">
        <v>1</v>
      </c>
      <c r="CE221" s="64">
        <v>1</v>
      </c>
      <c r="CF221" s="64">
        <v>0</v>
      </c>
      <c r="CG221" s="64">
        <v>0</v>
      </c>
      <c r="CH221" s="64">
        <v>0</v>
      </c>
      <c r="CI221" s="63">
        <v>0</v>
      </c>
      <c r="CJ221" s="86"/>
      <c r="CK221" s="63" t="s">
        <v>1941</v>
      </c>
      <c r="CL221" s="64">
        <v>0</v>
      </c>
      <c r="CM221" s="64">
        <v>0</v>
      </c>
      <c r="CN221" s="64">
        <v>0</v>
      </c>
      <c r="CO221" s="64">
        <v>0</v>
      </c>
      <c r="CP221" s="61">
        <v>0</v>
      </c>
      <c r="CQ221" s="61">
        <v>2019</v>
      </c>
      <c r="CR221" s="70">
        <v>0</v>
      </c>
      <c r="CS221" s="64">
        <v>1</v>
      </c>
      <c r="CT221" s="71"/>
      <c r="CU221" s="62"/>
      <c r="CV221" s="61">
        <v>0</v>
      </c>
      <c r="CW221" s="61">
        <v>0</v>
      </c>
      <c r="CX221" s="64">
        <v>0</v>
      </c>
      <c r="CY221" s="64">
        <v>0</v>
      </c>
      <c r="CZ221" s="160">
        <v>5.4154166666666663</v>
      </c>
      <c r="DA221" s="75">
        <v>5.5369999999999999</v>
      </c>
      <c r="DB221" s="75">
        <v>0.1215833333333336</v>
      </c>
      <c r="DC221" s="75">
        <v>2.245133492344392</v>
      </c>
      <c r="DD221" s="75">
        <v>41</v>
      </c>
      <c r="DE221" s="75">
        <v>75290</v>
      </c>
      <c r="DF221" s="75">
        <v>21792</v>
      </c>
      <c r="DG221" s="75">
        <v>907.35016961929887</v>
      </c>
      <c r="DH221" s="75">
        <v>1.0302558243136895E-4</v>
      </c>
      <c r="DI221" s="75">
        <v>17.563166666666671</v>
      </c>
      <c r="DJ221" s="75">
        <v>17.781500000000001</v>
      </c>
      <c r="DK221" s="75">
        <v>-0.21833333333333327</v>
      </c>
      <c r="DL221" s="75">
        <v>241.34063147410043</v>
      </c>
      <c r="DM221" s="75">
        <v>244.4078600146637</v>
      </c>
      <c r="DN221" s="75">
        <v>-3.0672285405633031</v>
      </c>
      <c r="DO221" s="75">
        <v>261.72892372771724</v>
      </c>
      <c r="DP221" s="75">
        <v>264.99523836977255</v>
      </c>
      <c r="DQ221" s="75">
        <v>-3.2663146420552485</v>
      </c>
      <c r="DR221" s="75">
        <v>1.2175858244998809E-2</v>
      </c>
      <c r="DS221" s="90"/>
      <c r="DT221" s="75">
        <v>9.15</v>
      </c>
      <c r="DU221" s="75">
        <v>8.68</v>
      </c>
      <c r="DV221" s="75">
        <v>9.5500000000000007</v>
      </c>
      <c r="DW221" s="90">
        <v>0</v>
      </c>
      <c r="DX221" s="90">
        <v>0</v>
      </c>
      <c r="DY221" s="75">
        <v>0.86699999999999999</v>
      </c>
      <c r="DZ221" s="75"/>
      <c r="EA221" s="75"/>
      <c r="EB221" s="75"/>
      <c r="EC221" s="75"/>
      <c r="ED221" s="75">
        <v>0.626</v>
      </c>
      <c r="EE221" s="75">
        <v>0.89300000000000002</v>
      </c>
      <c r="EF221" s="75">
        <v>0.30399999999999999</v>
      </c>
    </row>
    <row r="222" spans="1:136" ht="15.75" customHeight="1">
      <c r="A222" s="76">
        <v>222</v>
      </c>
      <c r="B222" s="168" t="s">
        <v>1660</v>
      </c>
      <c r="C222" s="46">
        <v>2770002</v>
      </c>
      <c r="D222" s="46">
        <v>1</v>
      </c>
      <c r="E222" s="149">
        <v>18178</v>
      </c>
      <c r="F222" s="46">
        <f t="shared" si="0"/>
        <v>71</v>
      </c>
      <c r="G222" s="78">
        <v>1</v>
      </c>
      <c r="H222" s="159">
        <v>86</v>
      </c>
      <c r="I222" s="135">
        <v>129</v>
      </c>
      <c r="J222" s="78">
        <v>85</v>
      </c>
      <c r="K222" s="46">
        <v>35.6</v>
      </c>
      <c r="L222" s="79">
        <v>91</v>
      </c>
      <c r="M222" s="80">
        <v>1</v>
      </c>
      <c r="N222" s="80">
        <v>1</v>
      </c>
      <c r="O222" s="80">
        <v>0</v>
      </c>
      <c r="P222" s="80">
        <v>0</v>
      </c>
      <c r="Q222" s="80">
        <v>0</v>
      </c>
      <c r="R222" s="80">
        <v>0</v>
      </c>
      <c r="S222" s="80">
        <v>1</v>
      </c>
      <c r="T222" s="80">
        <v>1</v>
      </c>
      <c r="U222" s="80">
        <v>1</v>
      </c>
      <c r="V222" s="80">
        <v>0</v>
      </c>
      <c r="W222" s="80">
        <v>0</v>
      </c>
      <c r="X222" s="70">
        <v>83</v>
      </c>
      <c r="Y222" s="63">
        <v>1.72</v>
      </c>
      <c r="Z222" s="191">
        <f t="shared" si="3"/>
        <v>28.055705786911847</v>
      </c>
      <c r="AA222" s="150">
        <v>44202</v>
      </c>
      <c r="AB222" s="60" t="s">
        <v>1928</v>
      </c>
      <c r="AC222" s="177">
        <v>44203</v>
      </c>
      <c r="AD222" s="58"/>
      <c r="AE222" s="58">
        <v>1</v>
      </c>
      <c r="AF222" s="58">
        <v>1</v>
      </c>
      <c r="AG222" s="58">
        <v>6</v>
      </c>
      <c r="AH222" s="84">
        <v>1</v>
      </c>
      <c r="AI222" s="84">
        <v>1</v>
      </c>
      <c r="AJ222" s="60">
        <v>44209</v>
      </c>
      <c r="AK222" s="58">
        <f t="shared" si="4"/>
        <v>7</v>
      </c>
      <c r="AL222" s="123">
        <v>1</v>
      </c>
      <c r="AM222" s="61"/>
      <c r="AN222" s="64">
        <v>1</v>
      </c>
      <c r="AO222" s="63">
        <v>1</v>
      </c>
      <c r="AP222" s="63">
        <v>0</v>
      </c>
      <c r="AQ222" s="63">
        <v>0</v>
      </c>
      <c r="AR222" s="63">
        <v>1</v>
      </c>
      <c r="AS222" s="63">
        <v>0</v>
      </c>
      <c r="AT222" s="64">
        <v>1</v>
      </c>
      <c r="AU222" s="152">
        <v>44202</v>
      </c>
      <c r="AV222" s="135"/>
      <c r="AW222" s="135">
        <v>7.4489999999999998</v>
      </c>
      <c r="AX222" s="135">
        <v>71.599999999999994</v>
      </c>
      <c r="AY222" s="135">
        <v>28.9</v>
      </c>
      <c r="AZ222" s="135">
        <v>19.8</v>
      </c>
      <c r="BA222" s="135">
        <v>-3</v>
      </c>
      <c r="BB222" s="135"/>
      <c r="BC222" s="135"/>
      <c r="BD222" s="135"/>
      <c r="BE222" s="135"/>
      <c r="BF222" s="135"/>
      <c r="BG222" s="133">
        <v>2.94</v>
      </c>
      <c r="BH222" s="133">
        <v>2015</v>
      </c>
      <c r="BI222" s="133">
        <v>385.2</v>
      </c>
      <c r="BJ222" s="133">
        <v>0.104</v>
      </c>
      <c r="BK222" s="135"/>
      <c r="BL222" s="135"/>
      <c r="BM222" s="135"/>
      <c r="BN222" s="135">
        <v>9.9</v>
      </c>
      <c r="BO222" s="135">
        <v>8.48</v>
      </c>
      <c r="BP222" s="135">
        <v>91.9</v>
      </c>
      <c r="BQ222" s="135">
        <v>5.2</v>
      </c>
      <c r="BR222" s="135">
        <v>217</v>
      </c>
      <c r="BS222" s="46">
        <v>105</v>
      </c>
      <c r="BT222" s="123">
        <v>0</v>
      </c>
      <c r="BU222" s="64">
        <v>0</v>
      </c>
      <c r="BV222" s="64">
        <v>1</v>
      </c>
      <c r="BW222" s="64">
        <v>0</v>
      </c>
      <c r="BX222" s="64">
        <v>0</v>
      </c>
      <c r="BY222" s="64">
        <v>1</v>
      </c>
      <c r="BZ222" s="64">
        <v>0</v>
      </c>
      <c r="CA222" s="64">
        <v>0</v>
      </c>
      <c r="CB222" s="64">
        <v>0</v>
      </c>
      <c r="CC222" s="64">
        <v>0</v>
      </c>
      <c r="CD222" s="64">
        <v>0</v>
      </c>
      <c r="CE222" s="64">
        <v>0</v>
      </c>
      <c r="CF222" s="64">
        <v>0</v>
      </c>
      <c r="CG222" s="64">
        <v>1</v>
      </c>
      <c r="CH222" s="64">
        <v>0</v>
      </c>
      <c r="CI222" s="63">
        <v>0</v>
      </c>
      <c r="CJ222" s="86"/>
      <c r="CK222" s="63" t="s">
        <v>1885</v>
      </c>
      <c r="CL222" s="64">
        <v>0</v>
      </c>
      <c r="CM222" s="64">
        <v>0</v>
      </c>
      <c r="CN222" s="64">
        <v>0</v>
      </c>
      <c r="CO222" s="64">
        <v>0</v>
      </c>
      <c r="CP222" s="61">
        <v>0</v>
      </c>
      <c r="CQ222" s="61"/>
      <c r="CR222" s="70">
        <v>0</v>
      </c>
      <c r="CS222" s="64">
        <v>0</v>
      </c>
      <c r="CT222" s="71"/>
      <c r="CU222" s="62"/>
      <c r="CV222" s="61">
        <v>1</v>
      </c>
      <c r="CW222" s="61">
        <v>1</v>
      </c>
      <c r="CX222" s="64">
        <v>0</v>
      </c>
      <c r="CY222" s="64">
        <v>0</v>
      </c>
      <c r="CZ222" s="160">
        <v>4.678633333333333</v>
      </c>
      <c r="DA222" s="75">
        <v>5.1360000000000001</v>
      </c>
      <c r="DB222" s="75">
        <v>0.45736666666666714</v>
      </c>
      <c r="DC222" s="75">
        <v>9.7756467344452549</v>
      </c>
      <c r="DD222" s="75">
        <v>73</v>
      </c>
      <c r="DE222" s="75">
        <v>69801</v>
      </c>
      <c r="DF222" s="75">
        <v>32389</v>
      </c>
      <c r="DG222" s="75">
        <v>795.12707414408737</v>
      </c>
      <c r="DH222" s="75">
        <v>3.018199615438962E-4</v>
      </c>
      <c r="DI222" s="75">
        <v>14.343333333333332</v>
      </c>
      <c r="DJ222" s="75">
        <v>18.087666666666664</v>
      </c>
      <c r="DK222" s="75">
        <v>-3.7443333333333326</v>
      </c>
      <c r="DL222" s="75">
        <v>151.41760145485446</v>
      </c>
      <c r="DM222" s="75">
        <v>189.33312390475555</v>
      </c>
      <c r="DN222" s="75">
        <v>-37.915522449900998</v>
      </c>
      <c r="DO222" s="75">
        <v>243.4292334093561</v>
      </c>
      <c r="DP222" s="75">
        <v>308.25955378304297</v>
      </c>
      <c r="DQ222" s="75">
        <v>-64.830320373686874</v>
      </c>
      <c r="DR222" s="75">
        <v>0.17376596060190197</v>
      </c>
      <c r="DS222" s="90"/>
      <c r="DT222" s="75">
        <v>8.01</v>
      </c>
      <c r="DU222" s="75">
        <v>7.82</v>
      </c>
      <c r="DV222" s="75">
        <v>8.24</v>
      </c>
      <c r="DW222" s="90">
        <v>85</v>
      </c>
      <c r="DX222" s="90">
        <v>129</v>
      </c>
      <c r="DY222" s="75">
        <v>0.42</v>
      </c>
      <c r="DZ222" s="75">
        <v>0.90400000000000003</v>
      </c>
      <c r="EA222" s="75">
        <v>18.829999999999998</v>
      </c>
      <c r="EB222" s="75">
        <v>7.0789999999999997</v>
      </c>
      <c r="EC222" s="75">
        <v>0.60099999999999998</v>
      </c>
      <c r="ED222" s="75">
        <v>0.78400000000000003</v>
      </c>
      <c r="EE222" s="75">
        <v>1.0149999999999999</v>
      </c>
      <c r="EF222" s="75">
        <v>0.30399999999999999</v>
      </c>
    </row>
    <row r="223" spans="1:136" ht="15.75" customHeight="1">
      <c r="A223" s="76">
        <v>223</v>
      </c>
      <c r="B223" s="168" t="s">
        <v>1667</v>
      </c>
      <c r="C223" s="46">
        <v>2770047</v>
      </c>
      <c r="D223" s="46">
        <v>2</v>
      </c>
      <c r="E223" s="149">
        <v>16282</v>
      </c>
      <c r="F223" s="46">
        <f t="shared" si="0"/>
        <v>76</v>
      </c>
      <c r="G223" s="78">
        <v>1</v>
      </c>
      <c r="H223" s="159">
        <v>48</v>
      </c>
      <c r="I223" s="135">
        <v>111</v>
      </c>
      <c r="J223" s="78">
        <v>54</v>
      </c>
      <c r="K223" s="46">
        <v>36.5</v>
      </c>
      <c r="L223" s="79">
        <v>96</v>
      </c>
      <c r="M223" s="80">
        <v>0</v>
      </c>
      <c r="N223" s="80">
        <v>1</v>
      </c>
      <c r="O223" s="80">
        <v>0</v>
      </c>
      <c r="P223" s="80">
        <v>0</v>
      </c>
      <c r="Q223" s="80">
        <v>0</v>
      </c>
      <c r="R223" s="80">
        <v>0</v>
      </c>
      <c r="S223" s="80">
        <v>1</v>
      </c>
      <c r="T223" s="80">
        <v>1</v>
      </c>
      <c r="U223" s="80">
        <v>1</v>
      </c>
      <c r="V223" s="80">
        <v>0</v>
      </c>
      <c r="W223" s="80">
        <v>0</v>
      </c>
      <c r="X223" s="70"/>
      <c r="Y223" s="63"/>
      <c r="Z223" s="191" t="e">
        <f t="shared" si="3"/>
        <v>#DIV/0!</v>
      </c>
      <c r="AA223" s="150">
        <v>44202</v>
      </c>
      <c r="AB223" s="60" t="s">
        <v>1928</v>
      </c>
      <c r="AC223" s="177">
        <v>44203</v>
      </c>
      <c r="AD223" s="58"/>
      <c r="AE223" s="58">
        <v>1</v>
      </c>
      <c r="AF223" s="58">
        <v>1</v>
      </c>
      <c r="AG223" s="58">
        <v>2</v>
      </c>
      <c r="AH223" s="84">
        <v>1</v>
      </c>
      <c r="AI223" s="84">
        <v>1</v>
      </c>
      <c r="AJ223" s="60">
        <v>44210</v>
      </c>
      <c r="AK223" s="58">
        <f t="shared" si="4"/>
        <v>8</v>
      </c>
      <c r="AL223" s="123">
        <v>1</v>
      </c>
      <c r="AM223" s="61"/>
      <c r="AN223" s="64">
        <v>1</v>
      </c>
      <c r="AO223" s="63">
        <v>1</v>
      </c>
      <c r="AP223" s="63">
        <v>0</v>
      </c>
      <c r="AQ223" s="63">
        <v>0</v>
      </c>
      <c r="AR223" s="63">
        <v>1</v>
      </c>
      <c r="AS223" s="63">
        <v>0</v>
      </c>
      <c r="AT223" s="64">
        <v>1</v>
      </c>
      <c r="AU223" s="152">
        <v>44202</v>
      </c>
      <c r="AV223" s="135">
        <v>3</v>
      </c>
      <c r="AW223" s="135"/>
      <c r="AX223" s="135"/>
      <c r="AY223" s="135"/>
      <c r="AZ223" s="135"/>
      <c r="BA223" s="135"/>
      <c r="BB223" s="135"/>
      <c r="BC223" s="135"/>
      <c r="BD223" s="135"/>
      <c r="BE223" s="135"/>
      <c r="BF223" s="135"/>
      <c r="BG223" s="133">
        <v>1.72</v>
      </c>
      <c r="BH223" s="133">
        <v>831</v>
      </c>
      <c r="BI223" s="133">
        <v>69.099999999999994</v>
      </c>
      <c r="BJ223" s="143"/>
      <c r="BK223" s="135"/>
      <c r="BL223" s="135"/>
      <c r="BM223" s="135"/>
      <c r="BN223" s="135">
        <v>12.1</v>
      </c>
      <c r="BO223" s="135">
        <v>4.6900000000000004</v>
      </c>
      <c r="BP223" s="135">
        <v>71.099999999999994</v>
      </c>
      <c r="BQ223" s="135">
        <v>23.2</v>
      </c>
      <c r="BR223" s="135">
        <v>197</v>
      </c>
      <c r="BS223" s="46">
        <v>106</v>
      </c>
      <c r="BT223" s="123">
        <v>0</v>
      </c>
      <c r="BU223" s="64">
        <v>1</v>
      </c>
      <c r="BV223" s="64">
        <v>0</v>
      </c>
      <c r="BW223" s="64">
        <v>0</v>
      </c>
      <c r="BX223" s="64">
        <v>0</v>
      </c>
      <c r="BY223" s="64">
        <v>1</v>
      </c>
      <c r="BZ223" s="64">
        <v>0</v>
      </c>
      <c r="CA223" s="64">
        <v>0</v>
      </c>
      <c r="CB223" s="64">
        <v>0</v>
      </c>
      <c r="CC223" s="64">
        <v>1</v>
      </c>
      <c r="CD223" s="64">
        <v>1</v>
      </c>
      <c r="CE223" s="64">
        <v>0</v>
      </c>
      <c r="CF223" s="64">
        <v>0</v>
      </c>
      <c r="CG223" s="64">
        <v>0</v>
      </c>
      <c r="CH223" s="64">
        <v>0</v>
      </c>
      <c r="CI223" s="63">
        <v>0</v>
      </c>
      <c r="CJ223" s="86"/>
      <c r="CK223" s="63" t="s">
        <v>1886</v>
      </c>
      <c r="CL223" s="64">
        <v>0</v>
      </c>
      <c r="CM223" s="64">
        <v>0</v>
      </c>
      <c r="CN223" s="64">
        <v>0</v>
      </c>
      <c r="CO223" s="64">
        <v>0</v>
      </c>
      <c r="CP223" s="61">
        <v>0</v>
      </c>
      <c r="CQ223" s="61"/>
      <c r="CR223" s="70">
        <v>0</v>
      </c>
      <c r="CS223" s="64">
        <v>0</v>
      </c>
      <c r="CT223" s="71"/>
      <c r="CU223" s="62"/>
      <c r="CV223" s="61">
        <v>1</v>
      </c>
      <c r="CW223" s="61">
        <v>0</v>
      </c>
      <c r="CX223" s="64">
        <v>0</v>
      </c>
      <c r="CY223" s="64">
        <v>0</v>
      </c>
      <c r="CZ223" s="160">
        <v>3.6921428571428572</v>
      </c>
      <c r="DA223" s="75">
        <v>4.0389999999999997</v>
      </c>
      <c r="DB223" s="75">
        <v>0.34685714285714253</v>
      </c>
      <c r="DC223" s="75">
        <v>9.3944670148964882</v>
      </c>
      <c r="DD223" s="75">
        <v>51</v>
      </c>
      <c r="DE223" s="75">
        <v>80547</v>
      </c>
      <c r="DF223" s="75">
        <v>37999</v>
      </c>
      <c r="DG223" s="75">
        <v>1175.3290322580644</v>
      </c>
      <c r="DH223" s="75">
        <v>2.4722932221628172E-4</v>
      </c>
      <c r="DI223" s="75">
        <v>12.54833333333333</v>
      </c>
      <c r="DJ223" s="75">
        <v>12.988166666666668</v>
      </c>
      <c r="DK223" s="75">
        <v>-0.43983333333333341</v>
      </c>
      <c r="DL223" s="75">
        <v>80.848765573439977</v>
      </c>
      <c r="DM223" s="75">
        <v>83.676476545158991</v>
      </c>
      <c r="DN223" s="75">
        <v>-2.8277109717190188</v>
      </c>
      <c r="DO223" s="75">
        <v>271.65764714542297</v>
      </c>
      <c r="DP223" s="75">
        <v>281.19004349677414</v>
      </c>
      <c r="DQ223" s="75">
        <v>-9.532396351351057</v>
      </c>
      <c r="DR223" s="75">
        <v>3.2788650082638364E-2</v>
      </c>
      <c r="DS223" s="90"/>
      <c r="DT223" s="75">
        <v>7.59</v>
      </c>
      <c r="DU223" s="75">
        <v>7.36</v>
      </c>
      <c r="DV223" s="75">
        <v>7.78</v>
      </c>
      <c r="DW223" s="90">
        <v>54</v>
      </c>
      <c r="DX223" s="90">
        <v>111</v>
      </c>
      <c r="DY223" s="75">
        <v>0.42399999999999999</v>
      </c>
      <c r="DZ223" s="75">
        <v>0.66400000000000003</v>
      </c>
      <c r="EA223" s="75">
        <v>15.62</v>
      </c>
      <c r="EB223" s="75">
        <v>7.7709999999999999</v>
      </c>
      <c r="EC223" s="75">
        <v>0.59</v>
      </c>
      <c r="ED223" s="75">
        <v>1.032</v>
      </c>
      <c r="EE223" s="75">
        <v>1.1319999999999999</v>
      </c>
      <c r="EF223" s="75">
        <v>0.93799999999999994</v>
      </c>
    </row>
    <row r="224" spans="1:136" ht="15.75" customHeight="1">
      <c r="A224" s="76">
        <v>224</v>
      </c>
      <c r="B224" s="168" t="s">
        <v>1674</v>
      </c>
      <c r="C224" s="46">
        <v>2773060</v>
      </c>
      <c r="D224" s="46">
        <v>2</v>
      </c>
      <c r="E224" s="149">
        <v>30320</v>
      </c>
      <c r="F224" s="46">
        <f t="shared" si="0"/>
        <v>38</v>
      </c>
      <c r="G224" s="78">
        <v>1</v>
      </c>
      <c r="H224" s="159">
        <v>89</v>
      </c>
      <c r="I224" s="135">
        <v>109</v>
      </c>
      <c r="J224" s="78">
        <v>74</v>
      </c>
      <c r="K224" s="46">
        <v>37.1</v>
      </c>
      <c r="L224" s="79">
        <v>93</v>
      </c>
      <c r="M224" s="80">
        <v>0</v>
      </c>
      <c r="N224" s="80">
        <v>0</v>
      </c>
      <c r="O224" s="80">
        <v>0</v>
      </c>
      <c r="P224" s="80">
        <v>0</v>
      </c>
      <c r="Q224" s="80">
        <v>0</v>
      </c>
      <c r="R224" s="80">
        <v>0</v>
      </c>
      <c r="S224" s="80">
        <v>0</v>
      </c>
      <c r="T224" s="80">
        <v>1</v>
      </c>
      <c r="U224" s="80">
        <v>0</v>
      </c>
      <c r="V224" s="80">
        <v>0</v>
      </c>
      <c r="W224" s="80">
        <v>0</v>
      </c>
      <c r="X224" s="70"/>
      <c r="Y224" s="63"/>
      <c r="Z224" s="191" t="e">
        <f t="shared" si="3"/>
        <v>#DIV/0!</v>
      </c>
      <c r="AA224" s="150">
        <v>44205</v>
      </c>
      <c r="AB224" s="60" t="s">
        <v>1928</v>
      </c>
      <c r="AC224" s="177">
        <v>44207</v>
      </c>
      <c r="AD224" s="58"/>
      <c r="AE224" s="58">
        <v>0</v>
      </c>
      <c r="AF224" s="58">
        <v>0</v>
      </c>
      <c r="AG224" s="58">
        <v>0</v>
      </c>
      <c r="AH224" s="84">
        <v>0</v>
      </c>
      <c r="AI224" s="84">
        <v>0</v>
      </c>
      <c r="AJ224" s="60">
        <v>44217</v>
      </c>
      <c r="AK224" s="58">
        <f t="shared" si="4"/>
        <v>12</v>
      </c>
      <c r="AL224" s="123">
        <v>1</v>
      </c>
      <c r="AM224" s="61"/>
      <c r="AN224" s="64">
        <v>1</v>
      </c>
      <c r="AO224" s="63">
        <v>1</v>
      </c>
      <c r="AP224" s="63">
        <v>0</v>
      </c>
      <c r="AQ224" s="63">
        <v>0</v>
      </c>
      <c r="AR224" s="63">
        <v>1</v>
      </c>
      <c r="AS224" s="63">
        <v>0</v>
      </c>
      <c r="AT224" s="64">
        <v>1</v>
      </c>
      <c r="AU224" s="152">
        <v>44205</v>
      </c>
      <c r="AV224" s="135">
        <v>4</v>
      </c>
      <c r="AW224" s="135"/>
      <c r="AX224" s="135"/>
      <c r="AY224" s="135"/>
      <c r="AZ224" s="135"/>
      <c r="BA224" s="135"/>
      <c r="BB224" s="135"/>
      <c r="BC224" s="135"/>
      <c r="BD224" s="135"/>
      <c r="BE224" s="135"/>
      <c r="BF224" s="135"/>
      <c r="BG224" s="133"/>
      <c r="BH224" s="133">
        <v>607</v>
      </c>
      <c r="BI224" s="133">
        <v>74.099999999999994</v>
      </c>
      <c r="BJ224" s="133">
        <v>6.0000000000000001E-3</v>
      </c>
      <c r="BK224" s="135"/>
      <c r="BL224" s="135"/>
      <c r="BM224" s="135"/>
      <c r="BN224" s="135">
        <v>14</v>
      </c>
      <c r="BO224" s="135">
        <v>5.78</v>
      </c>
      <c r="BP224" s="135">
        <v>77.5</v>
      </c>
      <c r="BQ224" s="135">
        <v>15.9</v>
      </c>
      <c r="BR224" s="135">
        <v>235</v>
      </c>
      <c r="BS224" s="46"/>
      <c r="BT224" s="123">
        <v>0</v>
      </c>
      <c r="BU224" s="64">
        <v>0</v>
      </c>
      <c r="BV224" s="64">
        <v>0</v>
      </c>
      <c r="BW224" s="64">
        <v>0</v>
      </c>
      <c r="BX224" s="64">
        <v>0</v>
      </c>
      <c r="BY224" s="64">
        <v>0</v>
      </c>
      <c r="BZ224" s="64">
        <v>0</v>
      </c>
      <c r="CA224" s="64">
        <v>0</v>
      </c>
      <c r="CB224" s="64">
        <v>1</v>
      </c>
      <c r="CC224" s="64">
        <v>1</v>
      </c>
      <c r="CD224" s="64">
        <v>1</v>
      </c>
      <c r="CE224" s="64">
        <v>1</v>
      </c>
      <c r="CF224" s="64">
        <v>0</v>
      </c>
      <c r="CG224" s="64">
        <v>1</v>
      </c>
      <c r="CH224" s="64">
        <v>0</v>
      </c>
      <c r="CI224" s="63">
        <v>0</v>
      </c>
      <c r="CJ224" s="86"/>
      <c r="CK224" s="63" t="s">
        <v>1886</v>
      </c>
      <c r="CL224" s="64">
        <v>0</v>
      </c>
      <c r="CM224" s="64">
        <v>0</v>
      </c>
      <c r="CN224" s="64">
        <v>0</v>
      </c>
      <c r="CO224" s="64">
        <v>0</v>
      </c>
      <c r="CP224" s="61">
        <v>0</v>
      </c>
      <c r="CQ224" s="61"/>
      <c r="CR224" s="70">
        <v>0</v>
      </c>
      <c r="CS224" s="64">
        <v>0</v>
      </c>
      <c r="CT224" s="71"/>
      <c r="CU224" s="62"/>
      <c r="CV224" s="61">
        <v>0</v>
      </c>
      <c r="CW224" s="61">
        <v>0</v>
      </c>
      <c r="CX224" s="64">
        <v>0</v>
      </c>
      <c r="CY224" s="64">
        <v>0</v>
      </c>
      <c r="CZ224" s="160">
        <v>3.3526499999999997</v>
      </c>
      <c r="DA224" s="75">
        <v>3.65</v>
      </c>
      <c r="DB224" s="75">
        <v>0.29735000000000023</v>
      </c>
      <c r="DC224" s="75">
        <v>8.8691035449569817</v>
      </c>
      <c r="DD224" s="75">
        <v>56</v>
      </c>
      <c r="DE224" s="75">
        <v>70641</v>
      </c>
      <c r="DF224" s="75">
        <v>35529</v>
      </c>
      <c r="DG224" s="75">
        <v>1292.6048898279507</v>
      </c>
      <c r="DH224" s="75">
        <v>2.4962997959292356E-4</v>
      </c>
      <c r="DI224" s="75">
        <v>9.5438333333333372</v>
      </c>
      <c r="DJ224" s="75">
        <v>11.653999999999998</v>
      </c>
      <c r="DK224" s="75">
        <v>-2.1101666666666667</v>
      </c>
      <c r="DL224" s="75">
        <v>50.511134610123001</v>
      </c>
      <c r="DM224" s="75">
        <v>61.688856483084514</v>
      </c>
      <c r="DN224" s="75">
        <v>-11.1777218729615</v>
      </c>
      <c r="DO224" s="75">
        <v>227.79269572175005</v>
      </c>
      <c r="DP224" s="75">
        <v>278.13723684564667</v>
      </c>
      <c r="DQ224" s="75">
        <v>-50.344541123896676</v>
      </c>
      <c r="DR224" s="75">
        <v>0.15326433458529498</v>
      </c>
      <c r="DS224" s="90"/>
      <c r="DT224" s="75">
        <v>6.93</v>
      </c>
      <c r="DU224" s="75">
        <v>6.76</v>
      </c>
      <c r="DV224" s="75">
        <v>7.06</v>
      </c>
      <c r="DW224" s="75">
        <v>74</v>
      </c>
      <c r="DX224" s="75">
        <v>109</v>
      </c>
      <c r="DY224" s="75">
        <v>0.29499999999999998</v>
      </c>
      <c r="DZ224" s="75">
        <v>0.68500000000000005</v>
      </c>
      <c r="EA224" s="75">
        <v>19.09</v>
      </c>
      <c r="EB224" s="75">
        <v>7.0289999999999999</v>
      </c>
      <c r="EC224" s="75">
        <v>1.0169999999999999</v>
      </c>
      <c r="ED224" s="75">
        <v>0.32400000000000001</v>
      </c>
      <c r="EE224" s="75">
        <v>0.32200000000000001</v>
      </c>
      <c r="EF224" s="75">
        <v>0.153</v>
      </c>
    </row>
    <row r="225" spans="1:136" ht="15.75" customHeight="1">
      <c r="A225" s="76">
        <v>225</v>
      </c>
      <c r="B225" s="168" t="s">
        <v>1681</v>
      </c>
      <c r="C225" s="46">
        <v>2854510</v>
      </c>
      <c r="D225" s="46">
        <v>2</v>
      </c>
      <c r="E225" s="149">
        <v>26140</v>
      </c>
      <c r="F225" s="46">
        <f t="shared" ref="F225:F235" si="5">INT((Z225-E225)/365.25)</f>
        <v>-72</v>
      </c>
      <c r="G225" s="78">
        <v>1</v>
      </c>
      <c r="H225" s="159">
        <v>80</v>
      </c>
      <c r="I225" s="135">
        <v>131</v>
      </c>
      <c r="J225" s="78">
        <v>80</v>
      </c>
      <c r="K225" s="46">
        <v>36.700000000000003</v>
      </c>
      <c r="L225" s="79">
        <v>96</v>
      </c>
      <c r="M225" s="80">
        <v>0</v>
      </c>
      <c r="N225" s="80">
        <v>0</v>
      </c>
      <c r="O225" s="80">
        <v>0</v>
      </c>
      <c r="P225" s="80">
        <v>0</v>
      </c>
      <c r="Q225" s="80">
        <v>0</v>
      </c>
      <c r="R225" s="80">
        <v>0</v>
      </c>
      <c r="S225" s="80">
        <v>0</v>
      </c>
      <c r="T225" s="80">
        <v>1</v>
      </c>
      <c r="U225" s="80">
        <v>1</v>
      </c>
      <c r="V225" s="80">
        <v>0</v>
      </c>
      <c r="W225" s="176">
        <v>0</v>
      </c>
      <c r="X225" s="70">
        <v>84</v>
      </c>
      <c r="Y225" s="63">
        <v>1.58</v>
      </c>
      <c r="Z225" s="191">
        <f t="shared" si="3"/>
        <v>33.648453773433737</v>
      </c>
      <c r="AA225" s="177">
        <v>44269</v>
      </c>
      <c r="AB225" s="60" t="s">
        <v>1937</v>
      </c>
      <c r="AC225" s="177">
        <v>44270</v>
      </c>
      <c r="AD225" s="58"/>
      <c r="AE225" s="58">
        <v>0</v>
      </c>
      <c r="AF225" s="58">
        <v>0</v>
      </c>
      <c r="AG225" s="58">
        <v>0</v>
      </c>
      <c r="AH225" s="84">
        <v>0</v>
      </c>
      <c r="AI225" s="84">
        <v>0</v>
      </c>
      <c r="AJ225" s="60">
        <v>44277</v>
      </c>
      <c r="AK225" s="58">
        <f t="shared" si="4"/>
        <v>8</v>
      </c>
      <c r="AL225" s="123">
        <v>1</v>
      </c>
      <c r="AM225" s="61"/>
      <c r="AN225" s="64">
        <v>1</v>
      </c>
      <c r="AO225" s="63">
        <v>1</v>
      </c>
      <c r="AP225" s="63">
        <v>0</v>
      </c>
      <c r="AQ225" s="63">
        <v>0</v>
      </c>
      <c r="AR225" s="63">
        <v>1</v>
      </c>
      <c r="AS225" s="63">
        <v>0</v>
      </c>
      <c r="AT225" s="64">
        <v>1</v>
      </c>
      <c r="AU225" s="152">
        <v>44269</v>
      </c>
      <c r="AV225" s="135">
        <v>15</v>
      </c>
      <c r="AW225" s="135"/>
      <c r="AX225" s="135"/>
      <c r="AY225" s="135"/>
      <c r="AZ225" s="135"/>
      <c r="BA225" s="135"/>
      <c r="BB225" s="135"/>
      <c r="BC225" s="135"/>
      <c r="BD225" s="135"/>
      <c r="BE225" s="135"/>
      <c r="BF225" s="135"/>
      <c r="BG225" s="133">
        <v>0.66</v>
      </c>
      <c r="BH225" s="133">
        <v>14.52</v>
      </c>
      <c r="BI225" s="133">
        <v>71.900000000000006</v>
      </c>
      <c r="BJ225" s="133"/>
      <c r="BK225" s="135"/>
      <c r="BL225" s="135"/>
      <c r="BM225" s="135"/>
      <c r="BN225" s="135">
        <v>11.9</v>
      </c>
      <c r="BO225" s="135">
        <v>5.07</v>
      </c>
      <c r="BP225" s="135">
        <v>75.099999999999994</v>
      </c>
      <c r="BQ225" s="135">
        <v>16.600000000000001</v>
      </c>
      <c r="BR225" s="135">
        <v>512</v>
      </c>
      <c r="BS225" s="46">
        <v>45</v>
      </c>
      <c r="BT225" s="123">
        <v>1</v>
      </c>
      <c r="BU225" s="64">
        <v>0</v>
      </c>
      <c r="BV225" s="64">
        <v>1</v>
      </c>
      <c r="BW225" s="64">
        <v>0</v>
      </c>
      <c r="BX225" s="64">
        <v>0</v>
      </c>
      <c r="BY225" s="64">
        <v>0</v>
      </c>
      <c r="BZ225" s="64">
        <v>0</v>
      </c>
      <c r="CA225" s="64">
        <v>0</v>
      </c>
      <c r="CB225" s="64">
        <v>0</v>
      </c>
      <c r="CC225" s="64">
        <v>1</v>
      </c>
      <c r="CD225" s="64">
        <v>1</v>
      </c>
      <c r="CE225" s="64">
        <v>0</v>
      </c>
      <c r="CF225" s="64">
        <v>0</v>
      </c>
      <c r="CG225" s="64">
        <v>0</v>
      </c>
      <c r="CH225" s="64">
        <v>0</v>
      </c>
      <c r="CI225" s="63">
        <v>0</v>
      </c>
      <c r="CJ225" s="86"/>
      <c r="CK225" s="63">
        <v>25</v>
      </c>
      <c r="CL225" s="64">
        <v>0</v>
      </c>
      <c r="CM225" s="64">
        <v>0</v>
      </c>
      <c r="CN225" s="64">
        <v>0</v>
      </c>
      <c r="CO225" s="64">
        <v>0</v>
      </c>
      <c r="CP225" s="61">
        <v>0</v>
      </c>
      <c r="CQ225" s="61"/>
      <c r="CR225" s="70">
        <v>0</v>
      </c>
      <c r="CS225" s="64">
        <v>0</v>
      </c>
      <c r="CT225" s="71"/>
      <c r="CU225" s="62"/>
      <c r="CV225" s="61">
        <v>0</v>
      </c>
      <c r="CW225" s="61">
        <v>0</v>
      </c>
      <c r="CX225" s="64">
        <v>0</v>
      </c>
      <c r="CY225" s="64">
        <v>0</v>
      </c>
      <c r="CZ225" s="160">
        <v>3.8834210526315802</v>
      </c>
      <c r="DA225" s="75">
        <v>4.12</v>
      </c>
      <c r="DB225" s="75">
        <v>0.23657894736841989</v>
      </c>
      <c r="DC225" s="75">
        <v>6.0920241241444417</v>
      </c>
      <c r="DD225" s="75">
        <v>56</v>
      </c>
      <c r="DE225" s="75">
        <v>176952</v>
      </c>
      <c r="DF225" s="75">
        <v>92603</v>
      </c>
      <c r="DG225" s="75">
        <v>3139.1508205261784</v>
      </c>
      <c r="DH225" s="75">
        <v>6.5786466141965613E-5</v>
      </c>
      <c r="DI225" s="75">
        <v>23.742166666666662</v>
      </c>
      <c r="DJ225" s="75">
        <v>23.790499999999994</v>
      </c>
      <c r="DK225" s="75">
        <v>-4.8333333333333339E-2</v>
      </c>
      <c r="DL225" s="75">
        <v>169.39887713342335</v>
      </c>
      <c r="DM225" s="75">
        <v>169.59057902484264</v>
      </c>
      <c r="DN225" s="75">
        <v>-0.19170189141926558</v>
      </c>
      <c r="DO225" s="75">
        <v>488.83847218290606</v>
      </c>
      <c r="DP225" s="75">
        <v>489.41441630003425</v>
      </c>
      <c r="DQ225" s="75">
        <v>-0.57594411712822013</v>
      </c>
      <c r="DR225" s="75">
        <v>1.1754192809790775E-3</v>
      </c>
      <c r="DS225" s="90"/>
      <c r="DT225" s="75">
        <v>6.63</v>
      </c>
      <c r="DU225" s="75">
        <v>6.37</v>
      </c>
      <c r="DV225" s="75">
        <v>6.9</v>
      </c>
      <c r="DW225" s="75">
        <v>80</v>
      </c>
      <c r="DX225" s="75">
        <v>131</v>
      </c>
      <c r="DY225" s="75">
        <v>0.52400000000000002</v>
      </c>
      <c r="DZ225" s="75">
        <v>0.80300000000000005</v>
      </c>
      <c r="EA225" s="75">
        <v>25.18</v>
      </c>
      <c r="EB225" s="75">
        <v>6.1210000000000004</v>
      </c>
      <c r="EC225" s="75">
        <v>0.39700000000000002</v>
      </c>
      <c r="ED225" s="75">
        <v>0.77800000000000002</v>
      </c>
      <c r="EE225" s="75">
        <v>0.93200000000000005</v>
      </c>
      <c r="EF225" s="75">
        <v>0.34799999999999998</v>
      </c>
    </row>
    <row r="226" spans="1:136" ht="15.75" customHeight="1">
      <c r="A226" s="76">
        <v>226</v>
      </c>
      <c r="B226" s="168" t="s">
        <v>1688</v>
      </c>
      <c r="C226" s="46">
        <v>2854540</v>
      </c>
      <c r="D226" s="46">
        <v>2</v>
      </c>
      <c r="E226" s="149">
        <v>29264</v>
      </c>
      <c r="F226" s="46">
        <f t="shared" si="5"/>
        <v>-81</v>
      </c>
      <c r="G226" s="78">
        <v>1</v>
      </c>
      <c r="H226" s="159">
        <v>114</v>
      </c>
      <c r="I226" s="135">
        <v>101</v>
      </c>
      <c r="J226" s="78">
        <v>72</v>
      </c>
      <c r="K226" s="46">
        <v>35.9</v>
      </c>
      <c r="L226" s="79">
        <v>99</v>
      </c>
      <c r="M226" s="80">
        <v>0</v>
      </c>
      <c r="N226" s="80">
        <v>0</v>
      </c>
      <c r="O226" s="80">
        <v>0</v>
      </c>
      <c r="P226" s="80">
        <v>0</v>
      </c>
      <c r="Q226" s="80">
        <v>0</v>
      </c>
      <c r="R226" s="80">
        <v>0</v>
      </c>
      <c r="S226" s="80">
        <v>0</v>
      </c>
      <c r="T226" s="80">
        <v>0</v>
      </c>
      <c r="U226" s="80">
        <v>0</v>
      </c>
      <c r="V226" s="80">
        <v>0</v>
      </c>
      <c r="W226" s="176">
        <v>0</v>
      </c>
      <c r="X226" s="70">
        <v>81</v>
      </c>
      <c r="Y226" s="63">
        <v>1.75</v>
      </c>
      <c r="Z226" s="191">
        <f t="shared" si="3"/>
        <v>26.448979591836736</v>
      </c>
      <c r="AA226" s="177">
        <v>44269</v>
      </c>
      <c r="AB226" s="60" t="s">
        <v>1937</v>
      </c>
      <c r="AC226" s="177">
        <v>44270</v>
      </c>
      <c r="AD226" s="58"/>
      <c r="AE226" s="58">
        <v>1</v>
      </c>
      <c r="AF226" s="58">
        <v>0</v>
      </c>
      <c r="AG226" s="58">
        <v>4</v>
      </c>
      <c r="AH226" s="84">
        <v>0</v>
      </c>
      <c r="AI226" s="84">
        <v>1</v>
      </c>
      <c r="AJ226" s="60">
        <v>44280</v>
      </c>
      <c r="AK226" s="58">
        <f t="shared" si="4"/>
        <v>11</v>
      </c>
      <c r="AL226" s="123">
        <v>1</v>
      </c>
      <c r="AM226" s="61"/>
      <c r="AN226" s="64">
        <v>1</v>
      </c>
      <c r="AO226" s="63">
        <v>1</v>
      </c>
      <c r="AP226" s="63">
        <v>0</v>
      </c>
      <c r="AQ226" s="63">
        <v>0</v>
      </c>
      <c r="AR226" s="63">
        <v>1</v>
      </c>
      <c r="AS226" s="63">
        <v>0</v>
      </c>
      <c r="AT226" s="64">
        <v>1</v>
      </c>
      <c r="AU226" s="152">
        <v>44270</v>
      </c>
      <c r="AV226" s="135"/>
      <c r="AW226" s="135"/>
      <c r="AX226" s="135"/>
      <c r="AY226" s="135"/>
      <c r="AZ226" s="135"/>
      <c r="BA226" s="135"/>
      <c r="BB226" s="135"/>
      <c r="BC226" s="135"/>
      <c r="BD226" s="135"/>
      <c r="BE226" s="135"/>
      <c r="BF226" s="135"/>
      <c r="BG226" s="133">
        <v>0.57999999999999996</v>
      </c>
      <c r="BH226" s="133">
        <v>1025</v>
      </c>
      <c r="BI226" s="133">
        <v>159.9</v>
      </c>
      <c r="BJ226" s="133"/>
      <c r="BK226" s="135"/>
      <c r="BL226" s="135"/>
      <c r="BM226" s="135"/>
      <c r="BN226" s="135">
        <v>12.9</v>
      </c>
      <c r="BO226" s="135">
        <v>7.8</v>
      </c>
      <c r="BP226" s="135">
        <v>90.5</v>
      </c>
      <c r="BQ226" s="135">
        <v>7.6</v>
      </c>
      <c r="BR226" s="135">
        <v>222</v>
      </c>
      <c r="BS226" s="46">
        <v>17</v>
      </c>
      <c r="BT226" s="123">
        <v>1</v>
      </c>
      <c r="BU226" s="64">
        <v>0</v>
      </c>
      <c r="BV226" s="64">
        <v>0</v>
      </c>
      <c r="BW226" s="64">
        <v>0</v>
      </c>
      <c r="BX226" s="64">
        <v>0</v>
      </c>
      <c r="BY226" s="64">
        <v>0</v>
      </c>
      <c r="BZ226" s="64">
        <v>0</v>
      </c>
      <c r="CA226" s="64">
        <v>1</v>
      </c>
      <c r="CB226" s="64">
        <v>0</v>
      </c>
      <c r="CC226" s="64">
        <v>1</v>
      </c>
      <c r="CD226" s="64">
        <v>0</v>
      </c>
      <c r="CE226" s="64">
        <v>0</v>
      </c>
      <c r="CF226" s="64">
        <v>0</v>
      </c>
      <c r="CG226" s="64">
        <v>0</v>
      </c>
      <c r="CH226" s="64">
        <v>0</v>
      </c>
      <c r="CI226" s="63">
        <v>0</v>
      </c>
      <c r="CJ226" s="86"/>
      <c r="CK226" s="63" t="s">
        <v>1885</v>
      </c>
      <c r="CL226" s="64">
        <v>0</v>
      </c>
      <c r="CM226" s="64">
        <v>0</v>
      </c>
      <c r="CN226" s="64">
        <v>0</v>
      </c>
      <c r="CO226" s="64">
        <v>0</v>
      </c>
      <c r="CP226" s="61">
        <v>0</v>
      </c>
      <c r="CQ226" s="61"/>
      <c r="CR226" s="70">
        <v>0</v>
      </c>
      <c r="CS226" s="64">
        <v>0</v>
      </c>
      <c r="CT226" s="71"/>
      <c r="CU226" s="62"/>
      <c r="CV226" s="61">
        <v>0</v>
      </c>
      <c r="CW226" s="61">
        <v>0</v>
      </c>
      <c r="CX226" s="64">
        <v>0</v>
      </c>
      <c r="CY226" s="64">
        <v>0</v>
      </c>
      <c r="CZ226" s="160">
        <v>3.7219122807017557</v>
      </c>
      <c r="DA226" s="75">
        <v>3.8730000000000002</v>
      </c>
      <c r="DB226" s="75">
        <v>0.15108771929824449</v>
      </c>
      <c r="DC226" s="75">
        <v>4.0594110742920932</v>
      </c>
      <c r="DD226" s="75">
        <v>51</v>
      </c>
      <c r="DE226" s="75">
        <v>160158</v>
      </c>
      <c r="DF226" s="75">
        <v>75425</v>
      </c>
      <c r="DG226" s="75">
        <v>2671.7334112832505</v>
      </c>
      <c r="DH226" s="75">
        <v>5.3820498167611447E-5</v>
      </c>
      <c r="DI226" s="75">
        <v>25.729333333333336</v>
      </c>
      <c r="DJ226" s="75">
        <v>25.729333333333336</v>
      </c>
      <c r="DK226" s="75">
        <v>0</v>
      </c>
      <c r="DL226" s="75">
        <v>167.74869658312306</v>
      </c>
      <c r="DM226" s="75">
        <v>167.74869658312306</v>
      </c>
      <c r="DN226" s="75">
        <v>0</v>
      </c>
      <c r="DO226" s="75">
        <v>553.46301033642283</v>
      </c>
      <c r="DP226" s="75">
        <v>553.46301033642283</v>
      </c>
      <c r="DQ226" s="75">
        <v>0</v>
      </c>
      <c r="DR226" s="75">
        <v>0</v>
      </c>
      <c r="DS226" s="90"/>
      <c r="DT226" s="75">
        <v>6.57</v>
      </c>
      <c r="DU226" s="75">
        <v>6.36</v>
      </c>
      <c r="DV226" s="75">
        <v>6.74</v>
      </c>
      <c r="DW226" s="75">
        <v>72</v>
      </c>
      <c r="DX226" s="75">
        <v>101</v>
      </c>
      <c r="DY226" s="75">
        <v>0.38300000000000001</v>
      </c>
      <c r="DZ226" s="75">
        <v>1.02</v>
      </c>
      <c r="EA226" s="75">
        <v>32.1</v>
      </c>
      <c r="EB226" s="75">
        <v>5.4210000000000003</v>
      </c>
      <c r="EC226" s="75">
        <v>0.47399999999999998</v>
      </c>
      <c r="ED226" s="75">
        <v>0.41899999999999998</v>
      </c>
      <c r="EE226" s="75">
        <v>0.89600000000000002</v>
      </c>
      <c r="EF226" s="75">
        <v>0.217</v>
      </c>
    </row>
    <row r="227" spans="1:136" ht="15.75" customHeight="1">
      <c r="A227" s="76">
        <v>227</v>
      </c>
      <c r="B227" s="168" t="s">
        <v>1695</v>
      </c>
      <c r="C227" s="46">
        <v>2856420</v>
      </c>
      <c r="D227" s="46">
        <v>1</v>
      </c>
      <c r="E227" s="149">
        <v>25045</v>
      </c>
      <c r="F227" s="46">
        <f t="shared" si="5"/>
        <v>-69</v>
      </c>
      <c r="G227" s="78">
        <v>2</v>
      </c>
      <c r="H227" s="159">
        <v>75</v>
      </c>
      <c r="I227" s="135">
        <v>104</v>
      </c>
      <c r="J227" s="78">
        <v>71</v>
      </c>
      <c r="K227" s="46">
        <v>36</v>
      </c>
      <c r="L227" s="79">
        <v>93</v>
      </c>
      <c r="M227" s="80">
        <v>0</v>
      </c>
      <c r="N227" s="80">
        <v>0</v>
      </c>
      <c r="O227" s="80">
        <v>0</v>
      </c>
      <c r="P227" s="80">
        <v>0</v>
      </c>
      <c r="Q227" s="80">
        <v>0</v>
      </c>
      <c r="R227" s="80">
        <v>0</v>
      </c>
      <c r="S227" s="80">
        <v>0</v>
      </c>
      <c r="T227" s="80">
        <v>0</v>
      </c>
      <c r="U227" s="80">
        <v>0</v>
      </c>
      <c r="V227" s="80">
        <v>0</v>
      </c>
      <c r="W227" s="176">
        <v>0</v>
      </c>
      <c r="X227" s="70">
        <v>80</v>
      </c>
      <c r="Y227" s="63">
        <v>1.75</v>
      </c>
      <c r="Z227" s="191">
        <f t="shared" si="3"/>
        <v>26.122448979591837</v>
      </c>
      <c r="AA227" s="177">
        <v>44270</v>
      </c>
      <c r="AB227" s="60" t="s">
        <v>1937</v>
      </c>
      <c r="AC227" s="177">
        <v>44270</v>
      </c>
      <c r="AD227" s="58"/>
      <c r="AE227" s="58">
        <v>1</v>
      </c>
      <c r="AF227" s="58">
        <v>0</v>
      </c>
      <c r="AG227" s="58">
        <v>30</v>
      </c>
      <c r="AH227" s="84">
        <v>0</v>
      </c>
      <c r="AI227" s="84"/>
      <c r="AJ227" s="60" t="s">
        <v>1942</v>
      </c>
      <c r="AK227" s="58" t="e">
        <f t="shared" si="4"/>
        <v>#VALUE!</v>
      </c>
      <c r="AL227" s="123">
        <v>1</v>
      </c>
      <c r="AM227" s="61"/>
      <c r="AN227" s="64">
        <v>1</v>
      </c>
      <c r="AO227" s="63">
        <v>1</v>
      </c>
      <c r="AP227" s="63">
        <v>0</v>
      </c>
      <c r="AQ227" s="63">
        <v>0</v>
      </c>
      <c r="AR227" s="63">
        <v>1</v>
      </c>
      <c r="AS227" s="63">
        <v>0</v>
      </c>
      <c r="AT227" s="64">
        <v>1</v>
      </c>
      <c r="AU227" s="152">
        <v>44270</v>
      </c>
      <c r="AV227" s="135"/>
      <c r="AW227" s="135"/>
      <c r="AX227" s="135"/>
      <c r="AY227" s="135"/>
      <c r="AZ227" s="135"/>
      <c r="BA227" s="135"/>
      <c r="BB227" s="135"/>
      <c r="BC227" s="135"/>
      <c r="BD227" s="135"/>
      <c r="BE227" s="135"/>
      <c r="BF227" s="135"/>
      <c r="BG227" s="133">
        <v>0.77</v>
      </c>
      <c r="BH227" s="133">
        <v>2368</v>
      </c>
      <c r="BI227" s="133">
        <v>251.7</v>
      </c>
      <c r="BJ227" s="228">
        <v>3.0000000000000001E-3</v>
      </c>
      <c r="BK227" s="135"/>
      <c r="BL227" s="135"/>
      <c r="BM227" s="135">
        <v>478</v>
      </c>
      <c r="BN227" s="135">
        <v>15.1</v>
      </c>
      <c r="BO227" s="135">
        <v>12.5</v>
      </c>
      <c r="BP227" s="135">
        <v>87.6</v>
      </c>
      <c r="BQ227" s="135">
        <v>7.7</v>
      </c>
      <c r="BR227" s="135">
        <v>145</v>
      </c>
      <c r="BS227" s="46">
        <v>71</v>
      </c>
      <c r="BT227" s="123">
        <v>0</v>
      </c>
      <c r="BU227" s="64">
        <v>0</v>
      </c>
      <c r="BV227" s="64">
        <v>0</v>
      </c>
      <c r="BW227" s="64">
        <v>0</v>
      </c>
      <c r="BX227" s="64">
        <v>0</v>
      </c>
      <c r="BY227" s="64">
        <v>0</v>
      </c>
      <c r="BZ227" s="64">
        <v>0</v>
      </c>
      <c r="CA227" s="64">
        <v>0</v>
      </c>
      <c r="CB227" s="64">
        <v>0</v>
      </c>
      <c r="CC227" s="64">
        <v>1</v>
      </c>
      <c r="CD227" s="64">
        <v>0</v>
      </c>
      <c r="CE227" s="64">
        <v>0</v>
      </c>
      <c r="CF227" s="64">
        <v>0</v>
      </c>
      <c r="CG227" s="64">
        <v>1</v>
      </c>
      <c r="CH227" s="64">
        <v>0</v>
      </c>
      <c r="CI227" s="63">
        <v>0</v>
      </c>
      <c r="CJ227" s="86"/>
      <c r="CK227" s="63">
        <v>50</v>
      </c>
      <c r="CL227" s="64">
        <v>0</v>
      </c>
      <c r="CM227" s="64">
        <v>1</v>
      </c>
      <c r="CN227" s="64">
        <v>0</v>
      </c>
      <c r="CO227" s="64">
        <v>0</v>
      </c>
      <c r="CP227" s="61">
        <v>0</v>
      </c>
      <c r="CQ227" s="61"/>
      <c r="CR227" s="70">
        <v>0</v>
      </c>
      <c r="CS227" s="64">
        <v>0</v>
      </c>
      <c r="CT227" s="71"/>
      <c r="CU227" s="62"/>
      <c r="CV227" s="61">
        <v>0</v>
      </c>
      <c r="CW227" s="61">
        <v>0</v>
      </c>
      <c r="CX227" s="64">
        <v>0</v>
      </c>
      <c r="CY227" s="64">
        <v>0</v>
      </c>
      <c r="CZ227" s="160">
        <v>5.7935892857142841</v>
      </c>
      <c r="DA227" s="75">
        <v>5.96</v>
      </c>
      <c r="DB227" s="75">
        <v>0.16641071428571585</v>
      </c>
      <c r="DC227" s="75">
        <v>2.8723250144094274</v>
      </c>
      <c r="DD227" s="75">
        <v>73</v>
      </c>
      <c r="DE227" s="75">
        <v>26948</v>
      </c>
      <c r="DF227" s="75">
        <v>23984</v>
      </c>
      <c r="DG227" s="75">
        <v>736.91460055096411</v>
      </c>
      <c r="DH227" s="75">
        <v>1.1976004896637039E-4</v>
      </c>
      <c r="DI227" s="75">
        <v>16.08733333333333</v>
      </c>
      <c r="DJ227" s="75">
        <v>17.34116666666667</v>
      </c>
      <c r="DK227" s="75">
        <v>-1.2538333333333338</v>
      </c>
      <c r="DL227" s="75">
        <v>254.3197727513263</v>
      </c>
      <c r="DM227" s="75">
        <v>274.18641034422569</v>
      </c>
      <c r="DN227" s="75">
        <v>-19.866637592899423</v>
      </c>
      <c r="DO227" s="75">
        <v>221.93815443401496</v>
      </c>
      <c r="DP227" s="75">
        <v>239.24348185930577</v>
      </c>
      <c r="DQ227" s="75">
        <v>-17.305327425290738</v>
      </c>
      <c r="DR227" s="75">
        <v>6.7454327593832131E-2</v>
      </c>
      <c r="DS227" s="90"/>
      <c r="DT227" s="75">
        <v>7.73</v>
      </c>
      <c r="DU227" s="75">
        <v>7.58</v>
      </c>
      <c r="DV227" s="75">
        <v>7.86</v>
      </c>
      <c r="DW227" s="75">
        <v>71</v>
      </c>
      <c r="DX227" s="75">
        <v>104</v>
      </c>
      <c r="DY227" s="75">
        <v>0.28199999999999997</v>
      </c>
      <c r="DZ227" s="75">
        <v>0.77800000000000002</v>
      </c>
      <c r="EA227" s="75">
        <v>17.23</v>
      </c>
      <c r="EB227" s="75">
        <v>7.399</v>
      </c>
      <c r="EC227" s="75">
        <v>0.88600000000000001</v>
      </c>
      <c r="ED227" s="75">
        <v>0.496</v>
      </c>
      <c r="EE227" s="75">
        <v>0.57299999999999995</v>
      </c>
      <c r="EF227" s="75">
        <v>0.45400000000000001</v>
      </c>
    </row>
    <row r="228" spans="1:136" ht="15.75" customHeight="1">
      <c r="A228" s="76">
        <v>228</v>
      </c>
      <c r="B228" s="168" t="s">
        <v>1702</v>
      </c>
      <c r="C228" s="46">
        <v>2865584</v>
      </c>
      <c r="D228" s="46">
        <v>1</v>
      </c>
      <c r="E228" s="149">
        <v>31278</v>
      </c>
      <c r="F228" s="46">
        <f t="shared" si="5"/>
        <v>-86</v>
      </c>
      <c r="G228" s="78">
        <v>1</v>
      </c>
      <c r="H228" s="159">
        <v>92</v>
      </c>
      <c r="I228" s="135">
        <v>117</v>
      </c>
      <c r="J228" s="78">
        <v>66</v>
      </c>
      <c r="K228" s="46">
        <v>35.799999999999997</v>
      </c>
      <c r="L228" s="79">
        <v>97</v>
      </c>
      <c r="M228" s="80">
        <v>0</v>
      </c>
      <c r="N228" s="80">
        <v>0</v>
      </c>
      <c r="O228" s="80">
        <v>0</v>
      </c>
      <c r="P228" s="80">
        <v>0</v>
      </c>
      <c r="Q228" s="80">
        <v>0</v>
      </c>
      <c r="R228" s="80">
        <v>0</v>
      </c>
      <c r="S228" s="80">
        <v>0</v>
      </c>
      <c r="T228" s="80">
        <v>0</v>
      </c>
      <c r="U228" s="80">
        <v>0</v>
      </c>
      <c r="V228" s="80">
        <v>0</v>
      </c>
      <c r="W228" s="176">
        <v>0</v>
      </c>
      <c r="X228" s="70">
        <v>93</v>
      </c>
      <c r="Y228" s="63">
        <v>1.74</v>
      </c>
      <c r="Z228" s="191">
        <f t="shared" si="3"/>
        <v>30.717399920729289</v>
      </c>
      <c r="AA228" s="177">
        <v>44277</v>
      </c>
      <c r="AB228" s="60" t="s">
        <v>1937</v>
      </c>
      <c r="AC228" s="177">
        <v>44277</v>
      </c>
      <c r="AD228" s="58"/>
      <c r="AE228" s="58">
        <v>1</v>
      </c>
      <c r="AF228" s="58">
        <v>0</v>
      </c>
      <c r="AG228" s="58"/>
      <c r="AH228" s="84"/>
      <c r="AI228" s="84"/>
      <c r="AJ228" s="60" t="s">
        <v>1943</v>
      </c>
      <c r="AK228" s="58" t="e">
        <f t="shared" si="4"/>
        <v>#VALUE!</v>
      </c>
      <c r="AL228" s="123">
        <v>1</v>
      </c>
      <c r="AM228" s="61"/>
      <c r="AN228" s="64">
        <v>1</v>
      </c>
      <c r="AO228" s="63">
        <v>1</v>
      </c>
      <c r="AP228" s="63">
        <v>0</v>
      </c>
      <c r="AQ228" s="63">
        <v>0</v>
      </c>
      <c r="AR228" s="63">
        <v>1</v>
      </c>
      <c r="AS228" s="63">
        <v>0</v>
      </c>
      <c r="AT228" s="64">
        <v>1</v>
      </c>
      <c r="AU228" s="152">
        <v>44277</v>
      </c>
      <c r="AV228" s="135"/>
      <c r="AW228" s="135"/>
      <c r="AX228" s="135"/>
      <c r="AY228" s="135"/>
      <c r="AZ228" s="135"/>
      <c r="BA228" s="135"/>
      <c r="BB228" s="135"/>
      <c r="BC228" s="135"/>
      <c r="BD228" s="135"/>
      <c r="BE228" s="135"/>
      <c r="BF228" s="135"/>
      <c r="BG228" s="133">
        <v>1.38</v>
      </c>
      <c r="BH228" s="133">
        <v>709</v>
      </c>
      <c r="BI228" s="133">
        <v>281.39999999999998</v>
      </c>
      <c r="BJ228" s="228">
        <v>8.4000000000000005E-2</v>
      </c>
      <c r="BK228" s="135"/>
      <c r="BL228" s="135"/>
      <c r="BM228" s="135"/>
      <c r="BN228" s="135">
        <v>15.9</v>
      </c>
      <c r="BO228" s="135">
        <v>24.61</v>
      </c>
      <c r="BP228" s="135">
        <v>95.4</v>
      </c>
      <c r="BQ228" s="135">
        <v>2.7</v>
      </c>
      <c r="BR228" s="135">
        <v>342</v>
      </c>
      <c r="BS228" s="46">
        <v>88</v>
      </c>
      <c r="BT228" s="123">
        <v>0</v>
      </c>
      <c r="BU228" s="64">
        <v>0</v>
      </c>
      <c r="BV228" s="64">
        <v>0</v>
      </c>
      <c r="BW228" s="64">
        <v>0</v>
      </c>
      <c r="BX228" s="64">
        <v>0</v>
      </c>
      <c r="BY228" s="64">
        <v>1</v>
      </c>
      <c r="BZ228" s="64">
        <v>0</v>
      </c>
      <c r="CA228" s="64">
        <v>0</v>
      </c>
      <c r="CB228" s="64">
        <v>0</v>
      </c>
      <c r="CC228" s="64">
        <v>1</v>
      </c>
      <c r="CD228" s="64">
        <v>1</v>
      </c>
      <c r="CE228" s="64">
        <v>0</v>
      </c>
      <c r="CF228" s="64">
        <v>0</v>
      </c>
      <c r="CG228" s="64">
        <v>1</v>
      </c>
      <c r="CH228" s="64">
        <v>0</v>
      </c>
      <c r="CI228" s="63">
        <v>0</v>
      </c>
      <c r="CJ228" s="86"/>
      <c r="CK228" s="63" t="s">
        <v>1885</v>
      </c>
      <c r="CL228" s="64">
        <v>0</v>
      </c>
      <c r="CM228" s="64">
        <v>0</v>
      </c>
      <c r="CN228" s="64">
        <v>0</v>
      </c>
      <c r="CO228" s="64">
        <v>0</v>
      </c>
      <c r="CP228" s="61">
        <v>0</v>
      </c>
      <c r="CQ228" s="61"/>
      <c r="CR228" s="70">
        <v>0</v>
      </c>
      <c r="CS228" s="64">
        <v>0</v>
      </c>
      <c r="CT228" s="71"/>
      <c r="CU228" s="62"/>
      <c r="CV228" s="61">
        <v>1</v>
      </c>
      <c r="CW228" s="61">
        <v>0</v>
      </c>
      <c r="CX228" s="64">
        <v>0</v>
      </c>
      <c r="CY228" s="64">
        <v>0</v>
      </c>
      <c r="CZ228" s="160">
        <v>5.4331636363636386</v>
      </c>
      <c r="DA228" s="75">
        <v>5.5549999999999997</v>
      </c>
      <c r="DB228" s="75">
        <v>0.12183636363636108</v>
      </c>
      <c r="DC228" s="75">
        <v>2.2424570984927104</v>
      </c>
      <c r="DD228" s="75">
        <v>54</v>
      </c>
      <c r="DE228" s="75">
        <v>134666</v>
      </c>
      <c r="DF228" s="75">
        <v>46827</v>
      </c>
      <c r="DG228" s="75">
        <v>1240.8798909869577</v>
      </c>
      <c r="DH228" s="75">
        <v>4.7888122204982387E-5</v>
      </c>
      <c r="DI228" s="75">
        <v>50.229333333333344</v>
      </c>
      <c r="DJ228" s="75">
        <v>50.230500000000006</v>
      </c>
      <c r="DK228" s="75">
        <v>-1.1666666666666668E-3</v>
      </c>
      <c r="DL228" s="75">
        <v>698.30612458595112</v>
      </c>
      <c r="DM228" s="75">
        <v>698.32198226795902</v>
      </c>
      <c r="DN228" s="75">
        <v>-1.5857682008000005E-2</v>
      </c>
      <c r="DO228" s="75">
        <v>739.77087980363365</v>
      </c>
      <c r="DP228" s="75">
        <v>739.78825384185654</v>
      </c>
      <c r="DQ228" s="75">
        <v>-1.7374038222884091E-2</v>
      </c>
      <c r="DR228" s="75">
        <v>2.3484598613651501E-5</v>
      </c>
      <c r="DS228" s="90"/>
      <c r="DT228" s="75">
        <v>7.8</v>
      </c>
      <c r="DU228" s="75">
        <v>7.5</v>
      </c>
      <c r="DV228" s="75">
        <v>8.15</v>
      </c>
      <c r="DW228" s="75">
        <v>66</v>
      </c>
      <c r="DX228" s="75">
        <v>117</v>
      </c>
      <c r="DY228" s="75">
        <v>0.65200000000000002</v>
      </c>
      <c r="DZ228" s="75">
        <v>1.179</v>
      </c>
      <c r="EA228" s="75">
        <v>26.68</v>
      </c>
      <c r="EB228" s="75">
        <v>5.9470000000000001</v>
      </c>
      <c r="EC228" s="75">
        <v>0.77300000000000002</v>
      </c>
      <c r="ED228" s="75">
        <v>0.33400000000000002</v>
      </c>
      <c r="EE228" s="75">
        <v>0.46100000000000002</v>
      </c>
      <c r="EF228" s="75">
        <v>0.20100000000000001</v>
      </c>
    </row>
    <row r="229" spans="1:136" ht="15.75" customHeight="1">
      <c r="A229" s="76">
        <v>229</v>
      </c>
      <c r="B229" s="168" t="s">
        <v>1708</v>
      </c>
      <c r="C229" s="46">
        <v>2867314</v>
      </c>
      <c r="D229" s="46">
        <v>1</v>
      </c>
      <c r="E229" s="149">
        <v>17687</v>
      </c>
      <c r="F229" s="46">
        <f t="shared" si="5"/>
        <v>-49</v>
      </c>
      <c r="G229" s="78">
        <v>1</v>
      </c>
      <c r="H229" s="159">
        <v>85</v>
      </c>
      <c r="I229" s="135">
        <v>118</v>
      </c>
      <c r="J229" s="78">
        <v>68</v>
      </c>
      <c r="K229" s="46">
        <v>36.5</v>
      </c>
      <c r="L229" s="79">
        <v>93</v>
      </c>
      <c r="M229" s="80">
        <v>0</v>
      </c>
      <c r="N229" s="80">
        <v>0</v>
      </c>
      <c r="O229" s="80">
        <v>0</v>
      </c>
      <c r="P229" s="80">
        <v>0</v>
      </c>
      <c r="Q229" s="80">
        <v>0</v>
      </c>
      <c r="R229" s="80">
        <v>0</v>
      </c>
      <c r="S229" s="80">
        <v>0</v>
      </c>
      <c r="T229" s="80">
        <v>0</v>
      </c>
      <c r="U229" s="80">
        <v>1</v>
      </c>
      <c r="V229" s="80">
        <v>0</v>
      </c>
      <c r="W229" s="80">
        <v>0</v>
      </c>
      <c r="X229" s="70">
        <v>65</v>
      </c>
      <c r="Y229" s="63">
        <v>1.64</v>
      </c>
      <c r="Z229" s="191">
        <f t="shared" si="3"/>
        <v>24.167162403331353</v>
      </c>
      <c r="AA229" s="177">
        <v>44278</v>
      </c>
      <c r="AB229" s="60" t="s">
        <v>1937</v>
      </c>
      <c r="AC229" s="177">
        <v>44278</v>
      </c>
      <c r="AD229" s="58"/>
      <c r="AE229" s="58">
        <v>0</v>
      </c>
      <c r="AF229" s="58">
        <v>0</v>
      </c>
      <c r="AG229" s="58">
        <v>0</v>
      </c>
      <c r="AH229" s="84">
        <v>0</v>
      </c>
      <c r="AI229" s="84">
        <v>0</v>
      </c>
      <c r="AJ229" s="60">
        <v>44281</v>
      </c>
      <c r="AK229" s="58">
        <f t="shared" si="4"/>
        <v>3</v>
      </c>
      <c r="AL229" s="123">
        <v>1</v>
      </c>
      <c r="AM229" s="61"/>
      <c r="AN229" s="64">
        <v>1</v>
      </c>
      <c r="AO229" s="63">
        <v>1</v>
      </c>
      <c r="AP229" s="63">
        <v>0</v>
      </c>
      <c r="AQ229" s="63">
        <v>0</v>
      </c>
      <c r="AR229" s="63">
        <v>1</v>
      </c>
      <c r="AS229" s="63">
        <v>0</v>
      </c>
      <c r="AT229" s="64">
        <v>1</v>
      </c>
      <c r="AU229" s="152">
        <v>44278</v>
      </c>
      <c r="AV229" s="135"/>
      <c r="AW229" s="135"/>
      <c r="AX229" s="135"/>
      <c r="AY229" s="135"/>
      <c r="AZ229" s="135"/>
      <c r="BA229" s="135"/>
      <c r="BB229" s="135"/>
      <c r="BC229" s="135"/>
      <c r="BD229" s="135"/>
      <c r="BE229" s="135"/>
      <c r="BF229" s="135"/>
      <c r="BG229" s="133">
        <v>1.21</v>
      </c>
      <c r="BH229" s="133">
        <v>72149</v>
      </c>
      <c r="BI229" s="133">
        <v>90.7</v>
      </c>
      <c r="BJ229" s="228">
        <v>0.28100000000000003</v>
      </c>
      <c r="BK229" s="135"/>
      <c r="BL229" s="135"/>
      <c r="BM229" s="135"/>
      <c r="BN229" s="135">
        <v>12.4</v>
      </c>
      <c r="BO229" s="135">
        <v>14.83</v>
      </c>
      <c r="BP229" s="135">
        <v>92.4</v>
      </c>
      <c r="BQ229" s="135">
        <v>3.7</v>
      </c>
      <c r="BR229" s="135">
        <v>192</v>
      </c>
      <c r="BS229" s="46">
        <v>75</v>
      </c>
      <c r="BT229" s="123">
        <v>0</v>
      </c>
      <c r="BU229" s="64">
        <v>0</v>
      </c>
      <c r="BV229" s="64">
        <v>0</v>
      </c>
      <c r="BW229" s="64">
        <v>0</v>
      </c>
      <c r="BX229" s="64">
        <v>0</v>
      </c>
      <c r="BY229" s="64">
        <v>1</v>
      </c>
      <c r="BZ229" s="64">
        <v>0</v>
      </c>
      <c r="CA229" s="64">
        <v>0</v>
      </c>
      <c r="CB229" s="64">
        <v>1</v>
      </c>
      <c r="CC229" s="64">
        <v>0</v>
      </c>
      <c r="CD229" s="64">
        <v>0</v>
      </c>
      <c r="CE229" s="64">
        <v>0</v>
      </c>
      <c r="CF229" s="64">
        <v>0</v>
      </c>
      <c r="CG229" s="64">
        <v>1</v>
      </c>
      <c r="CH229" s="64">
        <v>0</v>
      </c>
      <c r="CI229" s="63">
        <v>0</v>
      </c>
      <c r="CJ229" s="86"/>
      <c r="CK229" s="63" t="s">
        <v>1885</v>
      </c>
      <c r="CL229" s="64">
        <v>0</v>
      </c>
      <c r="CM229" s="64">
        <v>1</v>
      </c>
      <c r="CN229" s="64">
        <v>0</v>
      </c>
      <c r="CO229" s="64">
        <v>0</v>
      </c>
      <c r="CP229" s="61">
        <v>0</v>
      </c>
      <c r="CQ229" s="61">
        <v>1632</v>
      </c>
      <c r="CR229" s="70">
        <v>0</v>
      </c>
      <c r="CS229" s="64">
        <v>0</v>
      </c>
      <c r="CT229" s="71"/>
      <c r="CU229" s="62"/>
      <c r="CV229" s="61">
        <v>0</v>
      </c>
      <c r="CW229" s="61">
        <v>0</v>
      </c>
      <c r="CX229" s="64">
        <v>0</v>
      </c>
      <c r="CY229" s="64">
        <v>0</v>
      </c>
      <c r="CZ229" s="160">
        <v>4.0233220338983049</v>
      </c>
      <c r="DA229" s="75">
        <v>4.0750000000000002</v>
      </c>
      <c r="DB229" s="75">
        <v>5.1677966101695283E-2</v>
      </c>
      <c r="DC229" s="75">
        <v>1.2844600970612117</v>
      </c>
      <c r="DD229" s="75">
        <v>34</v>
      </c>
      <c r="DE229" s="51"/>
      <c r="DF229" s="51"/>
      <c r="DG229" s="51"/>
      <c r="DH229" s="51"/>
      <c r="DI229" s="51"/>
      <c r="DJ229" s="51"/>
      <c r="DK229" s="51"/>
      <c r="DL229" s="51"/>
      <c r="DM229" s="51"/>
      <c r="DN229" s="51"/>
      <c r="DO229" s="51"/>
      <c r="DP229" s="51"/>
      <c r="DQ229" s="51"/>
      <c r="DR229" s="51"/>
      <c r="DS229" s="90"/>
      <c r="DT229" s="75">
        <v>7.34</v>
      </c>
      <c r="DU229" s="75">
        <v>7.02</v>
      </c>
      <c r="DV229" s="75">
        <v>7.56</v>
      </c>
      <c r="DW229" s="75">
        <v>68</v>
      </c>
      <c r="DX229" s="75">
        <v>118</v>
      </c>
      <c r="DY229" s="75">
        <v>0.53500000000000003</v>
      </c>
      <c r="DZ229" s="75">
        <v>0.91900000000000004</v>
      </c>
      <c r="EA229" s="75">
        <v>23.73</v>
      </c>
      <c r="EB229" s="75">
        <v>6.306</v>
      </c>
      <c r="EC229" s="75">
        <v>0.42399999999999999</v>
      </c>
      <c r="ED229" s="75">
        <v>0.84899999999999998</v>
      </c>
      <c r="EE229" s="75">
        <v>0.97799999999999998</v>
      </c>
      <c r="EF229" s="75">
        <v>0.71799999999999997</v>
      </c>
    </row>
    <row r="230" spans="1:136" ht="15.75" customHeight="1">
      <c r="A230" s="76">
        <v>230</v>
      </c>
      <c r="B230" s="168" t="s">
        <v>1715</v>
      </c>
      <c r="C230" s="46">
        <v>2865597</v>
      </c>
      <c r="D230" s="46">
        <v>1</v>
      </c>
      <c r="E230" s="149">
        <v>22102</v>
      </c>
      <c r="F230" s="46">
        <f t="shared" si="5"/>
        <v>-61</v>
      </c>
      <c r="G230" s="78">
        <v>1</v>
      </c>
      <c r="H230" s="159">
        <v>91</v>
      </c>
      <c r="I230" s="135">
        <v>141</v>
      </c>
      <c r="J230" s="78">
        <v>84</v>
      </c>
      <c r="K230" s="46">
        <v>36.1</v>
      </c>
      <c r="L230" s="79">
        <v>96</v>
      </c>
      <c r="M230" s="80">
        <v>0</v>
      </c>
      <c r="N230" s="80">
        <v>0</v>
      </c>
      <c r="O230" s="80">
        <v>0</v>
      </c>
      <c r="P230" s="80">
        <v>0</v>
      </c>
      <c r="Q230" s="80">
        <v>0</v>
      </c>
      <c r="R230" s="80">
        <v>0</v>
      </c>
      <c r="S230" s="80">
        <v>1</v>
      </c>
      <c r="T230" s="80">
        <v>0</v>
      </c>
      <c r="U230" s="80">
        <v>1</v>
      </c>
      <c r="V230" s="80">
        <v>0</v>
      </c>
      <c r="W230" s="80">
        <v>0</v>
      </c>
      <c r="X230" s="70">
        <v>60</v>
      </c>
      <c r="Y230" s="63">
        <v>1.77</v>
      </c>
      <c r="Z230" s="191">
        <f t="shared" si="3"/>
        <v>19.151584793641671</v>
      </c>
      <c r="AA230" s="150">
        <v>44277</v>
      </c>
      <c r="AB230" s="60" t="s">
        <v>1937</v>
      </c>
      <c r="AC230" s="177">
        <v>44277</v>
      </c>
      <c r="AD230" s="58"/>
      <c r="AE230" s="58">
        <v>1</v>
      </c>
      <c r="AF230" s="58">
        <v>1</v>
      </c>
      <c r="AG230" s="58">
        <v>2</v>
      </c>
      <c r="AH230" s="84">
        <v>1</v>
      </c>
      <c r="AI230" s="84">
        <v>1</v>
      </c>
      <c r="AJ230" s="60">
        <v>44282</v>
      </c>
      <c r="AK230" s="58">
        <f t="shared" si="4"/>
        <v>5</v>
      </c>
      <c r="AL230" s="123">
        <v>1</v>
      </c>
      <c r="AM230" s="61"/>
      <c r="AN230" s="64">
        <v>1</v>
      </c>
      <c r="AO230" s="63">
        <v>1</v>
      </c>
      <c r="AP230" s="63">
        <v>0</v>
      </c>
      <c r="AQ230" s="63">
        <v>0</v>
      </c>
      <c r="AR230" s="63">
        <v>1</v>
      </c>
      <c r="AS230" s="63">
        <v>0</v>
      </c>
      <c r="AT230" s="64">
        <v>1</v>
      </c>
      <c r="AU230" s="152">
        <v>44277</v>
      </c>
      <c r="AV230" s="135"/>
      <c r="AW230" s="135"/>
      <c r="AX230" s="135"/>
      <c r="AY230" s="135"/>
      <c r="AZ230" s="135"/>
      <c r="BA230" s="135"/>
      <c r="BB230" s="135"/>
      <c r="BC230" s="135"/>
      <c r="BD230" s="135"/>
      <c r="BE230" s="135"/>
      <c r="BF230" s="135"/>
      <c r="BG230" s="133">
        <v>0.62</v>
      </c>
      <c r="BH230" s="133">
        <v>434</v>
      </c>
      <c r="BI230" s="133">
        <v>10.7</v>
      </c>
      <c r="BJ230" s="228">
        <v>1.0999999999999999E-2</v>
      </c>
      <c r="BK230" s="135"/>
      <c r="BL230" s="135"/>
      <c r="BM230" s="135"/>
      <c r="BN230" s="135">
        <v>12.3</v>
      </c>
      <c r="BO230" s="135">
        <v>11.43</v>
      </c>
      <c r="BP230" s="135">
        <v>90.1</v>
      </c>
      <c r="BQ230" s="135">
        <v>5.7</v>
      </c>
      <c r="BR230" s="135">
        <v>203</v>
      </c>
      <c r="BS230" s="46">
        <v>50</v>
      </c>
      <c r="BT230" s="123">
        <v>0</v>
      </c>
      <c r="BU230" s="64">
        <v>0</v>
      </c>
      <c r="BV230" s="64">
        <v>0</v>
      </c>
      <c r="BW230" s="64">
        <v>0</v>
      </c>
      <c r="BX230" s="64">
        <v>0</v>
      </c>
      <c r="BY230" s="64">
        <v>1</v>
      </c>
      <c r="BZ230" s="64">
        <v>0</v>
      </c>
      <c r="CA230" s="64">
        <v>0</v>
      </c>
      <c r="CB230" s="64">
        <v>0</v>
      </c>
      <c r="CC230" s="64">
        <v>0</v>
      </c>
      <c r="CD230" s="64">
        <v>0</v>
      </c>
      <c r="CE230" s="64">
        <v>0</v>
      </c>
      <c r="CF230" s="64">
        <v>0</v>
      </c>
      <c r="CG230" s="64">
        <v>1</v>
      </c>
      <c r="CH230" s="64">
        <v>0</v>
      </c>
      <c r="CI230" s="63">
        <v>0</v>
      </c>
      <c r="CJ230" s="86"/>
      <c r="CK230" s="63">
        <v>50</v>
      </c>
      <c r="CL230" s="64">
        <v>0</v>
      </c>
      <c r="CM230" s="64">
        <v>0</v>
      </c>
      <c r="CN230" s="64">
        <v>0</v>
      </c>
      <c r="CO230" s="64">
        <v>0</v>
      </c>
      <c r="CP230" s="61">
        <v>0</v>
      </c>
      <c r="CQ230" s="61"/>
      <c r="CR230" s="70">
        <v>0</v>
      </c>
      <c r="CS230" s="64">
        <v>0</v>
      </c>
      <c r="CT230" s="71"/>
      <c r="CU230" s="62"/>
      <c r="CV230" s="61">
        <v>0</v>
      </c>
      <c r="CW230" s="61">
        <v>0</v>
      </c>
      <c r="CX230" s="64">
        <v>0</v>
      </c>
      <c r="CY230" s="64">
        <v>1</v>
      </c>
      <c r="CZ230" s="160">
        <v>4.7847500000000007</v>
      </c>
      <c r="DA230" s="75">
        <v>5.07</v>
      </c>
      <c r="DB230" s="75">
        <v>0.28524999999999956</v>
      </c>
      <c r="DC230" s="75">
        <v>5.961648988975381</v>
      </c>
      <c r="DD230" s="75">
        <v>73</v>
      </c>
      <c r="DE230" s="75">
        <v>66428</v>
      </c>
      <c r="DF230" s="75">
        <v>33941</v>
      </c>
      <c r="DG230" s="75">
        <v>838.04104856736433</v>
      </c>
      <c r="DH230" s="75">
        <v>1.7564741725274391E-4</v>
      </c>
      <c r="DI230" s="75">
        <v>18.12016666666667</v>
      </c>
      <c r="DJ230" s="75">
        <v>20.106666666666666</v>
      </c>
      <c r="DK230" s="75">
        <v>-1.9865000000000002</v>
      </c>
      <c r="DL230" s="75">
        <v>196.29135474278493</v>
      </c>
      <c r="DM230" s="75">
        <v>217.70198255068104</v>
      </c>
      <c r="DN230" s="75">
        <v>-21.410627807895999</v>
      </c>
      <c r="DO230" s="75">
        <v>302.51278027401793</v>
      </c>
      <c r="DP230" s="75">
        <v>335.75809874406713</v>
      </c>
      <c r="DQ230" s="75">
        <v>-33.245318470049213</v>
      </c>
      <c r="DR230" s="75">
        <v>9.0094879665459648E-2</v>
      </c>
      <c r="DS230" s="90"/>
      <c r="DT230" s="75">
        <v>7.06</v>
      </c>
      <c r="DU230" s="75">
        <v>6.81</v>
      </c>
      <c r="DV230" s="75">
        <v>7.3</v>
      </c>
      <c r="DW230" s="75">
        <v>84</v>
      </c>
      <c r="DX230" s="75">
        <v>141</v>
      </c>
      <c r="DY230" s="75">
        <v>0.49</v>
      </c>
      <c r="DZ230" s="75">
        <v>0.71499999999999997</v>
      </c>
      <c r="EA230" s="75">
        <v>19.600000000000001</v>
      </c>
      <c r="EB230" s="75">
        <v>6.9379999999999997</v>
      </c>
      <c r="EC230" s="75">
        <v>0.71899999999999997</v>
      </c>
      <c r="ED230" s="75">
        <v>0.497</v>
      </c>
      <c r="EE230" s="75">
        <v>0.66500000000000004</v>
      </c>
      <c r="EF230" s="75">
        <v>0.27200000000000002</v>
      </c>
    </row>
    <row r="231" spans="1:136" ht="15.75" customHeight="1">
      <c r="A231" s="76">
        <v>231</v>
      </c>
      <c r="B231" s="168" t="s">
        <v>1721</v>
      </c>
      <c r="C231" s="46">
        <v>2859500</v>
      </c>
      <c r="D231" s="46">
        <v>2</v>
      </c>
      <c r="E231" s="149">
        <v>15564</v>
      </c>
      <c r="F231" s="46">
        <f t="shared" si="5"/>
        <v>-43</v>
      </c>
      <c r="G231" s="78">
        <v>1</v>
      </c>
      <c r="H231" s="159">
        <v>139</v>
      </c>
      <c r="I231" s="135">
        <v>119</v>
      </c>
      <c r="J231" s="78">
        <v>70</v>
      </c>
      <c r="K231" s="46">
        <v>37.4</v>
      </c>
      <c r="L231" s="79">
        <v>91</v>
      </c>
      <c r="M231" s="80">
        <v>0</v>
      </c>
      <c r="N231" s="80">
        <v>1</v>
      </c>
      <c r="O231" s="80">
        <v>0</v>
      </c>
      <c r="P231" s="80">
        <v>0</v>
      </c>
      <c r="Q231" s="80">
        <v>1</v>
      </c>
      <c r="R231" s="80">
        <v>0</v>
      </c>
      <c r="S231" s="80">
        <v>1</v>
      </c>
      <c r="T231" s="80">
        <v>0</v>
      </c>
      <c r="U231" s="80">
        <v>0</v>
      </c>
      <c r="V231" s="80">
        <v>0</v>
      </c>
      <c r="W231" s="80">
        <v>0</v>
      </c>
      <c r="X231" s="70">
        <v>60</v>
      </c>
      <c r="Y231" s="63">
        <v>1.58</v>
      </c>
      <c r="Z231" s="191">
        <f t="shared" si="3"/>
        <v>24.034609838166958</v>
      </c>
      <c r="AA231" s="150">
        <v>44272</v>
      </c>
      <c r="AB231" s="60" t="s">
        <v>1937</v>
      </c>
      <c r="AC231" s="177">
        <v>44272</v>
      </c>
      <c r="AD231" s="58"/>
      <c r="AE231" s="58">
        <v>1</v>
      </c>
      <c r="AF231" s="58">
        <v>1</v>
      </c>
      <c r="AG231" s="58">
        <v>19</v>
      </c>
      <c r="AH231" s="84">
        <v>1</v>
      </c>
      <c r="AI231" s="84">
        <v>1</v>
      </c>
      <c r="AJ231" s="60">
        <v>44291</v>
      </c>
      <c r="AK231" s="58">
        <f t="shared" si="4"/>
        <v>19</v>
      </c>
      <c r="AL231" s="123">
        <v>1</v>
      </c>
      <c r="AM231" s="61"/>
      <c r="AN231" s="64">
        <v>1</v>
      </c>
      <c r="AO231" s="63">
        <v>1</v>
      </c>
      <c r="AP231" s="63">
        <v>0</v>
      </c>
      <c r="AQ231" s="63">
        <v>0</v>
      </c>
      <c r="AR231" s="63">
        <v>1</v>
      </c>
      <c r="AS231" s="63">
        <v>0</v>
      </c>
      <c r="AT231" s="64">
        <v>1</v>
      </c>
      <c r="AU231" s="152">
        <v>44272</v>
      </c>
      <c r="AV231" s="135"/>
      <c r="AW231" s="135"/>
      <c r="AX231" s="135"/>
      <c r="AY231" s="135"/>
      <c r="AZ231" s="135"/>
      <c r="BA231" s="135"/>
      <c r="BB231" s="135"/>
      <c r="BC231" s="135"/>
      <c r="BD231" s="135"/>
      <c r="BE231" s="135"/>
      <c r="BF231" s="135"/>
      <c r="BG231" s="133">
        <v>0.87</v>
      </c>
      <c r="BH231" s="133">
        <v>1511</v>
      </c>
      <c r="BI231" s="133">
        <v>198.1</v>
      </c>
      <c r="BJ231" s="228">
        <v>1.6E-2</v>
      </c>
      <c r="BK231" s="135"/>
      <c r="BL231" s="135"/>
      <c r="BM231" s="135">
        <v>251</v>
      </c>
      <c r="BN231" s="135">
        <v>13.1</v>
      </c>
      <c r="BO231" s="135">
        <v>17.48</v>
      </c>
      <c r="BP231" s="135">
        <v>97</v>
      </c>
      <c r="BQ231" s="135">
        <v>1</v>
      </c>
      <c r="BR231" s="135">
        <v>116</v>
      </c>
      <c r="BS231" s="46">
        <v>40</v>
      </c>
      <c r="BT231" s="123">
        <v>1</v>
      </c>
      <c r="BU231" s="64">
        <v>0</v>
      </c>
      <c r="BV231" s="64">
        <v>0</v>
      </c>
      <c r="BW231" s="64">
        <v>0</v>
      </c>
      <c r="BX231" s="64">
        <v>0</v>
      </c>
      <c r="BY231" s="64">
        <v>0</v>
      </c>
      <c r="BZ231" s="64">
        <v>0</v>
      </c>
      <c r="CA231" s="64">
        <v>0</v>
      </c>
      <c r="CB231" s="64">
        <v>1</v>
      </c>
      <c r="CC231" s="64">
        <v>1</v>
      </c>
      <c r="CD231" s="64">
        <v>0</v>
      </c>
      <c r="CE231" s="64">
        <v>0</v>
      </c>
      <c r="CF231" s="64">
        <v>0</v>
      </c>
      <c r="CG231" s="64">
        <v>0</v>
      </c>
      <c r="CH231" s="64">
        <v>0</v>
      </c>
      <c r="CI231" s="63">
        <v>0</v>
      </c>
      <c r="CJ231" s="86"/>
      <c r="CK231" s="63" t="s">
        <v>1898</v>
      </c>
      <c r="CL231" s="64">
        <v>0</v>
      </c>
      <c r="CM231" s="64">
        <v>0</v>
      </c>
      <c r="CN231" s="64">
        <v>0</v>
      </c>
      <c r="CO231" s="64">
        <v>0</v>
      </c>
      <c r="CP231" s="61">
        <v>0</v>
      </c>
      <c r="CQ231" s="61"/>
      <c r="CR231" s="70">
        <v>0</v>
      </c>
      <c r="CS231" s="64">
        <v>0</v>
      </c>
      <c r="CT231" s="71"/>
      <c r="CU231" s="62"/>
      <c r="CV231" s="61">
        <v>0</v>
      </c>
      <c r="CW231" s="61">
        <v>0</v>
      </c>
      <c r="CX231" s="64">
        <v>0</v>
      </c>
      <c r="CY231" s="64">
        <v>0</v>
      </c>
      <c r="CZ231" s="160">
        <v>2.7490652173913044</v>
      </c>
      <c r="DA231" s="75">
        <v>2.99</v>
      </c>
      <c r="DB231" s="75">
        <v>0.24093478260869583</v>
      </c>
      <c r="DC231" s="75">
        <v>8.7642439722593508</v>
      </c>
      <c r="DD231" s="75">
        <v>112</v>
      </c>
      <c r="DE231" s="75">
        <v>45621</v>
      </c>
      <c r="DF231" s="75">
        <v>27208</v>
      </c>
      <c r="DG231" s="75">
        <v>844.19725621060445</v>
      </c>
      <c r="DH231" s="75">
        <v>3.2212011071226662E-4</v>
      </c>
      <c r="DI231" s="75">
        <v>15.236166666666664</v>
      </c>
      <c r="DJ231" s="75">
        <v>16.50483333333333</v>
      </c>
      <c r="DK231" s="75">
        <v>-1.2686666666666666</v>
      </c>
      <c r="DL231" s="75">
        <v>55.045043198186313</v>
      </c>
      <c r="DM231" s="75">
        <v>59.776818745221924</v>
      </c>
      <c r="DN231" s="75">
        <v>-4.7317755470356149</v>
      </c>
      <c r="DO231" s="75">
        <v>449.51697821899285</v>
      </c>
      <c r="DP231" s="75">
        <v>488.18628965672025</v>
      </c>
      <c r="DQ231" s="75">
        <v>-38.669311437727387</v>
      </c>
      <c r="DR231" s="75">
        <v>7.3396413281739556E-2</v>
      </c>
      <c r="DS231" s="90"/>
      <c r="DT231" s="75">
        <v>6.02</v>
      </c>
      <c r="DU231" s="75">
        <v>5.75</v>
      </c>
      <c r="DV231" s="75">
        <v>6.24</v>
      </c>
      <c r="DW231" s="75">
        <v>70</v>
      </c>
      <c r="DX231" s="75">
        <v>119</v>
      </c>
      <c r="DY231" s="75">
        <v>0.495</v>
      </c>
      <c r="DZ231" s="75">
        <v>0.71399999999999997</v>
      </c>
      <c r="EA231" s="75">
        <v>27.53</v>
      </c>
      <c r="EB231" s="75">
        <v>5.8529999999999998</v>
      </c>
      <c r="EC231" s="75">
        <v>0.52800000000000002</v>
      </c>
      <c r="ED231" s="75">
        <v>0.40200000000000002</v>
      </c>
      <c r="EE231" s="75">
        <v>0.59</v>
      </c>
      <c r="EF231" s="75">
        <v>0.22800000000000001</v>
      </c>
    </row>
    <row r="232" spans="1:136" ht="15.75" customHeight="1">
      <c r="A232" s="76">
        <v>232</v>
      </c>
      <c r="B232" s="168" t="s">
        <v>1728</v>
      </c>
      <c r="C232" s="46">
        <v>2877438</v>
      </c>
      <c r="D232" s="46">
        <v>1</v>
      </c>
      <c r="E232" s="149">
        <v>26873</v>
      </c>
      <c r="F232" s="46">
        <f t="shared" si="5"/>
        <v>-74</v>
      </c>
      <c r="G232" s="78">
        <v>1</v>
      </c>
      <c r="H232" s="159">
        <v>93</v>
      </c>
      <c r="I232" s="135">
        <v>160</v>
      </c>
      <c r="J232" s="78">
        <v>107</v>
      </c>
      <c r="K232" s="46">
        <v>37.5</v>
      </c>
      <c r="L232" s="79">
        <v>92</v>
      </c>
      <c r="M232" s="80">
        <v>0</v>
      </c>
      <c r="N232" s="80">
        <v>0</v>
      </c>
      <c r="O232" s="80">
        <v>0</v>
      </c>
      <c r="P232" s="80">
        <v>0</v>
      </c>
      <c r="Q232" s="80">
        <v>0</v>
      </c>
      <c r="R232" s="80">
        <v>0</v>
      </c>
      <c r="S232" s="80">
        <v>0</v>
      </c>
      <c r="T232" s="80">
        <v>0</v>
      </c>
      <c r="U232" s="80">
        <v>1</v>
      </c>
      <c r="V232" s="80">
        <v>0</v>
      </c>
      <c r="W232" s="80">
        <v>0</v>
      </c>
      <c r="X232" s="70">
        <v>80</v>
      </c>
      <c r="Y232" s="63">
        <v>1.8</v>
      </c>
      <c r="Z232" s="191">
        <f t="shared" si="3"/>
        <v>24.691358024691358</v>
      </c>
      <c r="AA232" s="150">
        <v>44287</v>
      </c>
      <c r="AB232" s="60" t="s">
        <v>1937</v>
      </c>
      <c r="AC232" s="177">
        <v>44287</v>
      </c>
      <c r="AD232" s="58"/>
      <c r="AE232" s="58">
        <v>1</v>
      </c>
      <c r="AF232" s="58">
        <v>0</v>
      </c>
      <c r="AG232" s="58">
        <v>5</v>
      </c>
      <c r="AH232" s="84">
        <v>0</v>
      </c>
      <c r="AI232" s="84">
        <v>0</v>
      </c>
      <c r="AJ232" s="60">
        <v>44297</v>
      </c>
      <c r="AK232" s="58">
        <f t="shared" si="4"/>
        <v>10</v>
      </c>
      <c r="AL232" s="123">
        <v>1</v>
      </c>
      <c r="AM232" s="61"/>
      <c r="AN232" s="64">
        <v>1</v>
      </c>
      <c r="AO232" s="63">
        <v>1</v>
      </c>
      <c r="AP232" s="63">
        <v>1</v>
      </c>
      <c r="AQ232" s="63">
        <v>1</v>
      </c>
      <c r="AR232" s="63">
        <v>1</v>
      </c>
      <c r="AS232" s="63">
        <v>0</v>
      </c>
      <c r="AT232" s="64">
        <v>1</v>
      </c>
      <c r="AU232" s="152">
        <v>44288</v>
      </c>
      <c r="AV232" s="135"/>
      <c r="AW232" s="135"/>
      <c r="AX232" s="135"/>
      <c r="AY232" s="135"/>
      <c r="AZ232" s="135"/>
      <c r="BA232" s="135"/>
      <c r="BB232" s="135"/>
      <c r="BC232" s="135"/>
      <c r="BD232" s="135"/>
      <c r="BE232" s="135"/>
      <c r="BF232" s="135"/>
      <c r="BG232" s="133">
        <v>0.64</v>
      </c>
      <c r="BH232" s="133">
        <v>595</v>
      </c>
      <c r="BI232" s="133">
        <v>186.2</v>
      </c>
      <c r="BJ232" s="228">
        <v>3.0000000000000001E-3</v>
      </c>
      <c r="BK232" s="135"/>
      <c r="BL232" s="135">
        <v>2485</v>
      </c>
      <c r="BM232" s="135"/>
      <c r="BN232" s="135">
        <v>13.5</v>
      </c>
      <c r="BO232" s="135">
        <v>90.1</v>
      </c>
      <c r="BP232" s="135">
        <v>90.1</v>
      </c>
      <c r="BQ232" s="135">
        <v>6</v>
      </c>
      <c r="BR232" s="135">
        <v>302</v>
      </c>
      <c r="BS232" s="46">
        <v>30</v>
      </c>
      <c r="BT232" s="123">
        <v>1</v>
      </c>
      <c r="BU232" s="64">
        <v>1</v>
      </c>
      <c r="BV232" s="64">
        <v>0</v>
      </c>
      <c r="BW232" s="64">
        <v>0</v>
      </c>
      <c r="BX232" s="64">
        <v>1</v>
      </c>
      <c r="BY232" s="64">
        <v>1</v>
      </c>
      <c r="BZ232" s="64">
        <v>0</v>
      </c>
      <c r="CA232" s="64">
        <v>0</v>
      </c>
      <c r="CB232" s="64">
        <v>0</v>
      </c>
      <c r="CC232" s="64">
        <v>1</v>
      </c>
      <c r="CD232" s="64">
        <v>1</v>
      </c>
      <c r="CE232" s="64">
        <v>0</v>
      </c>
      <c r="CF232" s="64">
        <v>0</v>
      </c>
      <c r="CG232" s="64">
        <v>1</v>
      </c>
      <c r="CH232" s="64">
        <v>0</v>
      </c>
      <c r="CI232" s="63">
        <v>0</v>
      </c>
      <c r="CJ232" s="86"/>
      <c r="CK232" s="63" t="s">
        <v>1886</v>
      </c>
      <c r="CL232" s="64">
        <v>0</v>
      </c>
      <c r="CM232" s="64">
        <v>0</v>
      </c>
      <c r="CN232" s="64">
        <v>0</v>
      </c>
      <c r="CO232" s="64">
        <v>0</v>
      </c>
      <c r="CP232" s="61">
        <v>0</v>
      </c>
      <c r="CQ232" s="61"/>
      <c r="CR232" s="70">
        <v>0</v>
      </c>
      <c r="CS232" s="64">
        <v>0</v>
      </c>
      <c r="CT232" s="71"/>
      <c r="CU232" s="62"/>
      <c r="CV232" s="61">
        <v>0</v>
      </c>
      <c r="CW232" s="61">
        <v>0</v>
      </c>
      <c r="CX232" s="64">
        <v>0</v>
      </c>
      <c r="CY232" s="64">
        <v>0</v>
      </c>
      <c r="CZ232" s="160">
        <v>4.9001666666666654</v>
      </c>
      <c r="DA232" s="75">
        <v>5.1959999999999997</v>
      </c>
      <c r="DB232" s="75">
        <v>0.29583333333333428</v>
      </c>
      <c r="DC232" s="75">
        <v>6.037209618720472</v>
      </c>
      <c r="DD232" s="75">
        <v>42</v>
      </c>
      <c r="DE232" s="75">
        <v>16908</v>
      </c>
      <c r="DF232" s="75">
        <v>11395</v>
      </c>
      <c r="DG232" s="75">
        <v>837.54512635379081</v>
      </c>
      <c r="DH232" s="75">
        <v>5.2981216487235389E-4</v>
      </c>
      <c r="DI232" s="75">
        <v>6.8806666666666665</v>
      </c>
      <c r="DJ232" s="75">
        <v>10.492500000000003</v>
      </c>
      <c r="DK232" s="75">
        <v>-3.6118333333333323</v>
      </c>
      <c r="DL232" s="75">
        <v>77.803065292980989</v>
      </c>
      <c r="DM232" s="75">
        <v>118.64423390497049</v>
      </c>
      <c r="DN232" s="75">
        <v>-40.841168611989502</v>
      </c>
      <c r="DO232" s="75">
        <v>112.35979495130546</v>
      </c>
      <c r="DP232" s="75">
        <v>171.3402591482091</v>
      </c>
      <c r="DQ232" s="75">
        <v>-58.98046419690364</v>
      </c>
      <c r="DR232" s="75">
        <v>0.25607971067600055</v>
      </c>
      <c r="DS232" s="90"/>
      <c r="DT232" s="75">
        <v>7.61</v>
      </c>
      <c r="DU232" s="75">
        <v>7.43</v>
      </c>
      <c r="DV232" s="75">
        <v>7.73</v>
      </c>
      <c r="DW232" s="75">
        <v>107</v>
      </c>
      <c r="DX232" s="75">
        <v>160</v>
      </c>
      <c r="DY232" s="75">
        <v>0.29899999999999999</v>
      </c>
      <c r="DZ232" s="75">
        <v>0.504</v>
      </c>
      <c r="EA232" s="75">
        <v>11.62</v>
      </c>
      <c r="EB232" s="75">
        <v>9.0120000000000005</v>
      </c>
      <c r="EC232" s="75">
        <v>1.1259999999999999</v>
      </c>
      <c r="ED232" s="75">
        <v>0.60199999999999998</v>
      </c>
      <c r="EE232" s="75">
        <v>0.66800000000000004</v>
      </c>
      <c r="EF232" s="75">
        <v>0.53900000000000003</v>
      </c>
    </row>
    <row r="233" spans="1:136" ht="15.75" customHeight="1">
      <c r="A233" s="76">
        <v>233</v>
      </c>
      <c r="B233" s="168" t="s">
        <v>1735</v>
      </c>
      <c r="C233" s="46">
        <v>2877422</v>
      </c>
      <c r="D233" s="46">
        <v>1</v>
      </c>
      <c r="E233" s="149">
        <v>22169</v>
      </c>
      <c r="F233" s="46">
        <f t="shared" si="5"/>
        <v>-61</v>
      </c>
      <c r="G233" s="78">
        <v>1</v>
      </c>
      <c r="H233" s="159">
        <v>103</v>
      </c>
      <c r="I233" s="135">
        <v>120</v>
      </c>
      <c r="J233" s="78">
        <v>108</v>
      </c>
      <c r="K233" s="46">
        <v>35</v>
      </c>
      <c r="L233" s="79">
        <v>94</v>
      </c>
      <c r="M233" s="80">
        <v>0</v>
      </c>
      <c r="N233" s="80">
        <v>1</v>
      </c>
      <c r="O233" s="80">
        <v>0</v>
      </c>
      <c r="P233" s="80">
        <v>0</v>
      </c>
      <c r="Q233" s="80">
        <v>0</v>
      </c>
      <c r="R233" s="80">
        <v>0</v>
      </c>
      <c r="S233" s="80">
        <v>1</v>
      </c>
      <c r="T233" s="80">
        <v>0</v>
      </c>
      <c r="U233" s="80">
        <v>1</v>
      </c>
      <c r="V233" s="80">
        <v>0</v>
      </c>
      <c r="W233" s="80">
        <v>0</v>
      </c>
      <c r="X233" s="70">
        <v>95</v>
      </c>
      <c r="Y233" s="63">
        <v>1.71</v>
      </c>
      <c r="Z233" s="191">
        <f t="shared" si="3"/>
        <v>32.488628979857054</v>
      </c>
      <c r="AA233" s="150">
        <v>44286</v>
      </c>
      <c r="AB233" s="60" t="s">
        <v>1937</v>
      </c>
      <c r="AC233" s="177">
        <v>44287</v>
      </c>
      <c r="AD233" s="58"/>
      <c r="AE233" s="58">
        <v>1</v>
      </c>
      <c r="AF233" s="58">
        <v>0</v>
      </c>
      <c r="AG233" s="58">
        <v>11</v>
      </c>
      <c r="AH233" s="84"/>
      <c r="AI233" s="84"/>
      <c r="AJ233" s="60" t="s">
        <v>1944</v>
      </c>
      <c r="AK233" s="58" t="e">
        <f t="shared" si="4"/>
        <v>#VALUE!</v>
      </c>
      <c r="AL233" s="123">
        <v>1</v>
      </c>
      <c r="AM233" s="61"/>
      <c r="AN233" s="64">
        <v>1</v>
      </c>
      <c r="AO233" s="63">
        <v>1</v>
      </c>
      <c r="AP233" s="63">
        <v>0</v>
      </c>
      <c r="AQ233" s="63">
        <v>0</v>
      </c>
      <c r="AR233" s="63">
        <v>1</v>
      </c>
      <c r="AS233" s="63">
        <v>0</v>
      </c>
      <c r="AT233" s="64">
        <v>1</v>
      </c>
      <c r="AU233" s="152">
        <v>44286</v>
      </c>
      <c r="AV233" s="135"/>
      <c r="AW233" s="135">
        <v>7.468</v>
      </c>
      <c r="AX233" s="135">
        <v>76.599999999999994</v>
      </c>
      <c r="AY233" s="135">
        <v>34.4</v>
      </c>
      <c r="AZ233" s="135">
        <v>24.6</v>
      </c>
      <c r="BA233" s="135"/>
      <c r="BB233" s="135"/>
      <c r="BC233" s="135"/>
      <c r="BD233" s="135"/>
      <c r="BE233" s="135"/>
      <c r="BF233" s="135"/>
      <c r="BG233" s="133">
        <v>1.52</v>
      </c>
      <c r="BH233" s="133">
        <v>147547</v>
      </c>
      <c r="BI233" s="133">
        <v>183</v>
      </c>
      <c r="BJ233" s="228">
        <v>3.3000000000000002E-2</v>
      </c>
      <c r="BK233" s="135"/>
      <c r="BL233" s="135"/>
      <c r="BM233" s="135">
        <v>646</v>
      </c>
      <c r="BN233" s="135">
        <v>13.9</v>
      </c>
      <c r="BO233" s="135">
        <v>7.16</v>
      </c>
      <c r="BP233" s="135">
        <v>85.3</v>
      </c>
      <c r="BQ233" s="135">
        <v>10.1</v>
      </c>
      <c r="BR233" s="135">
        <v>137</v>
      </c>
      <c r="BS233" s="46">
        <v>86</v>
      </c>
      <c r="BT233" s="123">
        <v>0</v>
      </c>
      <c r="BU233" s="64">
        <v>0</v>
      </c>
      <c r="BV233" s="64">
        <v>0</v>
      </c>
      <c r="BW233" s="64">
        <v>0</v>
      </c>
      <c r="BX233" s="64">
        <v>0</v>
      </c>
      <c r="BY233" s="64">
        <v>1</v>
      </c>
      <c r="BZ233" s="64">
        <v>0</v>
      </c>
      <c r="CA233" s="64">
        <v>0</v>
      </c>
      <c r="CB233" s="64">
        <v>0</v>
      </c>
      <c r="CC233" s="64">
        <v>0</v>
      </c>
      <c r="CD233" s="64">
        <v>0</v>
      </c>
      <c r="CE233" s="64">
        <v>0</v>
      </c>
      <c r="CF233" s="64">
        <v>0</v>
      </c>
      <c r="CG233" s="64">
        <v>1</v>
      </c>
      <c r="CH233" s="64">
        <v>0</v>
      </c>
      <c r="CI233" s="63">
        <v>0</v>
      </c>
      <c r="CJ233" s="86"/>
      <c r="CK233" s="63">
        <v>75</v>
      </c>
      <c r="CL233" s="64">
        <v>0</v>
      </c>
      <c r="CM233" s="64">
        <v>0</v>
      </c>
      <c r="CN233" s="64">
        <v>0</v>
      </c>
      <c r="CO233" s="64">
        <v>0</v>
      </c>
      <c r="CP233" s="61">
        <v>0</v>
      </c>
      <c r="CQ233" s="61"/>
      <c r="CR233" s="70">
        <v>0</v>
      </c>
      <c r="CS233" s="64">
        <v>0</v>
      </c>
      <c r="CT233" s="71"/>
      <c r="CU233" s="62"/>
      <c r="CV233" s="61">
        <v>0</v>
      </c>
      <c r="CW233" s="61">
        <v>0</v>
      </c>
      <c r="CX233" s="64">
        <v>0</v>
      </c>
      <c r="CY233" s="64">
        <v>0</v>
      </c>
      <c r="CZ233" s="160">
        <v>5.1793333333333331</v>
      </c>
      <c r="DA233" s="75">
        <v>5.2389999999999999</v>
      </c>
      <c r="DB233" s="75">
        <v>5.9666666666666757E-2</v>
      </c>
      <c r="DC233" s="75">
        <v>1.1520144162697921</v>
      </c>
      <c r="DD233" s="75">
        <v>63</v>
      </c>
      <c r="DE233" s="75">
        <v>56052</v>
      </c>
      <c r="DF233" s="75">
        <v>31721</v>
      </c>
      <c r="DG233" s="75">
        <v>1053.6462699077954</v>
      </c>
      <c r="DH233" s="75">
        <v>3.6317090138072318E-5</v>
      </c>
      <c r="DI233" s="75">
        <v>12.058666666666666</v>
      </c>
      <c r="DJ233" s="75">
        <v>14.230333333333331</v>
      </c>
      <c r="DK233" s="75">
        <v>-2.1716666666666673</v>
      </c>
      <c r="DL233" s="75">
        <v>152.36295130992499</v>
      </c>
      <c r="DM233" s="75">
        <v>179.7776073157965</v>
      </c>
      <c r="DN233" s="75">
        <v>-27.414656005871496</v>
      </c>
      <c r="DO233" s="75">
        <v>186.2710545565223</v>
      </c>
      <c r="DP233" s="75">
        <v>219.83194860158474</v>
      </c>
      <c r="DQ233" s="75">
        <v>-33.560894045062483</v>
      </c>
      <c r="DR233" s="75">
        <v>0.13244610106001564</v>
      </c>
      <c r="DS233" s="90"/>
      <c r="DT233" s="75">
        <v>9.3800000000000008</v>
      </c>
      <c r="DU233" s="75">
        <v>9.19</v>
      </c>
      <c r="DV233" s="75">
        <v>9.5399999999999991</v>
      </c>
      <c r="DW233" s="75">
        <v>108</v>
      </c>
      <c r="DX233" s="75">
        <v>120</v>
      </c>
      <c r="DY233" s="75">
        <v>0.34799999999999998</v>
      </c>
      <c r="DZ233" s="75">
        <v>3.1970000000000001</v>
      </c>
      <c r="EA233" s="75">
        <v>48.17</v>
      </c>
      <c r="EB233" s="75">
        <v>4.4249999999999998</v>
      </c>
      <c r="EC233" s="75">
        <v>0.246</v>
      </c>
      <c r="ED233" s="75">
        <v>0.85699999999999998</v>
      </c>
      <c r="EE233" s="75">
        <v>1.071</v>
      </c>
      <c r="EF233" s="75">
        <v>0.51700000000000002</v>
      </c>
    </row>
    <row r="234" spans="1:136" ht="15.75" customHeight="1">
      <c r="A234" s="76">
        <v>234</v>
      </c>
      <c r="B234" s="168" t="s">
        <v>1742</v>
      </c>
      <c r="C234" s="46">
        <v>2877442</v>
      </c>
      <c r="D234" s="46">
        <v>2</v>
      </c>
      <c r="E234" s="149">
        <v>16029</v>
      </c>
      <c r="F234" s="46">
        <f t="shared" si="5"/>
        <v>-44</v>
      </c>
      <c r="G234" s="78">
        <v>2</v>
      </c>
      <c r="H234" s="159">
        <v>66</v>
      </c>
      <c r="I234" s="135">
        <v>95</v>
      </c>
      <c r="J234" s="78">
        <v>59</v>
      </c>
      <c r="K234" s="46">
        <v>35.299999999999997</v>
      </c>
      <c r="L234" s="79">
        <v>92</v>
      </c>
      <c r="M234" s="80">
        <v>0</v>
      </c>
      <c r="N234" s="80">
        <v>1</v>
      </c>
      <c r="O234" s="80">
        <v>0</v>
      </c>
      <c r="P234" s="80">
        <v>0</v>
      </c>
      <c r="Q234" s="80">
        <v>0</v>
      </c>
      <c r="R234" s="80">
        <v>0</v>
      </c>
      <c r="S234" s="80">
        <v>0</v>
      </c>
      <c r="T234" s="80">
        <v>1</v>
      </c>
      <c r="U234" s="80">
        <v>1</v>
      </c>
      <c r="V234" s="80">
        <v>0</v>
      </c>
      <c r="W234" s="80">
        <v>0</v>
      </c>
      <c r="X234" s="70">
        <v>78</v>
      </c>
      <c r="Y234" s="63">
        <v>1.65</v>
      </c>
      <c r="Z234" s="191">
        <f t="shared" si="3"/>
        <v>28.650137741046834</v>
      </c>
      <c r="AA234" s="150">
        <v>44287</v>
      </c>
      <c r="AB234" s="60" t="s">
        <v>1937</v>
      </c>
      <c r="AC234" s="177">
        <v>44287</v>
      </c>
      <c r="AD234" s="58"/>
      <c r="AE234" s="58">
        <v>0</v>
      </c>
      <c r="AF234" s="58">
        <v>0</v>
      </c>
      <c r="AG234" s="58">
        <v>0</v>
      </c>
      <c r="AH234" s="84">
        <v>0</v>
      </c>
      <c r="AI234" s="84">
        <v>0</v>
      </c>
      <c r="AJ234" s="60">
        <v>44299</v>
      </c>
      <c r="AK234" s="58">
        <f t="shared" si="4"/>
        <v>12</v>
      </c>
      <c r="AL234" s="123">
        <v>1</v>
      </c>
      <c r="AM234" s="61"/>
      <c r="AN234" s="64">
        <v>1</v>
      </c>
      <c r="AO234" s="63">
        <v>1</v>
      </c>
      <c r="AP234" s="63">
        <v>0</v>
      </c>
      <c r="AQ234" s="63">
        <v>1</v>
      </c>
      <c r="AR234" s="63">
        <v>1</v>
      </c>
      <c r="AS234" s="63">
        <v>0</v>
      </c>
      <c r="AT234" s="64">
        <v>1</v>
      </c>
      <c r="AU234" s="152">
        <v>44287</v>
      </c>
      <c r="AV234" s="135"/>
      <c r="AW234" s="135"/>
      <c r="AX234" s="135"/>
      <c r="AY234" s="135"/>
      <c r="AZ234" s="135"/>
      <c r="BA234" s="135"/>
      <c r="BB234" s="135"/>
      <c r="BC234" s="135"/>
      <c r="BD234" s="135"/>
      <c r="BE234" s="135"/>
      <c r="BF234" s="135"/>
      <c r="BG234" s="133">
        <v>0.97</v>
      </c>
      <c r="BH234" s="133">
        <v>986</v>
      </c>
      <c r="BI234" s="133">
        <v>185.4</v>
      </c>
      <c r="BJ234" s="228">
        <v>1.2999999999999999E-2</v>
      </c>
      <c r="BK234" s="135"/>
      <c r="BL234" s="135"/>
      <c r="BM234" s="135">
        <v>145</v>
      </c>
      <c r="BN234" s="135">
        <v>11</v>
      </c>
      <c r="BO234" s="135">
        <v>9.61</v>
      </c>
      <c r="BP234" s="135">
        <v>92.9</v>
      </c>
      <c r="BQ234" s="135">
        <v>5.9</v>
      </c>
      <c r="BR234" s="135">
        <v>304</v>
      </c>
      <c r="BS234" s="46">
        <v>57</v>
      </c>
      <c r="BT234" s="123">
        <v>0</v>
      </c>
      <c r="BU234" s="64">
        <v>0</v>
      </c>
      <c r="BV234" s="64">
        <v>0</v>
      </c>
      <c r="BW234" s="64">
        <v>0</v>
      </c>
      <c r="BX234" s="64">
        <v>0</v>
      </c>
      <c r="BY234" s="64">
        <v>1</v>
      </c>
      <c r="BZ234" s="64">
        <v>0</v>
      </c>
      <c r="CA234" s="64">
        <v>0</v>
      </c>
      <c r="CB234" s="64">
        <v>1</v>
      </c>
      <c r="CC234" s="64">
        <v>0</v>
      </c>
      <c r="CD234" s="64">
        <v>0</v>
      </c>
      <c r="CE234" s="64">
        <v>0</v>
      </c>
      <c r="CF234" s="64">
        <v>0</v>
      </c>
      <c r="CG234" s="64">
        <v>1</v>
      </c>
      <c r="CH234" s="64">
        <v>0</v>
      </c>
      <c r="CI234" s="63">
        <v>0</v>
      </c>
      <c r="CJ234" s="86"/>
      <c r="CK234" s="63">
        <v>50</v>
      </c>
      <c r="CL234" s="64">
        <v>0</v>
      </c>
      <c r="CM234" s="64">
        <v>0</v>
      </c>
      <c r="CN234" s="64">
        <v>0</v>
      </c>
      <c r="CO234" s="64">
        <v>0</v>
      </c>
      <c r="CP234" s="61">
        <v>0</v>
      </c>
      <c r="CQ234" s="61"/>
      <c r="CR234" s="70">
        <v>0</v>
      </c>
      <c r="CS234" s="64">
        <v>0</v>
      </c>
      <c r="CT234" s="71"/>
      <c r="CU234" s="62"/>
      <c r="CV234" s="61">
        <v>0</v>
      </c>
      <c r="CW234" s="61">
        <v>0</v>
      </c>
      <c r="CX234" s="64">
        <v>0</v>
      </c>
      <c r="CY234" s="64">
        <v>0</v>
      </c>
      <c r="CZ234" s="98"/>
      <c r="DA234" s="51"/>
      <c r="DB234" s="51"/>
      <c r="DC234" s="51"/>
      <c r="DD234" s="51"/>
      <c r="DE234" s="51"/>
      <c r="DF234" s="51"/>
      <c r="DG234" s="51"/>
      <c r="DH234" s="51"/>
      <c r="DI234" s="51"/>
      <c r="DJ234" s="51"/>
      <c r="DK234" s="51"/>
      <c r="DL234" s="51"/>
      <c r="DM234" s="51"/>
      <c r="DN234" s="51"/>
      <c r="DO234" s="51"/>
      <c r="DP234" s="51"/>
      <c r="DQ234" s="51"/>
      <c r="DR234" s="51"/>
      <c r="DS234" s="51"/>
      <c r="DT234" s="51"/>
      <c r="DU234" s="51"/>
      <c r="DV234" s="51"/>
      <c r="DW234" s="51"/>
      <c r="DX234" s="51"/>
      <c r="DY234" s="51"/>
      <c r="DZ234" s="51"/>
      <c r="EA234" s="51"/>
      <c r="EB234" s="51"/>
      <c r="EC234" s="51"/>
      <c r="ED234" s="51"/>
      <c r="EE234" s="51"/>
      <c r="EF234" s="51"/>
    </row>
    <row r="235" spans="1:136" ht="15.75" customHeight="1">
      <c r="A235" s="76">
        <v>235</v>
      </c>
      <c r="B235" s="168" t="s">
        <v>1749</v>
      </c>
      <c r="C235" s="46">
        <v>2877423</v>
      </c>
      <c r="D235" s="46">
        <v>2</v>
      </c>
      <c r="E235" s="149">
        <v>28984</v>
      </c>
      <c r="F235" s="46">
        <f t="shared" si="5"/>
        <v>-80</v>
      </c>
      <c r="G235" s="78">
        <v>1</v>
      </c>
      <c r="H235" s="159">
        <v>78</v>
      </c>
      <c r="I235" s="135">
        <v>138</v>
      </c>
      <c r="J235" s="78">
        <v>83</v>
      </c>
      <c r="K235" s="46">
        <v>35.700000000000003</v>
      </c>
      <c r="L235" s="79">
        <v>95</v>
      </c>
      <c r="M235" s="80">
        <v>0</v>
      </c>
      <c r="N235" s="80">
        <v>0</v>
      </c>
      <c r="O235" s="80">
        <v>0</v>
      </c>
      <c r="P235" s="80">
        <v>0</v>
      </c>
      <c r="Q235" s="80">
        <v>0</v>
      </c>
      <c r="R235" s="80">
        <v>0</v>
      </c>
      <c r="S235" s="80">
        <v>0</v>
      </c>
      <c r="T235" s="80">
        <v>0</v>
      </c>
      <c r="U235" s="80">
        <v>0</v>
      </c>
      <c r="V235" s="80">
        <v>0</v>
      </c>
      <c r="W235" s="80">
        <v>0</v>
      </c>
      <c r="X235" s="70">
        <v>112</v>
      </c>
      <c r="Y235" s="63">
        <v>1.59</v>
      </c>
      <c r="Z235" s="191">
        <f t="shared" si="3"/>
        <v>44.302045014042164</v>
      </c>
      <c r="AA235" s="150">
        <v>44286</v>
      </c>
      <c r="AB235" s="60" t="s">
        <v>1937</v>
      </c>
      <c r="AC235" s="177">
        <v>44287</v>
      </c>
      <c r="AD235" s="58"/>
      <c r="AE235" s="58">
        <v>0</v>
      </c>
      <c r="AF235" s="58">
        <v>0</v>
      </c>
      <c r="AG235" s="58">
        <v>0</v>
      </c>
      <c r="AH235" s="84">
        <v>0</v>
      </c>
      <c r="AI235" s="84">
        <v>0</v>
      </c>
      <c r="AJ235" s="60">
        <v>44297</v>
      </c>
      <c r="AK235" s="58">
        <f t="shared" si="4"/>
        <v>11</v>
      </c>
      <c r="AL235" s="123">
        <v>1</v>
      </c>
      <c r="AM235" s="61"/>
      <c r="AN235" s="64">
        <v>1</v>
      </c>
      <c r="AO235" s="63">
        <v>1</v>
      </c>
      <c r="AP235" s="63">
        <v>0</v>
      </c>
      <c r="AQ235" s="63">
        <v>0</v>
      </c>
      <c r="AR235" s="63">
        <v>1</v>
      </c>
      <c r="AS235" s="63">
        <v>0</v>
      </c>
      <c r="AT235" s="64">
        <v>1</v>
      </c>
      <c r="AU235" s="152">
        <v>44286</v>
      </c>
      <c r="AV235" s="135"/>
      <c r="AW235" s="135"/>
      <c r="AX235" s="135"/>
      <c r="AY235" s="135"/>
      <c r="AZ235" s="135"/>
      <c r="BA235" s="135"/>
      <c r="BB235" s="135"/>
      <c r="BC235" s="135"/>
      <c r="BD235" s="135"/>
      <c r="BE235" s="135"/>
      <c r="BF235" s="135"/>
      <c r="BG235" s="133">
        <v>0.73</v>
      </c>
      <c r="BH235" s="133">
        <v>316</v>
      </c>
      <c r="BI235" s="133">
        <v>40.1</v>
      </c>
      <c r="BJ235" s="228"/>
      <c r="BK235" s="135"/>
      <c r="BL235" s="135"/>
      <c r="BM235" s="135">
        <v>144</v>
      </c>
      <c r="BN235" s="135">
        <v>12.8</v>
      </c>
      <c r="BO235" s="135">
        <v>9.43</v>
      </c>
      <c r="BP235" s="135">
        <v>85.5</v>
      </c>
      <c r="BQ235" s="135">
        <v>10</v>
      </c>
      <c r="BR235" s="135">
        <v>215</v>
      </c>
      <c r="BS235" s="46">
        <v>34</v>
      </c>
      <c r="BT235" s="123">
        <v>0</v>
      </c>
      <c r="BU235" s="64">
        <v>0</v>
      </c>
      <c r="BV235" s="64">
        <v>0</v>
      </c>
      <c r="BW235" s="64">
        <v>0</v>
      </c>
      <c r="BX235" s="64">
        <v>1</v>
      </c>
      <c r="BY235" s="64">
        <v>1</v>
      </c>
      <c r="BZ235" s="64">
        <v>0</v>
      </c>
      <c r="CA235" s="64">
        <v>0</v>
      </c>
      <c r="CB235" s="64">
        <v>1</v>
      </c>
      <c r="CC235" s="64">
        <v>0</v>
      </c>
      <c r="CD235" s="64">
        <v>0</v>
      </c>
      <c r="CE235" s="64">
        <v>0</v>
      </c>
      <c r="CF235" s="64">
        <v>0</v>
      </c>
      <c r="CG235" s="64">
        <v>1</v>
      </c>
      <c r="CH235" s="64">
        <v>0</v>
      </c>
      <c r="CI235" s="63">
        <v>0</v>
      </c>
      <c r="CJ235" s="86"/>
      <c r="CK235" s="63" t="s">
        <v>1885</v>
      </c>
      <c r="CL235" s="64">
        <v>0</v>
      </c>
      <c r="CM235" s="64">
        <v>0</v>
      </c>
      <c r="CN235" s="64">
        <v>0</v>
      </c>
      <c r="CO235" s="64">
        <v>0</v>
      </c>
      <c r="CP235" s="61">
        <v>0</v>
      </c>
      <c r="CQ235" s="61"/>
      <c r="CR235" s="70">
        <v>0</v>
      </c>
      <c r="CS235" s="64">
        <v>0</v>
      </c>
      <c r="CT235" s="71"/>
      <c r="CU235" s="62"/>
      <c r="CV235" s="61">
        <v>0</v>
      </c>
      <c r="CW235" s="61">
        <v>0</v>
      </c>
      <c r="CX235" s="64">
        <v>0</v>
      </c>
      <c r="CY235" s="64">
        <v>0</v>
      </c>
      <c r="CZ235" s="160">
        <v>3.623833333333335</v>
      </c>
      <c r="DA235" s="75">
        <v>3.952</v>
      </c>
      <c r="DB235" s="75">
        <v>0.32816666666666494</v>
      </c>
      <c r="DC235" s="75">
        <v>9.0557880697235369</v>
      </c>
      <c r="DD235" s="75">
        <v>44</v>
      </c>
      <c r="DE235" s="75">
        <v>90900</v>
      </c>
      <c r="DF235" s="75">
        <v>47406</v>
      </c>
      <c r="DG235" s="75">
        <v>1635.3943391041496</v>
      </c>
      <c r="DH235" s="75">
        <v>1.9102620068606372E-4</v>
      </c>
      <c r="DI235" s="75">
        <v>14.933</v>
      </c>
      <c r="DJ235" s="75">
        <v>14.938333333333333</v>
      </c>
      <c r="DK235" s="75">
        <v>-5.3333333333333323E-3</v>
      </c>
      <c r="DL235" s="75">
        <v>92.361712237592982</v>
      </c>
      <c r="DM235" s="75">
        <v>92.394686463247979</v>
      </c>
      <c r="DN235" s="75">
        <v>-3.2974225654999995E-2</v>
      </c>
      <c r="DO235" s="75">
        <v>329.71531560588562</v>
      </c>
      <c r="DP235" s="75">
        <v>329.83309282563971</v>
      </c>
      <c r="DQ235" s="75">
        <v>-0.11777721975401348</v>
      </c>
      <c r="DR235" s="75">
        <v>3.5695380872252289E-4</v>
      </c>
      <c r="DS235" s="90"/>
      <c r="DT235" s="51"/>
      <c r="DU235" s="51"/>
      <c r="DV235" s="51"/>
      <c r="DW235" s="51"/>
      <c r="DX235" s="51"/>
      <c r="DY235" s="51"/>
      <c r="DZ235" s="51"/>
      <c r="EA235" s="51"/>
      <c r="EB235" s="51"/>
      <c r="EC235" s="51"/>
      <c r="ED235" s="51"/>
      <c r="EE235" s="51"/>
      <c r="EF235" s="51"/>
    </row>
    <row r="236" spans="1:136" ht="14.25" customHeight="1">
      <c r="J236" s="7"/>
      <c r="K236" s="184"/>
      <c r="L236" s="7"/>
      <c r="M236" s="7"/>
      <c r="N236" s="7"/>
      <c r="O236" s="7"/>
      <c r="P236" s="7"/>
      <c r="Q236" s="7"/>
      <c r="R236" s="7"/>
      <c r="S236" s="7"/>
      <c r="T236" s="7"/>
      <c r="U236" s="7"/>
      <c r="V236" s="7"/>
      <c r="W236" s="7"/>
      <c r="Z236" s="7"/>
      <c r="AA236" s="185"/>
      <c r="AB236" s="7"/>
      <c r="AK236" s="58">
        <f t="shared" si="4"/>
        <v>0</v>
      </c>
      <c r="AS236" s="7"/>
      <c r="AT236" s="184"/>
      <c r="AU236" s="186"/>
      <c r="CK236" s="7"/>
      <c r="CL236" s="184"/>
      <c r="CM236" s="184"/>
      <c r="CN236" s="184"/>
      <c r="CO236" s="184"/>
      <c r="CP236" s="235"/>
      <c r="CQ236" s="235"/>
      <c r="CR236" s="7"/>
      <c r="CS236" s="184"/>
      <c r="CT236" s="7"/>
      <c r="CU236" s="187"/>
      <c r="CV236" s="7"/>
      <c r="CW236" s="7"/>
    </row>
    <row r="237" spans="1:136" ht="14.25" customHeight="1">
      <c r="J237" s="7"/>
      <c r="K237" s="184"/>
      <c r="L237" s="7"/>
      <c r="M237" s="7"/>
      <c r="N237" s="7"/>
      <c r="O237" s="7"/>
      <c r="P237" s="7"/>
      <c r="Q237" s="7"/>
      <c r="R237" s="7"/>
      <c r="S237" s="7"/>
      <c r="T237" s="7"/>
      <c r="U237" s="7"/>
      <c r="V237" s="7"/>
      <c r="W237" s="7"/>
      <c r="Z237" s="7"/>
      <c r="AA237" s="185"/>
      <c r="AB237" s="7"/>
      <c r="AS237" s="7"/>
      <c r="AT237" s="184"/>
      <c r="AU237" s="186"/>
      <c r="CK237" s="7"/>
      <c r="CL237" s="184"/>
      <c r="CM237" s="184"/>
      <c r="CN237" s="184"/>
      <c r="CO237" s="184"/>
      <c r="CP237" s="235"/>
      <c r="CQ237" s="235"/>
      <c r="CR237" s="7"/>
      <c r="CS237" s="184"/>
      <c r="CT237" s="7"/>
      <c r="CU237" s="187"/>
      <c r="CV237" s="7"/>
      <c r="CW237" s="7"/>
    </row>
    <row r="238" spans="1:136" ht="14.25" customHeight="1">
      <c r="J238" s="7"/>
      <c r="K238" s="184"/>
      <c r="L238" s="7"/>
      <c r="M238" s="7"/>
      <c r="N238" s="7"/>
      <c r="O238" s="7"/>
      <c r="P238" s="7"/>
      <c r="Q238" s="7"/>
      <c r="R238" s="7"/>
      <c r="S238" s="7"/>
      <c r="T238" s="7"/>
      <c r="U238" s="7"/>
      <c r="V238" s="7"/>
      <c r="W238" s="7"/>
      <c r="Z238" s="7"/>
      <c r="AA238" s="185"/>
      <c r="AB238" s="7"/>
      <c r="AS238" s="7"/>
      <c r="AT238" s="184"/>
      <c r="AU238" s="186"/>
      <c r="CK238" s="7"/>
      <c r="CL238" s="184"/>
      <c r="CM238" s="184"/>
      <c r="CN238" s="184"/>
      <c r="CO238" s="184"/>
      <c r="CP238" s="235"/>
      <c r="CQ238" s="235"/>
      <c r="CR238" s="7"/>
      <c r="CS238" s="184"/>
      <c r="CT238" s="7"/>
      <c r="CU238" s="187"/>
      <c r="CV238" s="7"/>
      <c r="CW238" s="7"/>
    </row>
    <row r="239" spans="1:136" ht="14.25" customHeight="1">
      <c r="E239" s="7" t="s">
        <v>9</v>
      </c>
      <c r="F239" s="7">
        <f t="shared" ref="F239:AL239" si="6">COUNT(F3:F235)</f>
        <v>233</v>
      </c>
      <c r="G239" s="7">
        <f t="shared" si="6"/>
        <v>232</v>
      </c>
      <c r="H239" s="7">
        <f t="shared" si="6"/>
        <v>233</v>
      </c>
      <c r="I239" s="7">
        <f t="shared" si="6"/>
        <v>233</v>
      </c>
      <c r="J239" s="7">
        <f t="shared" si="6"/>
        <v>233</v>
      </c>
      <c r="K239" s="7">
        <f t="shared" si="6"/>
        <v>232</v>
      </c>
      <c r="L239" s="7">
        <f t="shared" si="6"/>
        <v>233</v>
      </c>
      <c r="M239" s="7">
        <f t="shared" si="6"/>
        <v>233</v>
      </c>
      <c r="N239" s="7">
        <f t="shared" si="6"/>
        <v>233</v>
      </c>
      <c r="O239" s="7">
        <f t="shared" si="6"/>
        <v>233</v>
      </c>
      <c r="P239" s="7">
        <f t="shared" si="6"/>
        <v>233</v>
      </c>
      <c r="Q239" s="7">
        <f t="shared" si="6"/>
        <v>233</v>
      </c>
      <c r="R239" s="7">
        <f t="shared" si="6"/>
        <v>233</v>
      </c>
      <c r="S239" s="7">
        <f t="shared" si="6"/>
        <v>233</v>
      </c>
      <c r="T239" s="7">
        <f t="shared" si="6"/>
        <v>233</v>
      </c>
      <c r="U239" s="7">
        <f t="shared" si="6"/>
        <v>233</v>
      </c>
      <c r="V239" s="7">
        <f t="shared" si="6"/>
        <v>233</v>
      </c>
      <c r="W239" s="7">
        <f t="shared" si="6"/>
        <v>232</v>
      </c>
      <c r="X239" s="7">
        <f t="shared" si="6"/>
        <v>140</v>
      </c>
      <c r="Y239" s="7">
        <f t="shared" si="6"/>
        <v>137</v>
      </c>
      <c r="Z239" s="7">
        <f t="shared" si="6"/>
        <v>137</v>
      </c>
      <c r="AA239" s="7">
        <f t="shared" si="6"/>
        <v>233</v>
      </c>
      <c r="AB239" s="7">
        <f t="shared" si="6"/>
        <v>0</v>
      </c>
      <c r="AC239" s="7">
        <f t="shared" si="6"/>
        <v>197</v>
      </c>
      <c r="AD239" s="7">
        <f t="shared" si="6"/>
        <v>2</v>
      </c>
      <c r="AE239" s="7">
        <f t="shared" si="6"/>
        <v>233</v>
      </c>
      <c r="AF239" s="7">
        <f t="shared" si="6"/>
        <v>233</v>
      </c>
      <c r="AG239" s="7">
        <f t="shared" si="6"/>
        <v>232</v>
      </c>
      <c r="AH239" s="7">
        <f t="shared" si="6"/>
        <v>231</v>
      </c>
      <c r="AI239" s="7">
        <f t="shared" si="6"/>
        <v>230</v>
      </c>
      <c r="AJ239" s="7">
        <f t="shared" si="6"/>
        <v>229</v>
      </c>
      <c r="AK239" s="7">
        <f t="shared" si="6"/>
        <v>230</v>
      </c>
      <c r="AL239" s="7">
        <f t="shared" si="6"/>
        <v>231</v>
      </c>
      <c r="AM239" s="7"/>
      <c r="AN239" s="7">
        <f t="shared" ref="AN239:EF239" si="7">COUNT(AN3:AN235)</f>
        <v>232</v>
      </c>
      <c r="AO239" s="7">
        <f t="shared" si="7"/>
        <v>230</v>
      </c>
      <c r="AP239" s="7">
        <f t="shared" si="7"/>
        <v>230</v>
      </c>
      <c r="AQ239" s="7">
        <f t="shared" si="7"/>
        <v>230</v>
      </c>
      <c r="AR239" s="7">
        <f t="shared" si="7"/>
        <v>230</v>
      </c>
      <c r="AS239" s="7">
        <f t="shared" si="7"/>
        <v>230</v>
      </c>
      <c r="AT239" s="7">
        <f t="shared" si="7"/>
        <v>78</v>
      </c>
      <c r="AU239" s="7">
        <f t="shared" si="7"/>
        <v>226</v>
      </c>
      <c r="AV239" s="7">
        <f t="shared" si="7"/>
        <v>155</v>
      </c>
      <c r="AW239" s="7">
        <f t="shared" si="7"/>
        <v>78</v>
      </c>
      <c r="AX239" s="7">
        <f t="shared" si="7"/>
        <v>76</v>
      </c>
      <c r="AY239" s="7">
        <f t="shared" si="7"/>
        <v>76</v>
      </c>
      <c r="AZ239" s="7">
        <f t="shared" si="7"/>
        <v>74</v>
      </c>
      <c r="BA239" s="7">
        <f t="shared" si="7"/>
        <v>69</v>
      </c>
      <c r="BB239" s="7">
        <f t="shared" si="7"/>
        <v>0</v>
      </c>
      <c r="BC239" s="7">
        <f t="shared" si="7"/>
        <v>0</v>
      </c>
      <c r="BD239" s="7">
        <f t="shared" si="7"/>
        <v>0</v>
      </c>
      <c r="BE239" s="7">
        <f t="shared" si="7"/>
        <v>0</v>
      </c>
      <c r="BF239" s="7">
        <f t="shared" si="7"/>
        <v>12</v>
      </c>
      <c r="BG239" s="7">
        <f t="shared" si="7"/>
        <v>206</v>
      </c>
      <c r="BH239" s="7">
        <f t="shared" si="7"/>
        <v>196</v>
      </c>
      <c r="BI239" s="7">
        <f t="shared" si="7"/>
        <v>210</v>
      </c>
      <c r="BJ239" s="7">
        <f t="shared" si="7"/>
        <v>147</v>
      </c>
      <c r="BK239" s="7">
        <f t="shared" si="7"/>
        <v>14</v>
      </c>
      <c r="BL239" s="7">
        <f t="shared" si="7"/>
        <v>34</v>
      </c>
      <c r="BM239" s="7">
        <f t="shared" si="7"/>
        <v>102</v>
      </c>
      <c r="BN239" s="7">
        <f t="shared" si="7"/>
        <v>223</v>
      </c>
      <c r="BO239" s="7">
        <f t="shared" si="7"/>
        <v>223</v>
      </c>
      <c r="BP239" s="7">
        <f t="shared" si="7"/>
        <v>222</v>
      </c>
      <c r="BQ239" s="7">
        <f t="shared" si="7"/>
        <v>221</v>
      </c>
      <c r="BR239" s="7">
        <f t="shared" si="7"/>
        <v>222</v>
      </c>
      <c r="BS239" s="7">
        <f t="shared" si="7"/>
        <v>219</v>
      </c>
      <c r="BT239" s="7">
        <f t="shared" si="7"/>
        <v>233</v>
      </c>
      <c r="BU239" s="7">
        <f t="shared" si="7"/>
        <v>233</v>
      </c>
      <c r="BV239" s="7">
        <f t="shared" si="7"/>
        <v>233</v>
      </c>
      <c r="BW239" s="7">
        <f t="shared" si="7"/>
        <v>233</v>
      </c>
      <c r="BX239" s="7">
        <f t="shared" si="7"/>
        <v>233</v>
      </c>
      <c r="BY239" s="7">
        <f t="shared" si="7"/>
        <v>233</v>
      </c>
      <c r="BZ239" s="7">
        <f t="shared" si="7"/>
        <v>233</v>
      </c>
      <c r="CA239" s="7">
        <f t="shared" si="7"/>
        <v>233</v>
      </c>
      <c r="CB239" s="7">
        <f t="shared" si="7"/>
        <v>233</v>
      </c>
      <c r="CC239" s="7">
        <f t="shared" si="7"/>
        <v>233</v>
      </c>
      <c r="CD239" s="7">
        <f t="shared" si="7"/>
        <v>233</v>
      </c>
      <c r="CE239" s="7">
        <f t="shared" si="7"/>
        <v>233</v>
      </c>
      <c r="CF239" s="7">
        <f t="shared" si="7"/>
        <v>233</v>
      </c>
      <c r="CG239" s="7">
        <f t="shared" si="7"/>
        <v>232</v>
      </c>
      <c r="CH239" s="7">
        <f t="shared" si="7"/>
        <v>233</v>
      </c>
      <c r="CI239" s="7">
        <f t="shared" si="7"/>
        <v>232</v>
      </c>
      <c r="CJ239" s="7">
        <f t="shared" si="7"/>
        <v>0</v>
      </c>
      <c r="CK239" s="7">
        <f t="shared" si="7"/>
        <v>40</v>
      </c>
      <c r="CL239" s="7">
        <f t="shared" si="7"/>
        <v>233</v>
      </c>
      <c r="CM239" s="7">
        <f t="shared" si="7"/>
        <v>233</v>
      </c>
      <c r="CN239" s="7">
        <f t="shared" si="7"/>
        <v>233</v>
      </c>
      <c r="CO239" s="7">
        <f t="shared" si="7"/>
        <v>233</v>
      </c>
      <c r="CP239" s="7">
        <f t="shared" si="7"/>
        <v>197</v>
      </c>
      <c r="CQ239" s="7">
        <f t="shared" si="7"/>
        <v>144</v>
      </c>
      <c r="CR239" s="7">
        <f t="shared" si="7"/>
        <v>233</v>
      </c>
      <c r="CS239" s="7">
        <f t="shared" si="7"/>
        <v>232</v>
      </c>
      <c r="CT239" s="7">
        <f t="shared" si="7"/>
        <v>1</v>
      </c>
      <c r="CU239" s="7">
        <f t="shared" si="7"/>
        <v>0</v>
      </c>
      <c r="CV239" s="7">
        <f t="shared" si="7"/>
        <v>230</v>
      </c>
      <c r="CW239" s="7">
        <f t="shared" si="7"/>
        <v>200</v>
      </c>
      <c r="CX239" s="7">
        <f t="shared" si="7"/>
        <v>229</v>
      </c>
      <c r="CY239" s="7">
        <f t="shared" si="7"/>
        <v>232</v>
      </c>
      <c r="CZ239" s="7">
        <f t="shared" si="7"/>
        <v>203</v>
      </c>
      <c r="DA239" s="7">
        <f t="shared" si="7"/>
        <v>190</v>
      </c>
      <c r="DB239" s="7">
        <f t="shared" si="7"/>
        <v>190</v>
      </c>
      <c r="DC239" s="7">
        <f t="shared" si="7"/>
        <v>190</v>
      </c>
      <c r="DD239" s="7">
        <f t="shared" si="7"/>
        <v>190</v>
      </c>
      <c r="DE239" s="7">
        <f t="shared" si="7"/>
        <v>188</v>
      </c>
      <c r="DF239" s="7">
        <f t="shared" si="7"/>
        <v>188</v>
      </c>
      <c r="DG239" s="7">
        <f t="shared" si="7"/>
        <v>188</v>
      </c>
      <c r="DH239" s="7">
        <f t="shared" si="7"/>
        <v>188</v>
      </c>
      <c r="DI239" s="7">
        <f t="shared" si="7"/>
        <v>193</v>
      </c>
      <c r="DJ239" s="7">
        <f t="shared" si="7"/>
        <v>193</v>
      </c>
      <c r="DK239" s="7">
        <f t="shared" si="7"/>
        <v>193</v>
      </c>
      <c r="DL239" s="7">
        <f t="shared" si="7"/>
        <v>193</v>
      </c>
      <c r="DM239" s="7">
        <f t="shared" si="7"/>
        <v>193</v>
      </c>
      <c r="DN239" s="7">
        <f t="shared" si="7"/>
        <v>193</v>
      </c>
      <c r="DO239" s="7">
        <f t="shared" si="7"/>
        <v>193</v>
      </c>
      <c r="DP239" s="7">
        <f t="shared" si="7"/>
        <v>193</v>
      </c>
      <c r="DQ239" s="7">
        <f t="shared" si="7"/>
        <v>193</v>
      </c>
      <c r="DR239" s="7">
        <f t="shared" si="7"/>
        <v>193</v>
      </c>
      <c r="DS239" s="7">
        <f t="shared" si="7"/>
        <v>0</v>
      </c>
      <c r="DT239" s="7">
        <f t="shared" si="7"/>
        <v>203</v>
      </c>
      <c r="DU239" s="7">
        <f t="shared" si="7"/>
        <v>203</v>
      </c>
      <c r="DV239" s="7">
        <f t="shared" si="7"/>
        <v>203</v>
      </c>
      <c r="DW239" s="7">
        <f t="shared" si="7"/>
        <v>200</v>
      </c>
      <c r="DX239" s="7">
        <f t="shared" si="7"/>
        <v>200</v>
      </c>
      <c r="DY239" s="7">
        <f t="shared" si="7"/>
        <v>203</v>
      </c>
      <c r="DZ239" s="7">
        <f t="shared" si="7"/>
        <v>195</v>
      </c>
      <c r="EA239" s="7">
        <f t="shared" si="7"/>
        <v>195</v>
      </c>
      <c r="EB239" s="7">
        <f t="shared" si="7"/>
        <v>195</v>
      </c>
      <c r="EC239" s="7">
        <f t="shared" si="7"/>
        <v>195</v>
      </c>
      <c r="ED239" s="7">
        <f t="shared" si="7"/>
        <v>203</v>
      </c>
      <c r="EE239" s="7">
        <f t="shared" si="7"/>
        <v>203</v>
      </c>
      <c r="EF239" s="7">
        <f t="shared" si="7"/>
        <v>203</v>
      </c>
    </row>
    <row r="240" spans="1:136" ht="14.25" customHeight="1">
      <c r="E240" s="188" t="s">
        <v>1814</v>
      </c>
      <c r="F240" s="188">
        <f t="shared" ref="F240:AL240" si="8">AVERAGE(F3:F235)</f>
        <v>52.420600858369099</v>
      </c>
      <c r="G240" s="188">
        <f t="shared" si="8"/>
        <v>1.1336206896551724</v>
      </c>
      <c r="H240" s="188">
        <f t="shared" si="8"/>
        <v>87.969957081545061</v>
      </c>
      <c r="I240" s="188">
        <f t="shared" si="8"/>
        <v>126.1587982832618</v>
      </c>
      <c r="J240" s="188">
        <f t="shared" si="8"/>
        <v>76.66094420600858</v>
      </c>
      <c r="K240" s="188">
        <f t="shared" si="8"/>
        <v>36.223275862068952</v>
      </c>
      <c r="L240" s="188">
        <f t="shared" si="8"/>
        <v>93.914163090128753</v>
      </c>
      <c r="M240" s="188">
        <f t="shared" si="8"/>
        <v>3.4334763948497854E-2</v>
      </c>
      <c r="N240" s="188">
        <f t="shared" si="8"/>
        <v>0.34763948497854075</v>
      </c>
      <c r="O240" s="188">
        <f t="shared" si="8"/>
        <v>6.4377682403433473E-2</v>
      </c>
      <c r="P240" s="188">
        <f t="shared" si="8"/>
        <v>0.14592274678111589</v>
      </c>
      <c r="Q240" s="188">
        <f t="shared" si="8"/>
        <v>4.2918454935622317E-3</v>
      </c>
      <c r="R240" s="188">
        <f t="shared" si="8"/>
        <v>3.4334763948497854E-2</v>
      </c>
      <c r="S240" s="188">
        <f t="shared" si="8"/>
        <v>0.62231759656652363</v>
      </c>
      <c r="T240" s="188">
        <f t="shared" si="8"/>
        <v>0.22317596566523606</v>
      </c>
      <c r="U240" s="188">
        <f t="shared" si="8"/>
        <v>0.52360515021459231</v>
      </c>
      <c r="V240" s="188">
        <f t="shared" si="8"/>
        <v>5.1502145922746781E-2</v>
      </c>
      <c r="W240" s="188">
        <f t="shared" si="8"/>
        <v>0.10344827586206896</v>
      </c>
      <c r="X240" s="188">
        <f t="shared" si="8"/>
        <v>78.200928571428562</v>
      </c>
      <c r="Y240" s="188">
        <f t="shared" si="8"/>
        <v>1.6422627737226281</v>
      </c>
      <c r="Z240" s="188" t="e">
        <f t="shared" si="8"/>
        <v>#DIV/0!</v>
      </c>
      <c r="AA240" s="188">
        <f t="shared" si="8"/>
        <v>44097.815450643779</v>
      </c>
      <c r="AB240" s="188" t="e">
        <f t="shared" si="8"/>
        <v>#DIV/0!</v>
      </c>
      <c r="AC240" s="188">
        <f t="shared" si="8"/>
        <v>44075.258883248731</v>
      </c>
      <c r="AD240" s="188">
        <f t="shared" si="8"/>
        <v>0</v>
      </c>
      <c r="AE240" s="188">
        <f t="shared" si="8"/>
        <v>0.34763948497854075</v>
      </c>
      <c r="AF240" s="188">
        <f t="shared" si="8"/>
        <v>0.17167381974248927</v>
      </c>
      <c r="AG240" s="188">
        <f t="shared" si="8"/>
        <v>3.6120689655172415</v>
      </c>
      <c r="AH240" s="188">
        <f t="shared" si="8"/>
        <v>0.16450216450216451</v>
      </c>
      <c r="AI240" s="188">
        <f t="shared" si="8"/>
        <v>0.38695652173913042</v>
      </c>
      <c r="AJ240" s="188">
        <f t="shared" si="8"/>
        <v>44107.711790393012</v>
      </c>
      <c r="AK240" s="188" t="e">
        <f t="shared" si="8"/>
        <v>#VALUE!</v>
      </c>
      <c r="AL240" s="188">
        <f t="shared" si="8"/>
        <v>0.80519480519480524</v>
      </c>
      <c r="AM240" s="188"/>
      <c r="AN240" s="188">
        <f t="shared" ref="AN240:EF240" si="9">AVERAGE(AN3:AN235)</f>
        <v>0.89655172413793105</v>
      </c>
      <c r="AO240" s="188">
        <f t="shared" si="9"/>
        <v>0.82608695652173914</v>
      </c>
      <c r="AP240" s="188">
        <f t="shared" si="9"/>
        <v>0.45652173913043476</v>
      </c>
      <c r="AQ240" s="188">
        <f t="shared" si="9"/>
        <v>0.49130434782608695</v>
      </c>
      <c r="AR240" s="188">
        <f t="shared" si="9"/>
        <v>0.8</v>
      </c>
      <c r="AS240" s="188">
        <f t="shared" si="9"/>
        <v>3.4782608695652174E-2</v>
      </c>
      <c r="AT240" s="188">
        <f t="shared" si="9"/>
        <v>0.76923076923076927</v>
      </c>
      <c r="AU240" s="188">
        <f t="shared" si="9"/>
        <v>44097.561946902657</v>
      </c>
      <c r="AV240" s="188">
        <f t="shared" si="9"/>
        <v>2.2909677419354839</v>
      </c>
      <c r="AW240" s="188">
        <f t="shared" si="9"/>
        <v>198.83392692307706</v>
      </c>
      <c r="AX240" s="188">
        <f t="shared" si="9"/>
        <v>72.534210526315789</v>
      </c>
      <c r="AY240" s="188">
        <f t="shared" si="9"/>
        <v>37.372368421052641</v>
      </c>
      <c r="AZ240" s="188">
        <f t="shared" si="9"/>
        <v>23.658108108108117</v>
      </c>
      <c r="BA240" s="188">
        <f t="shared" si="9"/>
        <v>-0.50289855072463774</v>
      </c>
      <c r="BB240" s="188" t="e">
        <f t="shared" si="9"/>
        <v>#DIV/0!</v>
      </c>
      <c r="BC240" s="188" t="e">
        <f t="shared" si="9"/>
        <v>#DIV/0!</v>
      </c>
      <c r="BD240" s="188" t="e">
        <f t="shared" si="9"/>
        <v>#DIV/0!</v>
      </c>
      <c r="BE240" s="188" t="e">
        <f t="shared" si="9"/>
        <v>#DIV/0!</v>
      </c>
      <c r="BF240" s="188">
        <f t="shared" si="9"/>
        <v>118.5</v>
      </c>
      <c r="BG240" s="188">
        <f t="shared" si="9"/>
        <v>3.2056796116504849</v>
      </c>
      <c r="BH240" s="188">
        <f t="shared" si="9"/>
        <v>4293.5179591836732</v>
      </c>
      <c r="BI240" s="188">
        <f t="shared" si="9"/>
        <v>99.088571428571399</v>
      </c>
      <c r="BJ240" s="188">
        <f t="shared" si="9"/>
        <v>24.711373469387752</v>
      </c>
      <c r="BK240" s="188">
        <f t="shared" si="9"/>
        <v>381.5</v>
      </c>
      <c r="BL240" s="188">
        <f t="shared" si="9"/>
        <v>1015.4705882352941</v>
      </c>
      <c r="BM240" s="188">
        <f t="shared" si="9"/>
        <v>168.56862745098039</v>
      </c>
      <c r="BN240" s="188">
        <f t="shared" si="9"/>
        <v>12.037668161434977</v>
      </c>
      <c r="BO240" s="188">
        <f t="shared" si="9"/>
        <v>179.7874887892379</v>
      </c>
      <c r="BP240" s="188">
        <f t="shared" si="9"/>
        <v>103.81747747747752</v>
      </c>
      <c r="BQ240" s="188">
        <f t="shared" si="9"/>
        <v>23.89004524886877</v>
      </c>
      <c r="BR240" s="188">
        <f t="shared" si="9"/>
        <v>1969.1794144144142</v>
      </c>
      <c r="BS240" s="188">
        <f t="shared" si="9"/>
        <v>55.762557077625573</v>
      </c>
      <c r="BT240" s="188">
        <f t="shared" si="9"/>
        <v>0.13733905579399142</v>
      </c>
      <c r="BU240" s="188">
        <f t="shared" si="9"/>
        <v>0.19313304721030042</v>
      </c>
      <c r="BV240" s="188">
        <f t="shared" si="9"/>
        <v>8.5836909871244635E-2</v>
      </c>
      <c r="BW240" s="188">
        <f t="shared" si="9"/>
        <v>0.13733905579399142</v>
      </c>
      <c r="BX240" s="188">
        <f t="shared" si="9"/>
        <v>0.10300429184549356</v>
      </c>
      <c r="BY240" s="188">
        <f t="shared" si="9"/>
        <v>0.57510729613733902</v>
      </c>
      <c r="BZ240" s="188">
        <f t="shared" si="9"/>
        <v>6.8669527896995708E-2</v>
      </c>
      <c r="CA240" s="188">
        <f t="shared" si="9"/>
        <v>1.7167381974248927E-2</v>
      </c>
      <c r="CB240" s="188">
        <f t="shared" si="9"/>
        <v>0.21888412017167383</v>
      </c>
      <c r="CC240" s="188">
        <f t="shared" si="9"/>
        <v>0.4334763948497854</v>
      </c>
      <c r="CD240" s="188">
        <f t="shared" si="9"/>
        <v>0.25751072961373389</v>
      </c>
      <c r="CE240" s="188">
        <f t="shared" si="9"/>
        <v>9.4420600858369105E-2</v>
      </c>
      <c r="CF240" s="188">
        <f t="shared" si="9"/>
        <v>1.7167381974248927E-2</v>
      </c>
      <c r="CG240" s="188">
        <f t="shared" si="9"/>
        <v>0.55603448275862066</v>
      </c>
      <c r="CH240" s="188">
        <f t="shared" si="9"/>
        <v>7.2961373390557943E-2</v>
      </c>
      <c r="CI240" s="188">
        <f t="shared" si="9"/>
        <v>6.0344827586206899E-2</v>
      </c>
      <c r="CJ240" s="188" t="e">
        <f t="shared" si="9"/>
        <v>#DIV/0!</v>
      </c>
      <c r="CK240" s="188">
        <f t="shared" si="9"/>
        <v>41.75</v>
      </c>
      <c r="CL240" s="188">
        <f t="shared" si="9"/>
        <v>0.13733905579399142</v>
      </c>
      <c r="CM240" s="188">
        <f t="shared" si="9"/>
        <v>6.0085836909871244E-2</v>
      </c>
      <c r="CN240" s="188">
        <f t="shared" si="9"/>
        <v>2.1459227467811159E-2</v>
      </c>
      <c r="CO240" s="188">
        <f t="shared" si="9"/>
        <v>3.0042918454935622E-2</v>
      </c>
      <c r="CP240" s="188">
        <f t="shared" si="9"/>
        <v>1.015228426395939E-2</v>
      </c>
      <c r="CQ240" s="188">
        <f t="shared" si="9"/>
        <v>2144.9791666666665</v>
      </c>
      <c r="CR240" s="188">
        <f t="shared" si="9"/>
        <v>4.2918454935622317E-2</v>
      </c>
      <c r="CS240" s="188">
        <f t="shared" si="9"/>
        <v>0.19396551724137931</v>
      </c>
      <c r="CT240" s="188">
        <f t="shared" si="9"/>
        <v>0</v>
      </c>
      <c r="CU240" s="188" t="e">
        <f t="shared" si="9"/>
        <v>#DIV/0!</v>
      </c>
      <c r="CV240" s="188">
        <f t="shared" si="9"/>
        <v>0.12608695652173912</v>
      </c>
      <c r="CW240" s="188">
        <f t="shared" si="9"/>
        <v>0.09</v>
      </c>
      <c r="CX240" s="188">
        <f t="shared" si="9"/>
        <v>1.7467248908296942E-2</v>
      </c>
      <c r="CY240" s="188">
        <f t="shared" si="9"/>
        <v>9.4827586206896547E-2</v>
      </c>
      <c r="CZ240" s="188">
        <f t="shared" si="9"/>
        <v>4.4476343878637348</v>
      </c>
      <c r="DA240" s="188">
        <f t="shared" si="9"/>
        <v>4.7062947368421053</v>
      </c>
      <c r="DB240" s="188">
        <f t="shared" si="9"/>
        <v>0.24321813712297882</v>
      </c>
      <c r="DC240" s="188">
        <f t="shared" si="9"/>
        <v>5.6570159278489029</v>
      </c>
      <c r="DD240" s="188">
        <f t="shared" si="9"/>
        <v>84.415789473684214</v>
      </c>
      <c r="DE240" s="188">
        <f t="shared" si="9"/>
        <v>49977.797872340423</v>
      </c>
      <c r="DF240" s="188">
        <f t="shared" si="9"/>
        <v>31170.15425531915</v>
      </c>
      <c r="DG240" s="188">
        <f t="shared" si="9"/>
        <v>851.01012390633173</v>
      </c>
      <c r="DH240" s="188">
        <f t="shared" si="9"/>
        <v>4.2386022379274976E-4</v>
      </c>
      <c r="DI240" s="188">
        <f t="shared" si="9"/>
        <v>4.8072161675940404</v>
      </c>
      <c r="DJ240" s="188">
        <f t="shared" si="9"/>
        <v>16.226043221802652</v>
      </c>
      <c r="DK240" s="188">
        <f t="shared" si="9"/>
        <v>-11.418827054415855</v>
      </c>
      <c r="DL240" s="188">
        <f t="shared" si="9"/>
        <v>44.071167504071333</v>
      </c>
      <c r="DM240" s="188">
        <f t="shared" si="9"/>
        <v>157.51409585258037</v>
      </c>
      <c r="DN240" s="188">
        <f t="shared" si="9"/>
        <v>-113.44292881509966</v>
      </c>
      <c r="DO240" s="188">
        <f t="shared" si="9"/>
        <v>94.516841978785251</v>
      </c>
      <c r="DP240" s="188">
        <f t="shared" si="9"/>
        <v>304.75534783917271</v>
      </c>
      <c r="DQ240" s="188">
        <f t="shared" si="9"/>
        <v>-210.22965482929936</v>
      </c>
      <c r="DR240" s="188">
        <f t="shared" si="9"/>
        <v>0.38629124169305135</v>
      </c>
      <c r="DS240" s="188" t="e">
        <f t="shared" si="9"/>
        <v>#DIV/0!</v>
      </c>
      <c r="DT240" s="188">
        <f t="shared" si="9"/>
        <v>7.4322167487684707</v>
      </c>
      <c r="DU240" s="188">
        <f t="shared" si="9"/>
        <v>7.2137438423645301</v>
      </c>
      <c r="DV240" s="188">
        <f t="shared" si="9"/>
        <v>7.636699507389161</v>
      </c>
      <c r="DW240" s="188">
        <f t="shared" si="9"/>
        <v>74.12</v>
      </c>
      <c r="DX240" s="188">
        <f t="shared" si="9"/>
        <v>120.54</v>
      </c>
      <c r="DY240" s="188">
        <f t="shared" si="9"/>
        <v>0.42278325123152699</v>
      </c>
      <c r="DZ240" s="188">
        <f t="shared" si="9"/>
        <v>0.86506153846153833</v>
      </c>
      <c r="EA240" s="188">
        <f t="shared" si="9"/>
        <v>21.962205128205127</v>
      </c>
      <c r="EB240" s="188">
        <f t="shared" si="9"/>
        <v>7.4386717948717944</v>
      </c>
      <c r="EC240" s="188">
        <f t="shared" si="9"/>
        <v>0.77086153846153838</v>
      </c>
      <c r="ED240" s="188">
        <f t="shared" si="9"/>
        <v>0.67433990147783252</v>
      </c>
      <c r="EE240" s="188">
        <f t="shared" si="9"/>
        <v>0.88103448275862095</v>
      </c>
      <c r="EF240" s="188">
        <f t="shared" si="9"/>
        <v>0.4609064039408865</v>
      </c>
    </row>
    <row r="241" spans="5:136" ht="14.25" customHeight="1">
      <c r="E241" s="188" t="s">
        <v>1815</v>
      </c>
      <c r="F241" s="188">
        <f t="shared" ref="F241:AL241" si="10">STDEV(F3:F235)</f>
        <v>30.967779495449655</v>
      </c>
      <c r="G241" s="188">
        <f t="shared" si="10"/>
        <v>0.36549058900652442</v>
      </c>
      <c r="H241" s="188">
        <f t="shared" si="10"/>
        <v>18.565214703334522</v>
      </c>
      <c r="I241" s="188">
        <f t="shared" si="10"/>
        <v>21.497506317245172</v>
      </c>
      <c r="J241" s="188">
        <f t="shared" si="10"/>
        <v>13.261984591739242</v>
      </c>
      <c r="K241" s="188">
        <f t="shared" si="10"/>
        <v>2.3246228669085727</v>
      </c>
      <c r="L241" s="188">
        <f t="shared" si="10"/>
        <v>4.0152099087367779</v>
      </c>
      <c r="M241" s="188">
        <f t="shared" si="10"/>
        <v>0.18247959130586425</v>
      </c>
      <c r="N241" s="188">
        <f t="shared" si="10"/>
        <v>0.47724605865651931</v>
      </c>
      <c r="O241" s="188">
        <f t="shared" si="10"/>
        <v>0.24595288625750805</v>
      </c>
      <c r="P241" s="188">
        <f t="shared" si="10"/>
        <v>0.3537887703223716</v>
      </c>
      <c r="Q241" s="188">
        <f t="shared" si="10"/>
        <v>6.5512178208041838E-2</v>
      </c>
      <c r="R241" s="188">
        <f t="shared" si="10"/>
        <v>0.18247959130586425</v>
      </c>
      <c r="S241" s="188">
        <f t="shared" si="10"/>
        <v>0.48585131691282135</v>
      </c>
      <c r="T241" s="188">
        <f t="shared" si="10"/>
        <v>0.41727177215054218</v>
      </c>
      <c r="U241" s="188">
        <f t="shared" si="10"/>
        <v>0.50051771332558381</v>
      </c>
      <c r="V241" s="188">
        <f t="shared" si="10"/>
        <v>0.22149544878299884</v>
      </c>
      <c r="W241" s="188">
        <f t="shared" si="10"/>
        <v>0.30520195130317496</v>
      </c>
      <c r="X241" s="188">
        <f t="shared" si="10"/>
        <v>24.161746146116919</v>
      </c>
      <c r="Y241" s="188">
        <f t="shared" si="10"/>
        <v>0.17746579082413591</v>
      </c>
      <c r="Z241" s="188" t="e">
        <f t="shared" si="10"/>
        <v>#DIV/0!</v>
      </c>
      <c r="AA241" s="188">
        <f t="shared" si="10"/>
        <v>77.057442310402763</v>
      </c>
      <c r="AB241" s="188" t="e">
        <f t="shared" si="10"/>
        <v>#DIV/0!</v>
      </c>
      <c r="AC241" s="188">
        <f t="shared" si="10"/>
        <v>475.92577772466603</v>
      </c>
      <c r="AD241" s="188">
        <f t="shared" si="10"/>
        <v>0</v>
      </c>
      <c r="AE241" s="188">
        <f t="shared" si="10"/>
        <v>0.47724605865651931</v>
      </c>
      <c r="AF241" s="188">
        <f t="shared" si="10"/>
        <v>0.37790853214116255</v>
      </c>
      <c r="AG241" s="188">
        <f t="shared" si="10"/>
        <v>8.2422956829449703</v>
      </c>
      <c r="AH241" s="188">
        <f t="shared" si="10"/>
        <v>0.37153569521834845</v>
      </c>
      <c r="AI241" s="188">
        <f t="shared" si="10"/>
        <v>0.48811583905584732</v>
      </c>
      <c r="AJ241" s="188">
        <f t="shared" si="10"/>
        <v>76.263422119384259</v>
      </c>
      <c r="AK241" s="188" t="e">
        <f t="shared" si="10"/>
        <v>#VALUE!</v>
      </c>
      <c r="AL241" s="188">
        <f t="shared" si="10"/>
        <v>0.39691071295677216</v>
      </c>
      <c r="AM241" s="188"/>
      <c r="AN241" s="188">
        <f t="shared" ref="AN241:EF241" si="11">STDEV(AN3:AN235)</f>
        <v>0.30520195130317496</v>
      </c>
      <c r="AO241" s="188">
        <f t="shared" si="11"/>
        <v>0.37986137589208369</v>
      </c>
      <c r="AP241" s="188">
        <f t="shared" si="11"/>
        <v>0.49919243688681542</v>
      </c>
      <c r="AQ241" s="188">
        <f t="shared" si="11"/>
        <v>0.50101472882171605</v>
      </c>
      <c r="AR241" s="188">
        <f t="shared" si="11"/>
        <v>0.40087241106907312</v>
      </c>
      <c r="AS241" s="188">
        <f t="shared" si="11"/>
        <v>0.18362838791717415</v>
      </c>
      <c r="AT241" s="188">
        <f t="shared" si="11"/>
        <v>0.42405209564413171</v>
      </c>
      <c r="AU241" s="188">
        <f t="shared" si="11"/>
        <v>78.763602218378381</v>
      </c>
      <c r="AV241" s="188">
        <f t="shared" si="11"/>
        <v>2.0264282358515819</v>
      </c>
      <c r="AW241" s="188">
        <f t="shared" si="11"/>
        <v>1188.0718526402081</v>
      </c>
      <c r="AX241" s="188">
        <f t="shared" si="11"/>
        <v>37.180086256423444</v>
      </c>
      <c r="AY241" s="188">
        <f t="shared" si="11"/>
        <v>12.656219537541832</v>
      </c>
      <c r="AZ241" s="188">
        <f t="shared" si="11"/>
        <v>5.3749038030705352</v>
      </c>
      <c r="BA241" s="188">
        <f t="shared" si="11"/>
        <v>5.1192822053858507</v>
      </c>
      <c r="BB241" s="188" t="e">
        <f t="shared" si="11"/>
        <v>#DIV/0!</v>
      </c>
      <c r="BC241" s="188" t="e">
        <f t="shared" si="11"/>
        <v>#DIV/0!</v>
      </c>
      <c r="BD241" s="188" t="e">
        <f t="shared" si="11"/>
        <v>#DIV/0!</v>
      </c>
      <c r="BE241" s="188" t="e">
        <f t="shared" si="11"/>
        <v>#DIV/0!</v>
      </c>
      <c r="BF241" s="188">
        <f t="shared" si="11"/>
        <v>46.461127446892242</v>
      </c>
      <c r="BG241" s="188">
        <f t="shared" si="11"/>
        <v>16.297165824956156</v>
      </c>
      <c r="BH241" s="188">
        <f t="shared" si="11"/>
        <v>13533.874968925136</v>
      </c>
      <c r="BI241" s="188">
        <f t="shared" si="11"/>
        <v>97.754215669724516</v>
      </c>
      <c r="BJ241" s="188">
        <f t="shared" si="11"/>
        <v>244.61733413047284</v>
      </c>
      <c r="BK241" s="188">
        <f t="shared" si="11"/>
        <v>129.45195128814279</v>
      </c>
      <c r="BL241" s="188">
        <f t="shared" si="11"/>
        <v>774.29217863582562</v>
      </c>
      <c r="BM241" s="188">
        <f t="shared" si="11"/>
        <v>107.178162934334</v>
      </c>
      <c r="BN241" s="188">
        <f t="shared" si="11"/>
        <v>2.8882411395827132</v>
      </c>
      <c r="BO241" s="188">
        <f t="shared" si="11"/>
        <v>1404.9638242449191</v>
      </c>
      <c r="BP241" s="188">
        <f t="shared" si="11"/>
        <v>414.00804140761443</v>
      </c>
      <c r="BQ241" s="188">
        <f t="shared" si="11"/>
        <v>136.62782606741212</v>
      </c>
      <c r="BR241" s="188">
        <f t="shared" si="11"/>
        <v>18703.747635173469</v>
      </c>
      <c r="BS241" s="188">
        <f t="shared" si="11"/>
        <v>38.671140708629082</v>
      </c>
      <c r="BT241" s="188">
        <f t="shared" si="11"/>
        <v>0.34494596162617713</v>
      </c>
      <c r="BU241" s="188">
        <f t="shared" si="11"/>
        <v>0.39560632684883806</v>
      </c>
      <c r="BV241" s="188">
        <f t="shared" si="11"/>
        <v>0.2807261351248474</v>
      </c>
      <c r="BW241" s="188">
        <f t="shared" si="11"/>
        <v>0.34494596162617713</v>
      </c>
      <c r="BX241" s="188">
        <f t="shared" si="11"/>
        <v>0.30461887575174867</v>
      </c>
      <c r="BY241" s="188">
        <f t="shared" si="11"/>
        <v>0.49539092155796938</v>
      </c>
      <c r="BZ241" s="188">
        <f t="shared" si="11"/>
        <v>0.26990809062792853</v>
      </c>
      <c r="CA241" s="188">
        <f t="shared" si="11"/>
        <v>0.13017445972986108</v>
      </c>
      <c r="CB241" s="188">
        <f t="shared" si="11"/>
        <v>0.41438004103785842</v>
      </c>
      <c r="CC241" s="188">
        <f t="shared" si="11"/>
        <v>0.49662170835318559</v>
      </c>
      <c r="CD241" s="188">
        <f t="shared" si="11"/>
        <v>0.43820438971884101</v>
      </c>
      <c r="CE241" s="188">
        <f t="shared" si="11"/>
        <v>0.29304250295698164</v>
      </c>
      <c r="CF241" s="188">
        <f t="shared" si="11"/>
        <v>0.13017445972986108</v>
      </c>
      <c r="CG241" s="188">
        <f t="shared" si="11"/>
        <v>0.49792448759082786</v>
      </c>
      <c r="CH241" s="188">
        <f t="shared" si="11"/>
        <v>0.26063298819611591</v>
      </c>
      <c r="CI241" s="188">
        <f t="shared" si="11"/>
        <v>0.23863947353300266</v>
      </c>
      <c r="CJ241" s="188" t="e">
        <f t="shared" si="11"/>
        <v>#DIV/0!</v>
      </c>
      <c r="CK241" s="188">
        <f t="shared" si="11"/>
        <v>24.892332255700854</v>
      </c>
      <c r="CL241" s="188">
        <f t="shared" si="11"/>
        <v>0.34494596162617713</v>
      </c>
      <c r="CM241" s="188">
        <f t="shared" si="11"/>
        <v>0.23815742297377121</v>
      </c>
      <c r="CN241" s="188">
        <f t="shared" si="11"/>
        <v>0.14522135100367184</v>
      </c>
      <c r="CO241" s="188">
        <f t="shared" si="11"/>
        <v>0.1710729272150584</v>
      </c>
      <c r="CP241" s="188">
        <f t="shared" si="11"/>
        <v>0.10050117857650089</v>
      </c>
      <c r="CQ241" s="188">
        <f t="shared" si="11"/>
        <v>11142.400928619845</v>
      </c>
      <c r="CR241" s="188">
        <f t="shared" si="11"/>
        <v>0.20310961295188507</v>
      </c>
      <c r="CS241" s="188">
        <f t="shared" si="11"/>
        <v>0.39625711909503597</v>
      </c>
      <c r="CT241" s="188" t="e">
        <f t="shared" si="11"/>
        <v>#DIV/0!</v>
      </c>
      <c r="CU241" s="188" t="e">
        <f t="shared" si="11"/>
        <v>#DIV/0!</v>
      </c>
      <c r="CV241" s="188">
        <f t="shared" si="11"/>
        <v>0.33267132540415217</v>
      </c>
      <c r="CW241" s="188">
        <f t="shared" si="11"/>
        <v>0.28689990900825452</v>
      </c>
      <c r="CX241" s="188">
        <f t="shared" si="11"/>
        <v>0.13129134276798052</v>
      </c>
      <c r="CY241" s="188">
        <f t="shared" si="11"/>
        <v>0.29361010975735174</v>
      </c>
      <c r="CZ241" s="188">
        <f t="shared" si="11"/>
        <v>0.8505641504673308</v>
      </c>
      <c r="DA241" s="188">
        <f t="shared" si="11"/>
        <v>0.85746320665426001</v>
      </c>
      <c r="DB241" s="188">
        <f t="shared" si="11"/>
        <v>0.1446491030005238</v>
      </c>
      <c r="DC241" s="188">
        <f t="shared" si="11"/>
        <v>3.401874745205606</v>
      </c>
      <c r="DD241" s="188">
        <f t="shared" si="11"/>
        <v>43.4489393585622</v>
      </c>
      <c r="DE241" s="188">
        <f t="shared" si="11"/>
        <v>39241.866351926423</v>
      </c>
      <c r="DF241" s="188">
        <f t="shared" si="11"/>
        <v>26721.656416256916</v>
      </c>
      <c r="DG241" s="188">
        <f t="shared" si="11"/>
        <v>633.10809526747562</v>
      </c>
      <c r="DH241" s="188">
        <f t="shared" si="11"/>
        <v>7.0934514987226554E-4</v>
      </c>
      <c r="DI241" s="188">
        <f t="shared" si="11"/>
        <v>11.473709995585899</v>
      </c>
      <c r="DJ241" s="188">
        <f t="shared" si="11"/>
        <v>8.81433881376004</v>
      </c>
      <c r="DK241" s="188">
        <f t="shared" si="11"/>
        <v>8.2474891633977965</v>
      </c>
      <c r="DL241" s="188">
        <f t="shared" si="11"/>
        <v>128.3470462263607</v>
      </c>
      <c r="DM241" s="188">
        <f t="shared" si="11"/>
        <v>123.94313769202896</v>
      </c>
      <c r="DN241" s="188">
        <f t="shared" si="11"/>
        <v>101.04008692834046</v>
      </c>
      <c r="DO241" s="188">
        <f t="shared" si="11"/>
        <v>218.36714785157298</v>
      </c>
      <c r="DP241" s="188">
        <f t="shared" si="11"/>
        <v>172.44924818864587</v>
      </c>
      <c r="DQ241" s="188">
        <f t="shared" si="11"/>
        <v>157.04233599654609</v>
      </c>
      <c r="DR241" s="188">
        <f t="shared" si="11"/>
        <v>0.21894264514875064</v>
      </c>
      <c r="DS241" s="188" t="e">
        <f t="shared" si="11"/>
        <v>#DIV/0!</v>
      </c>
      <c r="DT241" s="188">
        <f t="shared" si="11"/>
        <v>0.99644740851481206</v>
      </c>
      <c r="DU241" s="188">
        <f t="shared" si="11"/>
        <v>0.99709219480923905</v>
      </c>
      <c r="DV241" s="188">
        <f t="shared" si="11"/>
        <v>1.0194181233661195</v>
      </c>
      <c r="DW241" s="188">
        <f t="shared" si="11"/>
        <v>16.941092143515302</v>
      </c>
      <c r="DX241" s="188">
        <f t="shared" si="11"/>
        <v>28.654034067504515</v>
      </c>
      <c r="DY241" s="188">
        <f t="shared" si="11"/>
        <v>0.19944396050383784</v>
      </c>
      <c r="DZ241" s="188">
        <f t="shared" si="11"/>
        <v>0.61626248449970167</v>
      </c>
      <c r="EA241" s="188">
        <f t="shared" si="11"/>
        <v>15.300481319798381</v>
      </c>
      <c r="EB241" s="188">
        <f t="shared" si="11"/>
        <v>2.1839993072801933</v>
      </c>
      <c r="EC241" s="188">
        <f t="shared" si="11"/>
        <v>0.46696341531756397</v>
      </c>
      <c r="ED241" s="188">
        <f t="shared" si="11"/>
        <v>0.19270019224966933</v>
      </c>
      <c r="EE241" s="188">
        <f t="shared" si="11"/>
        <v>0.26165112399193063</v>
      </c>
      <c r="EF241" s="188">
        <f t="shared" si="11"/>
        <v>0.17573696621775489</v>
      </c>
    </row>
    <row r="242" spans="5:136" ht="14.25" customHeight="1">
      <c r="E242" s="7" t="s">
        <v>1816</v>
      </c>
      <c r="F242" s="7"/>
      <c r="G242" s="7">
        <f t="shared" ref="G242:AL242" si="12">LARGE(G3:G235, 1)</f>
        <v>3</v>
      </c>
      <c r="H242" s="7">
        <f t="shared" si="12"/>
        <v>152</v>
      </c>
      <c r="I242" s="7">
        <f t="shared" si="12"/>
        <v>207</v>
      </c>
      <c r="J242" s="7">
        <f t="shared" si="12"/>
        <v>139</v>
      </c>
      <c r="K242" s="7">
        <f t="shared" si="12"/>
        <v>38.9</v>
      </c>
      <c r="L242" s="7">
        <f t="shared" si="12"/>
        <v>100</v>
      </c>
      <c r="M242" s="7">
        <f t="shared" si="12"/>
        <v>1</v>
      </c>
      <c r="N242" s="7">
        <f t="shared" si="12"/>
        <v>1</v>
      </c>
      <c r="O242" s="7">
        <f t="shared" si="12"/>
        <v>1</v>
      </c>
      <c r="P242" s="7">
        <f t="shared" si="12"/>
        <v>1</v>
      </c>
      <c r="Q242" s="7">
        <f t="shared" si="12"/>
        <v>1</v>
      </c>
      <c r="R242" s="7">
        <f t="shared" si="12"/>
        <v>1</v>
      </c>
      <c r="S242" s="7">
        <f t="shared" si="12"/>
        <v>1</v>
      </c>
      <c r="T242" s="7">
        <f t="shared" si="12"/>
        <v>1</v>
      </c>
      <c r="U242" s="7">
        <f t="shared" si="12"/>
        <v>1</v>
      </c>
      <c r="V242" s="7">
        <f t="shared" si="12"/>
        <v>1</v>
      </c>
      <c r="W242" s="7">
        <f t="shared" si="12"/>
        <v>1</v>
      </c>
      <c r="X242" s="7">
        <f t="shared" si="12"/>
        <v>172</v>
      </c>
      <c r="Y242" s="7">
        <f t="shared" si="12"/>
        <v>1.89</v>
      </c>
      <c r="Z242" s="7" t="e">
        <f t="shared" si="12"/>
        <v>#DIV/0!</v>
      </c>
      <c r="AA242" s="7">
        <f t="shared" si="12"/>
        <v>44287</v>
      </c>
      <c r="AB242" s="7" t="e">
        <f t="shared" si="12"/>
        <v>#NUM!</v>
      </c>
      <c r="AC242" s="7">
        <f t="shared" si="12"/>
        <v>44287</v>
      </c>
      <c r="AD242" s="7">
        <f t="shared" si="12"/>
        <v>0</v>
      </c>
      <c r="AE242" s="7">
        <f t="shared" si="12"/>
        <v>1</v>
      </c>
      <c r="AF242" s="7">
        <f t="shared" si="12"/>
        <v>1</v>
      </c>
      <c r="AG242" s="7">
        <f t="shared" si="12"/>
        <v>50</v>
      </c>
      <c r="AH242" s="7">
        <f t="shared" si="12"/>
        <v>1</v>
      </c>
      <c r="AI242" s="7">
        <f t="shared" si="12"/>
        <v>1</v>
      </c>
      <c r="AJ242" s="7">
        <f t="shared" si="12"/>
        <v>44299</v>
      </c>
      <c r="AK242" s="7" t="e">
        <f t="shared" si="12"/>
        <v>#VALUE!</v>
      </c>
      <c r="AL242" s="7">
        <f t="shared" si="12"/>
        <v>1</v>
      </c>
      <c r="AM242" s="7"/>
      <c r="AN242" s="7">
        <f t="shared" ref="AN242:EF242" si="13">LARGE(AN3:AN235, 1)</f>
        <v>1</v>
      </c>
      <c r="AO242" s="7">
        <f t="shared" si="13"/>
        <v>1</v>
      </c>
      <c r="AP242" s="7">
        <f t="shared" si="13"/>
        <v>1</v>
      </c>
      <c r="AQ242" s="7">
        <f t="shared" si="13"/>
        <v>1</v>
      </c>
      <c r="AR242" s="7">
        <f t="shared" si="13"/>
        <v>1</v>
      </c>
      <c r="AS242" s="7">
        <f t="shared" si="13"/>
        <v>1</v>
      </c>
      <c r="AT242" s="7">
        <f t="shared" si="13"/>
        <v>1</v>
      </c>
      <c r="AU242" s="7">
        <f t="shared" si="13"/>
        <v>44288</v>
      </c>
      <c r="AV242" s="7">
        <f t="shared" si="13"/>
        <v>15</v>
      </c>
      <c r="AW242" s="7">
        <f t="shared" si="13"/>
        <v>7479</v>
      </c>
      <c r="AX242" s="7">
        <f t="shared" si="13"/>
        <v>240</v>
      </c>
      <c r="AY242" s="7">
        <f t="shared" si="13"/>
        <v>122</v>
      </c>
      <c r="AZ242" s="7">
        <f t="shared" si="13"/>
        <v>42.1</v>
      </c>
      <c r="BA242" s="7">
        <f t="shared" si="13"/>
        <v>15.8</v>
      </c>
      <c r="BB242" s="7" t="e">
        <f t="shared" si="13"/>
        <v>#NUM!</v>
      </c>
      <c r="BC242" s="7" t="e">
        <f t="shared" si="13"/>
        <v>#NUM!</v>
      </c>
      <c r="BD242" s="7" t="e">
        <f t="shared" si="13"/>
        <v>#NUM!</v>
      </c>
      <c r="BE242" s="7" t="e">
        <f t="shared" si="13"/>
        <v>#NUM!</v>
      </c>
      <c r="BF242" s="7">
        <f t="shared" si="13"/>
        <v>201</v>
      </c>
      <c r="BG242" s="7">
        <f t="shared" si="13"/>
        <v>180</v>
      </c>
      <c r="BH242" s="7">
        <f t="shared" si="13"/>
        <v>147547</v>
      </c>
      <c r="BI242" s="7">
        <f t="shared" si="13"/>
        <v>535.5</v>
      </c>
      <c r="BJ242" s="7">
        <f t="shared" si="13"/>
        <v>2924</v>
      </c>
      <c r="BK242" s="7">
        <f t="shared" si="13"/>
        <v>679</v>
      </c>
      <c r="BL242" s="7">
        <f t="shared" si="13"/>
        <v>3264</v>
      </c>
      <c r="BM242" s="7">
        <f t="shared" si="13"/>
        <v>646</v>
      </c>
      <c r="BN242" s="7">
        <f t="shared" si="13"/>
        <v>32.9</v>
      </c>
      <c r="BO242" s="7">
        <f t="shared" si="13"/>
        <v>16480</v>
      </c>
      <c r="BP242" s="7">
        <f t="shared" si="13"/>
        <v>6240</v>
      </c>
      <c r="BQ242" s="7">
        <f t="shared" si="13"/>
        <v>2040</v>
      </c>
      <c r="BR242" s="7">
        <f t="shared" si="13"/>
        <v>232000</v>
      </c>
      <c r="BS242" s="7">
        <f t="shared" si="13"/>
        <v>201</v>
      </c>
      <c r="BT242" s="7">
        <f t="shared" si="13"/>
        <v>1</v>
      </c>
      <c r="BU242" s="7">
        <f t="shared" si="13"/>
        <v>1</v>
      </c>
      <c r="BV242" s="7">
        <f t="shared" si="13"/>
        <v>1</v>
      </c>
      <c r="BW242" s="7">
        <f t="shared" si="13"/>
        <v>1</v>
      </c>
      <c r="BX242" s="7">
        <f t="shared" si="13"/>
        <v>1</v>
      </c>
      <c r="BY242" s="7">
        <f t="shared" si="13"/>
        <v>1</v>
      </c>
      <c r="BZ242" s="7">
        <f t="shared" si="13"/>
        <v>2</v>
      </c>
      <c r="CA242" s="7">
        <f t="shared" si="13"/>
        <v>1</v>
      </c>
      <c r="CB242" s="7">
        <f t="shared" si="13"/>
        <v>1</v>
      </c>
      <c r="CC242" s="7">
        <f t="shared" si="13"/>
        <v>1</v>
      </c>
      <c r="CD242" s="7">
        <f t="shared" si="13"/>
        <v>1</v>
      </c>
      <c r="CE242" s="7">
        <f t="shared" si="13"/>
        <v>1</v>
      </c>
      <c r="CF242" s="7">
        <f t="shared" si="13"/>
        <v>1</v>
      </c>
      <c r="CG242" s="7">
        <f t="shared" si="13"/>
        <v>1</v>
      </c>
      <c r="CH242" s="7">
        <f t="shared" si="13"/>
        <v>1</v>
      </c>
      <c r="CI242" s="7">
        <f t="shared" si="13"/>
        <v>1</v>
      </c>
      <c r="CJ242" s="7" t="e">
        <f t="shared" si="13"/>
        <v>#NUM!</v>
      </c>
      <c r="CK242" s="7">
        <f t="shared" si="13"/>
        <v>85</v>
      </c>
      <c r="CL242" s="7">
        <f t="shared" si="13"/>
        <v>1</v>
      </c>
      <c r="CM242" s="7">
        <f t="shared" si="13"/>
        <v>1</v>
      </c>
      <c r="CN242" s="7">
        <f t="shared" si="13"/>
        <v>1</v>
      </c>
      <c r="CO242" s="7">
        <f t="shared" si="13"/>
        <v>1</v>
      </c>
      <c r="CP242" s="7">
        <f t="shared" si="13"/>
        <v>1</v>
      </c>
      <c r="CQ242" s="7">
        <f t="shared" si="13"/>
        <v>100840</v>
      </c>
      <c r="CR242" s="7">
        <f t="shared" si="13"/>
        <v>1</v>
      </c>
      <c r="CS242" s="7">
        <f t="shared" si="13"/>
        <v>1</v>
      </c>
      <c r="CT242" s="7">
        <f t="shared" si="13"/>
        <v>0</v>
      </c>
      <c r="CU242" s="7" t="e">
        <f t="shared" si="13"/>
        <v>#NUM!</v>
      </c>
      <c r="CV242" s="7">
        <f t="shared" si="13"/>
        <v>1</v>
      </c>
      <c r="CW242" s="7">
        <f t="shared" si="13"/>
        <v>1</v>
      </c>
      <c r="CX242" s="7">
        <f t="shared" si="13"/>
        <v>1</v>
      </c>
      <c r="CY242" s="7">
        <f t="shared" si="13"/>
        <v>1</v>
      </c>
      <c r="CZ242" s="7">
        <f t="shared" si="13"/>
        <v>6.9477999999999991</v>
      </c>
      <c r="DA242" s="7">
        <f t="shared" si="13"/>
        <v>7.391</v>
      </c>
      <c r="DB242" s="7">
        <f t="shared" si="13"/>
        <v>0.60205357142857086</v>
      </c>
      <c r="DC242" s="7">
        <f t="shared" si="13"/>
        <v>13.715949999999999</v>
      </c>
      <c r="DD242" s="7">
        <f t="shared" si="13"/>
        <v>179</v>
      </c>
      <c r="DE242" s="7">
        <f t="shared" si="13"/>
        <v>208834</v>
      </c>
      <c r="DF242" s="7">
        <f t="shared" si="13"/>
        <v>150376</v>
      </c>
      <c r="DG242" s="7">
        <f t="shared" si="13"/>
        <v>3139.1508205261784</v>
      </c>
      <c r="DH242" s="7">
        <f t="shared" si="13"/>
        <v>5.7939244648567874E-3</v>
      </c>
      <c r="DI242" s="7">
        <f t="shared" si="13"/>
        <v>50.229333333333344</v>
      </c>
      <c r="DJ242" s="7">
        <f t="shared" si="13"/>
        <v>60.206999999999994</v>
      </c>
      <c r="DK242" s="7">
        <f t="shared" si="13"/>
        <v>0</v>
      </c>
      <c r="DL242" s="7">
        <f t="shared" si="13"/>
        <v>784.51907298271158</v>
      </c>
      <c r="DM242" s="7">
        <f t="shared" si="13"/>
        <v>1161.3671040972392</v>
      </c>
      <c r="DN242" s="7">
        <f t="shared" si="13"/>
        <v>0</v>
      </c>
      <c r="DO242" s="7">
        <f t="shared" si="13"/>
        <v>838.57807613337422</v>
      </c>
      <c r="DP242" s="7">
        <f t="shared" si="13"/>
        <v>878</v>
      </c>
      <c r="DQ242" s="7">
        <f t="shared" si="13"/>
        <v>0</v>
      </c>
      <c r="DR242" s="7">
        <f t="shared" si="13"/>
        <v>0.89021732887665272</v>
      </c>
      <c r="DS242" s="7" t="e">
        <f t="shared" si="13"/>
        <v>#NUM!</v>
      </c>
      <c r="DT242" s="7">
        <f t="shared" si="13"/>
        <v>10.01</v>
      </c>
      <c r="DU242" s="7">
        <f t="shared" si="13"/>
        <v>9.6999999999999993</v>
      </c>
      <c r="DV242" s="7">
        <f t="shared" si="13"/>
        <v>10.29</v>
      </c>
      <c r="DW242" s="7">
        <f t="shared" si="13"/>
        <v>115</v>
      </c>
      <c r="DX242" s="7">
        <f t="shared" si="13"/>
        <v>180</v>
      </c>
      <c r="DY242" s="7">
        <f t="shared" si="13"/>
        <v>1.41</v>
      </c>
      <c r="DZ242" s="7">
        <f t="shared" si="13"/>
        <v>6.5369999999999999</v>
      </c>
      <c r="EA242" s="7">
        <f t="shared" si="13"/>
        <v>148.58000000000001</v>
      </c>
      <c r="EB242" s="7">
        <f t="shared" si="13"/>
        <v>17.446000000000002</v>
      </c>
      <c r="EC242" s="7">
        <f t="shared" si="13"/>
        <v>3.218</v>
      </c>
      <c r="ED242" s="7">
        <f t="shared" si="13"/>
        <v>1.472</v>
      </c>
      <c r="EE242" s="7">
        <f t="shared" si="13"/>
        <v>1.917</v>
      </c>
      <c r="EF242" s="7">
        <f t="shared" si="13"/>
        <v>1.298</v>
      </c>
    </row>
    <row r="243" spans="5:136" ht="14.25" customHeight="1">
      <c r="E243" s="7" t="s">
        <v>1817</v>
      </c>
      <c r="F243" s="7"/>
      <c r="G243" s="7">
        <f t="shared" ref="G243:AL243" si="14">SMALL(G3:G235,1)</f>
        <v>1</v>
      </c>
      <c r="H243" s="7">
        <f t="shared" si="14"/>
        <v>43</v>
      </c>
      <c r="I243" s="7">
        <f t="shared" si="14"/>
        <v>70</v>
      </c>
      <c r="J243" s="7">
        <f t="shared" si="14"/>
        <v>45</v>
      </c>
      <c r="K243" s="7">
        <f t="shared" si="14"/>
        <v>3.4</v>
      </c>
      <c r="L243" s="7">
        <f t="shared" si="14"/>
        <v>67</v>
      </c>
      <c r="M243" s="7">
        <f t="shared" si="14"/>
        <v>0</v>
      </c>
      <c r="N243" s="7">
        <f t="shared" si="14"/>
        <v>0</v>
      </c>
      <c r="O243" s="7">
        <f t="shared" si="14"/>
        <v>0</v>
      </c>
      <c r="P243" s="7">
        <f t="shared" si="14"/>
        <v>0</v>
      </c>
      <c r="Q243" s="7">
        <f t="shared" si="14"/>
        <v>0</v>
      </c>
      <c r="R243" s="7">
        <f t="shared" si="14"/>
        <v>0</v>
      </c>
      <c r="S243" s="7">
        <f t="shared" si="14"/>
        <v>0</v>
      </c>
      <c r="T243" s="7">
        <f t="shared" si="14"/>
        <v>0</v>
      </c>
      <c r="U243" s="7">
        <f t="shared" si="14"/>
        <v>0</v>
      </c>
      <c r="V243" s="7">
        <f t="shared" si="14"/>
        <v>0</v>
      </c>
      <c r="W243" s="7">
        <f t="shared" si="14"/>
        <v>0</v>
      </c>
      <c r="X243" s="7">
        <f t="shared" si="14"/>
        <v>0</v>
      </c>
      <c r="Y243" s="7">
        <f t="shared" si="14"/>
        <v>0</v>
      </c>
      <c r="Z243" s="7" t="e">
        <f t="shared" si="14"/>
        <v>#DIV/0!</v>
      </c>
      <c r="AA243" s="7">
        <f t="shared" si="14"/>
        <v>44005</v>
      </c>
      <c r="AB243" s="7" t="e">
        <f t="shared" si="14"/>
        <v>#NUM!</v>
      </c>
      <c r="AC243" s="7">
        <f t="shared" si="14"/>
        <v>37524</v>
      </c>
      <c r="AD243" s="7">
        <f t="shared" si="14"/>
        <v>0</v>
      </c>
      <c r="AE243" s="7">
        <f t="shared" si="14"/>
        <v>0</v>
      </c>
      <c r="AF243" s="7">
        <f t="shared" si="14"/>
        <v>0</v>
      </c>
      <c r="AG243" s="7">
        <f t="shared" si="14"/>
        <v>0</v>
      </c>
      <c r="AH243" s="7">
        <f t="shared" si="14"/>
        <v>0</v>
      </c>
      <c r="AI243" s="7">
        <f t="shared" si="14"/>
        <v>0</v>
      </c>
      <c r="AJ243" s="7">
        <f t="shared" si="14"/>
        <v>44009</v>
      </c>
      <c r="AK243" s="7" t="e">
        <f t="shared" si="14"/>
        <v>#VALUE!</v>
      </c>
      <c r="AL243" s="7">
        <f t="shared" si="14"/>
        <v>0</v>
      </c>
      <c r="AM243" s="7"/>
      <c r="AN243" s="7">
        <f t="shared" ref="AN243:EF243" si="15">SMALL(AN3:AN235,1)</f>
        <v>0</v>
      </c>
      <c r="AO243" s="7">
        <f t="shared" si="15"/>
        <v>0</v>
      </c>
      <c r="AP243" s="7">
        <f t="shared" si="15"/>
        <v>0</v>
      </c>
      <c r="AQ243" s="7">
        <f t="shared" si="15"/>
        <v>0</v>
      </c>
      <c r="AR243" s="7">
        <f t="shared" si="15"/>
        <v>0</v>
      </c>
      <c r="AS243" s="7">
        <f t="shared" si="15"/>
        <v>0</v>
      </c>
      <c r="AT243" s="7">
        <f t="shared" si="15"/>
        <v>0</v>
      </c>
      <c r="AU243" s="7">
        <f t="shared" si="15"/>
        <v>43897</v>
      </c>
      <c r="AV243" s="7">
        <f t="shared" si="15"/>
        <v>0</v>
      </c>
      <c r="AW243" s="7">
        <f t="shared" si="15"/>
        <v>1.429</v>
      </c>
      <c r="AX243" s="7">
        <f t="shared" si="15"/>
        <v>16.5</v>
      </c>
      <c r="AY243" s="7">
        <f t="shared" si="15"/>
        <v>15.3</v>
      </c>
      <c r="AZ243" s="7">
        <f t="shared" si="15"/>
        <v>4.8</v>
      </c>
      <c r="BA243" s="7">
        <f t="shared" si="15"/>
        <v>-23.9</v>
      </c>
      <c r="BB243" s="7" t="e">
        <f t="shared" si="15"/>
        <v>#NUM!</v>
      </c>
      <c r="BC243" s="7" t="e">
        <f t="shared" si="15"/>
        <v>#NUM!</v>
      </c>
      <c r="BD243" s="7" t="e">
        <f t="shared" si="15"/>
        <v>#NUM!</v>
      </c>
      <c r="BE243" s="7" t="e">
        <f t="shared" si="15"/>
        <v>#NUM!</v>
      </c>
      <c r="BF243" s="7">
        <f t="shared" si="15"/>
        <v>27</v>
      </c>
      <c r="BG243" s="7">
        <f t="shared" si="15"/>
        <v>0.33</v>
      </c>
      <c r="BH243" s="7">
        <f t="shared" si="15"/>
        <v>14.52</v>
      </c>
      <c r="BI243" s="7">
        <f t="shared" si="15"/>
        <v>0.8</v>
      </c>
      <c r="BJ243" s="7">
        <f t="shared" si="15"/>
        <v>8.9999999999999998E-4</v>
      </c>
      <c r="BK243" s="7">
        <f t="shared" si="15"/>
        <v>224</v>
      </c>
      <c r="BL243" s="7">
        <f t="shared" si="15"/>
        <v>21</v>
      </c>
      <c r="BM243" s="7">
        <f t="shared" si="15"/>
        <v>40</v>
      </c>
      <c r="BN243" s="7">
        <f t="shared" si="15"/>
        <v>4.9400000000000004</v>
      </c>
      <c r="BO243" s="7">
        <f t="shared" si="15"/>
        <v>1.21</v>
      </c>
      <c r="BP243" s="7">
        <f t="shared" si="15"/>
        <v>1</v>
      </c>
      <c r="BQ243" s="7">
        <f t="shared" si="15"/>
        <v>0.79</v>
      </c>
      <c r="BR243" s="7">
        <f t="shared" si="15"/>
        <v>0.73</v>
      </c>
      <c r="BS243" s="7">
        <f t="shared" si="15"/>
        <v>6</v>
      </c>
      <c r="BT243" s="7">
        <f t="shared" si="15"/>
        <v>0</v>
      </c>
      <c r="BU243" s="7">
        <f t="shared" si="15"/>
        <v>0</v>
      </c>
      <c r="BV243" s="7">
        <f t="shared" si="15"/>
        <v>0</v>
      </c>
      <c r="BW243" s="7">
        <f t="shared" si="15"/>
        <v>0</v>
      </c>
      <c r="BX243" s="7">
        <f t="shared" si="15"/>
        <v>0</v>
      </c>
      <c r="BY243" s="7">
        <f t="shared" si="15"/>
        <v>0</v>
      </c>
      <c r="BZ243" s="7">
        <f t="shared" si="15"/>
        <v>0</v>
      </c>
      <c r="CA243" s="7">
        <f t="shared" si="15"/>
        <v>0</v>
      </c>
      <c r="CB243" s="7">
        <f t="shared" si="15"/>
        <v>0</v>
      </c>
      <c r="CC243" s="7">
        <f t="shared" si="15"/>
        <v>0</v>
      </c>
      <c r="CD243" s="7">
        <f t="shared" si="15"/>
        <v>0</v>
      </c>
      <c r="CE243" s="7">
        <f t="shared" si="15"/>
        <v>0</v>
      </c>
      <c r="CF243" s="7">
        <f t="shared" si="15"/>
        <v>0</v>
      </c>
      <c r="CG243" s="7">
        <f t="shared" si="15"/>
        <v>0</v>
      </c>
      <c r="CH243" s="7">
        <f t="shared" si="15"/>
        <v>0</v>
      </c>
      <c r="CI243" s="7">
        <f t="shared" si="15"/>
        <v>0</v>
      </c>
      <c r="CJ243" s="7" t="e">
        <f t="shared" si="15"/>
        <v>#NUM!</v>
      </c>
      <c r="CK243" s="7">
        <f t="shared" si="15"/>
        <v>0</v>
      </c>
      <c r="CL243" s="7">
        <f t="shared" si="15"/>
        <v>0</v>
      </c>
      <c r="CM243" s="7">
        <f t="shared" si="15"/>
        <v>0</v>
      </c>
      <c r="CN243" s="7">
        <f t="shared" si="15"/>
        <v>0</v>
      </c>
      <c r="CO243" s="7">
        <f t="shared" si="15"/>
        <v>0</v>
      </c>
      <c r="CP243" s="7">
        <f t="shared" si="15"/>
        <v>0</v>
      </c>
      <c r="CQ243" s="7">
        <f t="shared" si="15"/>
        <v>0</v>
      </c>
      <c r="CR243" s="7">
        <f t="shared" si="15"/>
        <v>0</v>
      </c>
      <c r="CS243" s="7">
        <f t="shared" si="15"/>
        <v>0</v>
      </c>
      <c r="CT243" s="7">
        <f t="shared" si="15"/>
        <v>0</v>
      </c>
      <c r="CU243" s="7" t="e">
        <f t="shared" si="15"/>
        <v>#NUM!</v>
      </c>
      <c r="CV243" s="7">
        <f t="shared" si="15"/>
        <v>0</v>
      </c>
      <c r="CW243" s="7">
        <f t="shared" si="15"/>
        <v>0</v>
      </c>
      <c r="CX243" s="7">
        <f t="shared" si="15"/>
        <v>0</v>
      </c>
      <c r="CY243" s="7">
        <f t="shared" si="15"/>
        <v>0</v>
      </c>
      <c r="CZ243" s="7">
        <f t="shared" si="15"/>
        <v>2.2790000000000008</v>
      </c>
      <c r="DA243" s="7">
        <f t="shared" si="15"/>
        <v>2.3959999999999999</v>
      </c>
      <c r="DB243" s="7">
        <f t="shared" si="15"/>
        <v>-0.12958330000000001</v>
      </c>
      <c r="DC243" s="7">
        <f t="shared" si="15"/>
        <v>-2.5485540000000002</v>
      </c>
      <c r="DD243" s="7">
        <f t="shared" si="15"/>
        <v>22</v>
      </c>
      <c r="DE243" s="7">
        <f t="shared" si="15"/>
        <v>4652</v>
      </c>
      <c r="DF243" s="7">
        <f t="shared" si="15"/>
        <v>1890</v>
      </c>
      <c r="DG243" s="7">
        <f t="shared" si="15"/>
        <v>-256.95181000691724</v>
      </c>
      <c r="DH243" s="7">
        <f t="shared" si="15"/>
        <v>-2.7023456551983517E-4</v>
      </c>
      <c r="DI243" s="7">
        <f t="shared" si="15"/>
        <v>-22.326833333333337</v>
      </c>
      <c r="DJ243" s="7">
        <f t="shared" si="15"/>
        <v>2.4575000000000005</v>
      </c>
      <c r="DK243" s="7">
        <f t="shared" si="15"/>
        <v>-29.555000000000007</v>
      </c>
      <c r="DL243" s="7">
        <f t="shared" si="15"/>
        <v>-324.85144690384891</v>
      </c>
      <c r="DM243" s="7">
        <f t="shared" si="15"/>
        <v>17.754833770134518</v>
      </c>
      <c r="DN243" s="7">
        <f t="shared" si="15"/>
        <v>-575.53149908640501</v>
      </c>
      <c r="DO243" s="7">
        <f t="shared" si="15"/>
        <v>-374.64362560232752</v>
      </c>
      <c r="DP243" s="7">
        <f t="shared" si="15"/>
        <v>33.483074079608045</v>
      </c>
      <c r="DQ243" s="7">
        <f t="shared" si="15"/>
        <v>-625.36900051838359</v>
      </c>
      <c r="DR243" s="7">
        <f t="shared" si="15"/>
        <v>0</v>
      </c>
      <c r="DS243" s="7" t="e">
        <f t="shared" si="15"/>
        <v>#NUM!</v>
      </c>
      <c r="DT243" s="7">
        <f t="shared" si="15"/>
        <v>4.4400000000000004</v>
      </c>
      <c r="DU243" s="7">
        <f t="shared" si="15"/>
        <v>4.3</v>
      </c>
      <c r="DV243" s="7">
        <f t="shared" si="15"/>
        <v>4.57</v>
      </c>
      <c r="DW243" s="7">
        <f t="shared" si="15"/>
        <v>0</v>
      </c>
      <c r="DX243" s="7">
        <f t="shared" si="15"/>
        <v>0</v>
      </c>
      <c r="DY243" s="7">
        <f t="shared" si="15"/>
        <v>0.10199999999999999</v>
      </c>
      <c r="DZ243" s="7">
        <f t="shared" si="15"/>
        <v>0.13700000000000001</v>
      </c>
      <c r="EA243" s="7">
        <f t="shared" si="15"/>
        <v>3.1</v>
      </c>
      <c r="EB243" s="7">
        <f t="shared" si="15"/>
        <v>2.52</v>
      </c>
      <c r="EC243" s="7">
        <f t="shared" si="15"/>
        <v>0.09</v>
      </c>
      <c r="ED243" s="7">
        <f t="shared" si="15"/>
        <v>0.32400000000000001</v>
      </c>
      <c r="EE243" s="7">
        <f t="shared" si="15"/>
        <v>0.32200000000000001</v>
      </c>
      <c r="EF243" s="7">
        <f t="shared" si="15"/>
        <v>0.153</v>
      </c>
    </row>
    <row r="244" spans="5:136" ht="14.25" customHeight="1">
      <c r="E244" s="7" t="s">
        <v>1818</v>
      </c>
      <c r="F244" s="7"/>
      <c r="G244" s="7">
        <f t="shared" ref="G244:AL244" si="16">COUNTIF(G2:G235, 0)</f>
        <v>0</v>
      </c>
      <c r="H244" s="7">
        <f t="shared" si="16"/>
        <v>0</v>
      </c>
      <c r="I244" s="7">
        <f t="shared" si="16"/>
        <v>0</v>
      </c>
      <c r="J244" s="7">
        <f t="shared" si="16"/>
        <v>0</v>
      </c>
      <c r="K244" s="7">
        <f t="shared" si="16"/>
        <v>0</v>
      </c>
      <c r="L244" s="7">
        <f t="shared" si="16"/>
        <v>0</v>
      </c>
      <c r="M244" s="7">
        <f t="shared" si="16"/>
        <v>225</v>
      </c>
      <c r="N244" s="7">
        <f t="shared" si="16"/>
        <v>152</v>
      </c>
      <c r="O244" s="7">
        <f t="shared" si="16"/>
        <v>218</v>
      </c>
      <c r="P244" s="7">
        <f t="shared" si="16"/>
        <v>199</v>
      </c>
      <c r="Q244" s="7">
        <f t="shared" si="16"/>
        <v>232</v>
      </c>
      <c r="R244" s="7">
        <f t="shared" si="16"/>
        <v>225</v>
      </c>
      <c r="S244" s="7">
        <f t="shared" si="16"/>
        <v>88</v>
      </c>
      <c r="T244" s="7">
        <f t="shared" si="16"/>
        <v>181</v>
      </c>
      <c r="U244" s="7">
        <f t="shared" si="16"/>
        <v>111</v>
      </c>
      <c r="V244" s="7">
        <f t="shared" si="16"/>
        <v>221</v>
      </c>
      <c r="W244" s="7">
        <f t="shared" si="16"/>
        <v>208</v>
      </c>
      <c r="X244" s="7">
        <f t="shared" si="16"/>
        <v>1</v>
      </c>
      <c r="Y244" s="7">
        <f t="shared" si="16"/>
        <v>1</v>
      </c>
      <c r="Z244" s="7">
        <f t="shared" si="16"/>
        <v>0</v>
      </c>
      <c r="AA244" s="7">
        <f t="shared" si="16"/>
        <v>0</v>
      </c>
      <c r="AB244" s="7">
        <f t="shared" si="16"/>
        <v>0</v>
      </c>
      <c r="AC244" s="7">
        <f t="shared" si="16"/>
        <v>0</v>
      </c>
      <c r="AD244" s="7">
        <f t="shared" si="16"/>
        <v>2</v>
      </c>
      <c r="AE244" s="7">
        <f t="shared" si="16"/>
        <v>152</v>
      </c>
      <c r="AF244" s="7">
        <f t="shared" si="16"/>
        <v>193</v>
      </c>
      <c r="AG244" s="7">
        <f t="shared" si="16"/>
        <v>154</v>
      </c>
      <c r="AH244" s="7">
        <f t="shared" si="16"/>
        <v>193</v>
      </c>
      <c r="AI244" s="7">
        <f t="shared" si="16"/>
        <v>141</v>
      </c>
      <c r="AJ244" s="7">
        <f t="shared" si="16"/>
        <v>0</v>
      </c>
      <c r="AK244" s="7">
        <f t="shared" si="16"/>
        <v>6</v>
      </c>
      <c r="AL244" s="7">
        <f t="shared" si="16"/>
        <v>45</v>
      </c>
      <c r="AM244" s="7"/>
      <c r="AN244" s="7">
        <f t="shared" ref="AN244:EF244" si="17">COUNTIF(AN2:AN235, 0)</f>
        <v>24</v>
      </c>
      <c r="AO244" s="7">
        <f t="shared" si="17"/>
        <v>40</v>
      </c>
      <c r="AP244" s="7">
        <f t="shared" si="17"/>
        <v>125</v>
      </c>
      <c r="AQ244" s="7">
        <f t="shared" si="17"/>
        <v>117</v>
      </c>
      <c r="AR244" s="7">
        <f t="shared" si="17"/>
        <v>46</v>
      </c>
      <c r="AS244" s="7">
        <f t="shared" si="17"/>
        <v>222</v>
      </c>
      <c r="AT244" s="7">
        <f t="shared" si="17"/>
        <v>18</v>
      </c>
      <c r="AU244" s="7">
        <f t="shared" si="17"/>
        <v>0</v>
      </c>
      <c r="AV244" s="7">
        <f t="shared" si="17"/>
        <v>34</v>
      </c>
      <c r="AW244" s="7">
        <f t="shared" si="17"/>
        <v>0</v>
      </c>
      <c r="AX244" s="7">
        <f t="shared" si="17"/>
        <v>0</v>
      </c>
      <c r="AY244" s="7">
        <f t="shared" si="17"/>
        <v>0</v>
      </c>
      <c r="AZ244" s="7">
        <f t="shared" si="17"/>
        <v>0</v>
      </c>
      <c r="BA244" s="7">
        <f t="shared" si="17"/>
        <v>1</v>
      </c>
      <c r="BB244" s="7">
        <f t="shared" si="17"/>
        <v>0</v>
      </c>
      <c r="BC244" s="7">
        <f t="shared" si="17"/>
        <v>0</v>
      </c>
      <c r="BD244" s="7">
        <f t="shared" si="17"/>
        <v>0</v>
      </c>
      <c r="BE244" s="7">
        <f t="shared" si="17"/>
        <v>0</v>
      </c>
      <c r="BF244" s="7">
        <f t="shared" si="17"/>
        <v>0</v>
      </c>
      <c r="BG244" s="7">
        <f t="shared" si="17"/>
        <v>0</v>
      </c>
      <c r="BH244" s="7">
        <f t="shared" si="17"/>
        <v>0</v>
      </c>
      <c r="BI244" s="7">
        <f t="shared" si="17"/>
        <v>0</v>
      </c>
      <c r="BJ244" s="7">
        <f t="shared" si="17"/>
        <v>0</v>
      </c>
      <c r="BK244" s="7">
        <f t="shared" si="17"/>
        <v>0</v>
      </c>
      <c r="BL244" s="7">
        <f t="shared" si="17"/>
        <v>0</v>
      </c>
      <c r="BM244" s="7">
        <f t="shared" si="17"/>
        <v>0</v>
      </c>
      <c r="BN244" s="7">
        <f t="shared" si="17"/>
        <v>0</v>
      </c>
      <c r="BO244" s="7">
        <f t="shared" si="17"/>
        <v>0</v>
      </c>
      <c r="BP244" s="7">
        <f t="shared" si="17"/>
        <v>0</v>
      </c>
      <c r="BQ244" s="7">
        <f t="shared" si="17"/>
        <v>0</v>
      </c>
      <c r="BR244" s="7">
        <f t="shared" si="17"/>
        <v>0</v>
      </c>
      <c r="BS244" s="7">
        <f t="shared" si="17"/>
        <v>0</v>
      </c>
      <c r="BT244" s="7">
        <f t="shared" si="17"/>
        <v>201</v>
      </c>
      <c r="BU244" s="7">
        <f t="shared" si="17"/>
        <v>188</v>
      </c>
      <c r="BV244" s="7">
        <f t="shared" si="17"/>
        <v>213</v>
      </c>
      <c r="BW244" s="7">
        <f t="shared" si="17"/>
        <v>201</v>
      </c>
      <c r="BX244" s="7">
        <f t="shared" si="17"/>
        <v>209</v>
      </c>
      <c r="BY244" s="7">
        <f t="shared" si="17"/>
        <v>99</v>
      </c>
      <c r="BZ244" s="7">
        <f t="shared" si="17"/>
        <v>218</v>
      </c>
      <c r="CA244" s="7">
        <f t="shared" si="17"/>
        <v>229</v>
      </c>
      <c r="CB244" s="7">
        <f t="shared" si="17"/>
        <v>182</v>
      </c>
      <c r="CC244" s="7">
        <f t="shared" si="17"/>
        <v>132</v>
      </c>
      <c r="CD244" s="7">
        <f t="shared" si="17"/>
        <v>173</v>
      </c>
      <c r="CE244" s="7">
        <f t="shared" si="17"/>
        <v>211</v>
      </c>
      <c r="CF244" s="7">
        <f t="shared" si="17"/>
        <v>229</v>
      </c>
      <c r="CG244" s="7">
        <f t="shared" si="17"/>
        <v>103</v>
      </c>
      <c r="CH244" s="7">
        <f t="shared" si="17"/>
        <v>216</v>
      </c>
      <c r="CI244" s="7">
        <f t="shared" si="17"/>
        <v>218</v>
      </c>
      <c r="CJ244" s="7">
        <f t="shared" si="17"/>
        <v>0</v>
      </c>
      <c r="CK244" s="7">
        <f t="shared" si="17"/>
        <v>8</v>
      </c>
      <c r="CL244" s="7">
        <f t="shared" si="17"/>
        <v>201</v>
      </c>
      <c r="CM244" s="7">
        <f t="shared" si="17"/>
        <v>219</v>
      </c>
      <c r="CN244" s="7">
        <f t="shared" si="17"/>
        <v>228</v>
      </c>
      <c r="CO244" s="7">
        <f t="shared" si="17"/>
        <v>226</v>
      </c>
      <c r="CP244" s="7">
        <f t="shared" si="17"/>
        <v>195</v>
      </c>
      <c r="CQ244" s="7">
        <f t="shared" si="17"/>
        <v>105</v>
      </c>
      <c r="CR244" s="7">
        <f t="shared" si="17"/>
        <v>223</v>
      </c>
      <c r="CS244" s="7">
        <f t="shared" si="17"/>
        <v>187</v>
      </c>
      <c r="CT244" s="7">
        <f t="shared" si="17"/>
        <v>1</v>
      </c>
      <c r="CU244" s="7">
        <f t="shared" si="17"/>
        <v>0</v>
      </c>
      <c r="CV244" s="7">
        <f t="shared" si="17"/>
        <v>201</v>
      </c>
      <c r="CW244" s="7">
        <f t="shared" si="17"/>
        <v>182</v>
      </c>
      <c r="CX244" s="7">
        <f t="shared" si="17"/>
        <v>225</v>
      </c>
      <c r="CY244" s="7">
        <f t="shared" si="17"/>
        <v>210</v>
      </c>
      <c r="CZ244" s="7">
        <f t="shared" si="17"/>
        <v>0</v>
      </c>
      <c r="DA244" s="7">
        <f t="shared" si="17"/>
        <v>0</v>
      </c>
      <c r="DB244" s="7">
        <f t="shared" si="17"/>
        <v>0</v>
      </c>
      <c r="DC244" s="7">
        <f t="shared" si="17"/>
        <v>0</v>
      </c>
      <c r="DD244" s="7">
        <f t="shared" si="17"/>
        <v>0</v>
      </c>
      <c r="DE244" s="7">
        <f t="shared" si="17"/>
        <v>0</v>
      </c>
      <c r="DF244" s="7">
        <f t="shared" si="17"/>
        <v>0</v>
      </c>
      <c r="DG244" s="7">
        <f t="shared" si="17"/>
        <v>0</v>
      </c>
      <c r="DH244" s="7">
        <f t="shared" si="17"/>
        <v>0</v>
      </c>
      <c r="DI244" s="7">
        <f t="shared" si="17"/>
        <v>0</v>
      </c>
      <c r="DJ244" s="7">
        <f t="shared" si="17"/>
        <v>0</v>
      </c>
      <c r="DK244" s="7">
        <f t="shared" si="17"/>
        <v>1</v>
      </c>
      <c r="DL244" s="7">
        <f t="shared" si="17"/>
        <v>0</v>
      </c>
      <c r="DM244" s="7">
        <f t="shared" si="17"/>
        <v>0</v>
      </c>
      <c r="DN244" s="7">
        <f t="shared" si="17"/>
        <v>1</v>
      </c>
      <c r="DO244" s="7">
        <f t="shared" si="17"/>
        <v>0</v>
      </c>
      <c r="DP244" s="7">
        <f t="shared" si="17"/>
        <v>0</v>
      </c>
      <c r="DQ244" s="7">
        <f t="shared" si="17"/>
        <v>1</v>
      </c>
      <c r="DR244" s="7">
        <f t="shared" si="17"/>
        <v>1</v>
      </c>
      <c r="DS244" s="7">
        <f t="shared" si="17"/>
        <v>0</v>
      </c>
      <c r="DT244" s="7">
        <f t="shared" si="17"/>
        <v>0</v>
      </c>
      <c r="DU244" s="7">
        <f t="shared" si="17"/>
        <v>0</v>
      </c>
      <c r="DV244" s="7">
        <f t="shared" si="17"/>
        <v>0</v>
      </c>
      <c r="DW244" s="7">
        <f t="shared" si="17"/>
        <v>5</v>
      </c>
      <c r="DX244" s="7">
        <f t="shared" si="17"/>
        <v>5</v>
      </c>
      <c r="DY244" s="7">
        <f t="shared" si="17"/>
        <v>0</v>
      </c>
      <c r="DZ244" s="7">
        <f t="shared" si="17"/>
        <v>0</v>
      </c>
      <c r="EA244" s="7">
        <f t="shared" si="17"/>
        <v>0</v>
      </c>
      <c r="EB244" s="7">
        <f t="shared" si="17"/>
        <v>0</v>
      </c>
      <c r="EC244" s="7">
        <f t="shared" si="17"/>
        <v>0</v>
      </c>
      <c r="ED244" s="7">
        <f t="shared" si="17"/>
        <v>0</v>
      </c>
      <c r="EE244" s="7">
        <f t="shared" si="17"/>
        <v>0</v>
      </c>
      <c r="EF244" s="7">
        <f t="shared" si="17"/>
        <v>0</v>
      </c>
    </row>
    <row r="245" spans="5:136" ht="14.25" customHeight="1">
      <c r="E245" s="7" t="s">
        <v>1819</v>
      </c>
      <c r="F245" s="7"/>
      <c r="G245" s="7">
        <f t="shared" ref="G245:AL245" si="18">COUNTIF(G3:G235,1)</f>
        <v>203</v>
      </c>
      <c r="H245" s="7">
        <f t="shared" si="18"/>
        <v>0</v>
      </c>
      <c r="I245" s="7">
        <f t="shared" si="18"/>
        <v>0</v>
      </c>
      <c r="J245" s="7">
        <f t="shared" si="18"/>
        <v>0</v>
      </c>
      <c r="K245" s="7">
        <f t="shared" si="18"/>
        <v>0</v>
      </c>
      <c r="L245" s="7">
        <f t="shared" si="18"/>
        <v>0</v>
      </c>
      <c r="M245" s="7">
        <f t="shared" si="18"/>
        <v>8</v>
      </c>
      <c r="N245" s="7">
        <f t="shared" si="18"/>
        <v>81</v>
      </c>
      <c r="O245" s="7">
        <f t="shared" si="18"/>
        <v>15</v>
      </c>
      <c r="P245" s="7">
        <f t="shared" si="18"/>
        <v>34</v>
      </c>
      <c r="Q245" s="7">
        <f t="shared" si="18"/>
        <v>1</v>
      </c>
      <c r="R245" s="7">
        <f t="shared" si="18"/>
        <v>8</v>
      </c>
      <c r="S245" s="7">
        <f t="shared" si="18"/>
        <v>145</v>
      </c>
      <c r="T245" s="7">
        <f t="shared" si="18"/>
        <v>52</v>
      </c>
      <c r="U245" s="7">
        <f t="shared" si="18"/>
        <v>122</v>
      </c>
      <c r="V245" s="7">
        <f t="shared" si="18"/>
        <v>12</v>
      </c>
      <c r="W245" s="7">
        <f t="shared" si="18"/>
        <v>24</v>
      </c>
      <c r="X245" s="7">
        <f t="shared" si="18"/>
        <v>0</v>
      </c>
      <c r="Y245" s="7">
        <f t="shared" si="18"/>
        <v>0</v>
      </c>
      <c r="Z245" s="7">
        <f t="shared" si="18"/>
        <v>0</v>
      </c>
      <c r="AA245" s="7">
        <f t="shared" si="18"/>
        <v>0</v>
      </c>
      <c r="AB245" s="7">
        <f t="shared" si="18"/>
        <v>0</v>
      </c>
      <c r="AC245" s="7">
        <f t="shared" si="18"/>
        <v>0</v>
      </c>
      <c r="AD245" s="7">
        <f t="shared" si="18"/>
        <v>0</v>
      </c>
      <c r="AE245" s="7">
        <f t="shared" si="18"/>
        <v>81</v>
      </c>
      <c r="AF245" s="7">
        <f t="shared" si="18"/>
        <v>40</v>
      </c>
      <c r="AG245" s="7">
        <f t="shared" si="18"/>
        <v>3</v>
      </c>
      <c r="AH245" s="7">
        <f t="shared" si="18"/>
        <v>38</v>
      </c>
      <c r="AI245" s="7">
        <f t="shared" si="18"/>
        <v>89</v>
      </c>
      <c r="AJ245" s="7">
        <f t="shared" si="18"/>
        <v>0</v>
      </c>
      <c r="AK245" s="7">
        <f t="shared" si="18"/>
        <v>12</v>
      </c>
      <c r="AL245" s="7">
        <f t="shared" si="18"/>
        <v>186</v>
      </c>
      <c r="AM245" s="7"/>
      <c r="AN245" s="7">
        <f t="shared" ref="AN245:EF245" si="19">COUNTIF(AN3:AN235,1)</f>
        <v>208</v>
      </c>
      <c r="AO245" s="7">
        <f t="shared" si="19"/>
        <v>190</v>
      </c>
      <c r="AP245" s="7">
        <f t="shared" si="19"/>
        <v>105</v>
      </c>
      <c r="AQ245" s="7">
        <f t="shared" si="19"/>
        <v>113</v>
      </c>
      <c r="AR245" s="7">
        <f t="shared" si="19"/>
        <v>184</v>
      </c>
      <c r="AS245" s="7">
        <f t="shared" si="19"/>
        <v>8</v>
      </c>
      <c r="AT245" s="7">
        <f t="shared" si="19"/>
        <v>60</v>
      </c>
      <c r="AU245" s="7">
        <f t="shared" si="19"/>
        <v>0</v>
      </c>
      <c r="AV245" s="7">
        <f t="shared" si="19"/>
        <v>15</v>
      </c>
      <c r="AW245" s="7">
        <f t="shared" si="19"/>
        <v>0</v>
      </c>
      <c r="AX245" s="7">
        <f t="shared" si="19"/>
        <v>0</v>
      </c>
      <c r="AY245" s="7">
        <f t="shared" si="19"/>
        <v>0</v>
      </c>
      <c r="AZ245" s="7">
        <f t="shared" si="19"/>
        <v>0</v>
      </c>
      <c r="BA245" s="7">
        <f t="shared" si="19"/>
        <v>0</v>
      </c>
      <c r="BB245" s="7">
        <f t="shared" si="19"/>
        <v>0</v>
      </c>
      <c r="BC245" s="7">
        <f t="shared" si="19"/>
        <v>0</v>
      </c>
      <c r="BD245" s="7">
        <f t="shared" si="19"/>
        <v>0</v>
      </c>
      <c r="BE245" s="7">
        <f t="shared" si="19"/>
        <v>0</v>
      </c>
      <c r="BF245" s="7">
        <f t="shared" si="19"/>
        <v>0</v>
      </c>
      <c r="BG245" s="7">
        <f t="shared" si="19"/>
        <v>1</v>
      </c>
      <c r="BH245" s="7">
        <f t="shared" si="19"/>
        <v>0</v>
      </c>
      <c r="BI245" s="7">
        <f t="shared" si="19"/>
        <v>0</v>
      </c>
      <c r="BJ245" s="7">
        <f t="shared" si="19"/>
        <v>0</v>
      </c>
      <c r="BK245" s="7">
        <f t="shared" si="19"/>
        <v>0</v>
      </c>
      <c r="BL245" s="7">
        <f t="shared" si="19"/>
        <v>0</v>
      </c>
      <c r="BM245" s="7">
        <f t="shared" si="19"/>
        <v>0</v>
      </c>
      <c r="BN245" s="7">
        <f t="shared" si="19"/>
        <v>0</v>
      </c>
      <c r="BO245" s="7">
        <f t="shared" si="19"/>
        <v>0</v>
      </c>
      <c r="BP245" s="7">
        <f t="shared" si="19"/>
        <v>1</v>
      </c>
      <c r="BQ245" s="7">
        <f t="shared" si="19"/>
        <v>2</v>
      </c>
      <c r="BR245" s="7">
        <f t="shared" si="19"/>
        <v>0</v>
      </c>
      <c r="BS245" s="7">
        <f t="shared" si="19"/>
        <v>0</v>
      </c>
      <c r="BT245" s="7">
        <f t="shared" si="19"/>
        <v>32</v>
      </c>
      <c r="BU245" s="7">
        <f t="shared" si="19"/>
        <v>45</v>
      </c>
      <c r="BV245" s="7">
        <f t="shared" si="19"/>
        <v>20</v>
      </c>
      <c r="BW245" s="7">
        <f t="shared" si="19"/>
        <v>32</v>
      </c>
      <c r="BX245" s="7">
        <f t="shared" si="19"/>
        <v>24</v>
      </c>
      <c r="BY245" s="7">
        <f t="shared" si="19"/>
        <v>134</v>
      </c>
      <c r="BZ245" s="7">
        <f t="shared" si="19"/>
        <v>14</v>
      </c>
      <c r="CA245" s="7">
        <f t="shared" si="19"/>
        <v>4</v>
      </c>
      <c r="CB245" s="7">
        <f t="shared" si="19"/>
        <v>51</v>
      </c>
      <c r="CC245" s="7">
        <f t="shared" si="19"/>
        <v>101</v>
      </c>
      <c r="CD245" s="7">
        <f t="shared" si="19"/>
        <v>60</v>
      </c>
      <c r="CE245" s="7">
        <f t="shared" si="19"/>
        <v>22</v>
      </c>
      <c r="CF245" s="7">
        <f t="shared" si="19"/>
        <v>4</v>
      </c>
      <c r="CG245" s="7">
        <f t="shared" si="19"/>
        <v>129</v>
      </c>
      <c r="CH245" s="7">
        <f t="shared" si="19"/>
        <v>17</v>
      </c>
      <c r="CI245" s="7">
        <f t="shared" si="19"/>
        <v>14</v>
      </c>
      <c r="CJ245" s="7">
        <f t="shared" si="19"/>
        <v>0</v>
      </c>
      <c r="CK245" s="7">
        <f t="shared" si="19"/>
        <v>0</v>
      </c>
      <c r="CL245" s="7">
        <f t="shared" si="19"/>
        <v>32</v>
      </c>
      <c r="CM245" s="7">
        <f t="shared" si="19"/>
        <v>14</v>
      </c>
      <c r="CN245" s="7">
        <f t="shared" si="19"/>
        <v>5</v>
      </c>
      <c r="CO245" s="7">
        <f t="shared" si="19"/>
        <v>7</v>
      </c>
      <c r="CP245" s="7">
        <f t="shared" si="19"/>
        <v>2</v>
      </c>
      <c r="CQ245" s="7">
        <f t="shared" si="19"/>
        <v>0</v>
      </c>
      <c r="CR245" s="7">
        <f t="shared" si="19"/>
        <v>10</v>
      </c>
      <c r="CS245" s="7">
        <f t="shared" si="19"/>
        <v>45</v>
      </c>
      <c r="CT245" s="7">
        <f t="shared" si="19"/>
        <v>0</v>
      </c>
      <c r="CU245" s="7">
        <f t="shared" si="19"/>
        <v>0</v>
      </c>
      <c r="CV245" s="7">
        <f t="shared" si="19"/>
        <v>29</v>
      </c>
      <c r="CW245" s="7">
        <f t="shared" si="19"/>
        <v>18</v>
      </c>
      <c r="CX245" s="7">
        <f t="shared" si="19"/>
        <v>4</v>
      </c>
      <c r="CY245" s="7">
        <f t="shared" si="19"/>
        <v>22</v>
      </c>
      <c r="CZ245" s="7">
        <f t="shared" si="19"/>
        <v>0</v>
      </c>
      <c r="DA245" s="7">
        <f t="shared" si="19"/>
        <v>0</v>
      </c>
      <c r="DB245" s="7">
        <f t="shared" si="19"/>
        <v>0</v>
      </c>
      <c r="DC245" s="7">
        <f t="shared" si="19"/>
        <v>0</v>
      </c>
      <c r="DD245" s="7">
        <f t="shared" si="19"/>
        <v>0</v>
      </c>
      <c r="DE245" s="7">
        <f t="shared" si="19"/>
        <v>0</v>
      </c>
      <c r="DF245" s="7">
        <f t="shared" si="19"/>
        <v>0</v>
      </c>
      <c r="DG245" s="7">
        <f t="shared" si="19"/>
        <v>0</v>
      </c>
      <c r="DH245" s="7">
        <f t="shared" si="19"/>
        <v>0</v>
      </c>
      <c r="DI245" s="7">
        <f t="shared" si="19"/>
        <v>0</v>
      </c>
      <c r="DJ245" s="7">
        <f t="shared" si="19"/>
        <v>0</v>
      </c>
      <c r="DK245" s="7">
        <f t="shared" si="19"/>
        <v>0</v>
      </c>
      <c r="DL245" s="7">
        <f t="shared" si="19"/>
        <v>0</v>
      </c>
      <c r="DM245" s="7">
        <f t="shared" si="19"/>
        <v>0</v>
      </c>
      <c r="DN245" s="7">
        <f t="shared" si="19"/>
        <v>0</v>
      </c>
      <c r="DO245" s="7">
        <f t="shared" si="19"/>
        <v>0</v>
      </c>
      <c r="DP245" s="7">
        <f t="shared" si="19"/>
        <v>0</v>
      </c>
      <c r="DQ245" s="7">
        <f t="shared" si="19"/>
        <v>0</v>
      </c>
      <c r="DR245" s="7">
        <f t="shared" si="19"/>
        <v>0</v>
      </c>
      <c r="DS245" s="7">
        <f t="shared" si="19"/>
        <v>0</v>
      </c>
      <c r="DT245" s="7">
        <f t="shared" si="19"/>
        <v>0</v>
      </c>
      <c r="DU245" s="7">
        <f t="shared" si="19"/>
        <v>0</v>
      </c>
      <c r="DV245" s="7">
        <f t="shared" si="19"/>
        <v>0</v>
      </c>
      <c r="DW245" s="7">
        <f t="shared" si="19"/>
        <v>0</v>
      </c>
      <c r="DX245" s="7">
        <f t="shared" si="19"/>
        <v>0</v>
      </c>
      <c r="DY245" s="7">
        <f t="shared" si="19"/>
        <v>0</v>
      </c>
      <c r="DZ245" s="7">
        <f t="shared" si="19"/>
        <v>0</v>
      </c>
      <c r="EA245" s="7">
        <f t="shared" si="19"/>
        <v>0</v>
      </c>
      <c r="EB245" s="7">
        <f t="shared" si="19"/>
        <v>0</v>
      </c>
      <c r="EC245" s="7">
        <f t="shared" si="19"/>
        <v>2</v>
      </c>
      <c r="ED245" s="7">
        <f t="shared" si="19"/>
        <v>0</v>
      </c>
      <c r="EE245" s="7">
        <f t="shared" si="19"/>
        <v>2</v>
      </c>
      <c r="EF245" s="7">
        <f t="shared" si="19"/>
        <v>0</v>
      </c>
    </row>
    <row r="246" spans="5:136" ht="14.25" customHeight="1">
      <c r="E246" s="7" t="s">
        <v>1820</v>
      </c>
      <c r="F246" s="7"/>
      <c r="G246" s="7">
        <f t="shared" ref="G246:AL246" si="20">COUNTIF(G3:G235,2)</f>
        <v>27</v>
      </c>
      <c r="H246" s="7">
        <f t="shared" si="20"/>
        <v>0</v>
      </c>
      <c r="I246" s="7">
        <f t="shared" si="20"/>
        <v>0</v>
      </c>
      <c r="J246" s="7">
        <f t="shared" si="20"/>
        <v>0</v>
      </c>
      <c r="K246" s="7">
        <f t="shared" si="20"/>
        <v>0</v>
      </c>
      <c r="L246" s="7">
        <f t="shared" si="20"/>
        <v>0</v>
      </c>
      <c r="M246" s="7">
        <f t="shared" si="20"/>
        <v>0</v>
      </c>
      <c r="N246" s="7">
        <f t="shared" si="20"/>
        <v>0</v>
      </c>
      <c r="O246" s="7">
        <f t="shared" si="20"/>
        <v>0</v>
      </c>
      <c r="P246" s="7">
        <f t="shared" si="20"/>
        <v>0</v>
      </c>
      <c r="Q246" s="7">
        <f t="shared" si="20"/>
        <v>0</v>
      </c>
      <c r="R246" s="7">
        <f t="shared" si="20"/>
        <v>0</v>
      </c>
      <c r="S246" s="7">
        <f t="shared" si="20"/>
        <v>0</v>
      </c>
      <c r="T246" s="7">
        <f t="shared" si="20"/>
        <v>0</v>
      </c>
      <c r="U246" s="7">
        <f t="shared" si="20"/>
        <v>0</v>
      </c>
      <c r="V246" s="7">
        <f t="shared" si="20"/>
        <v>0</v>
      </c>
      <c r="W246" s="7">
        <f t="shared" si="20"/>
        <v>0</v>
      </c>
      <c r="X246" s="7">
        <f t="shared" si="20"/>
        <v>0</v>
      </c>
      <c r="Y246" s="7">
        <f t="shared" si="20"/>
        <v>0</v>
      </c>
      <c r="Z246" s="7">
        <f t="shared" si="20"/>
        <v>0</v>
      </c>
      <c r="AA246" s="7">
        <f t="shared" si="20"/>
        <v>0</v>
      </c>
      <c r="AB246" s="7">
        <f t="shared" si="20"/>
        <v>0</v>
      </c>
      <c r="AC246" s="7">
        <f t="shared" si="20"/>
        <v>0</v>
      </c>
      <c r="AD246" s="7">
        <f t="shared" si="20"/>
        <v>0</v>
      </c>
      <c r="AE246" s="7">
        <f t="shared" si="20"/>
        <v>0</v>
      </c>
      <c r="AF246" s="7">
        <f t="shared" si="20"/>
        <v>0</v>
      </c>
      <c r="AG246" s="7">
        <f t="shared" si="20"/>
        <v>11</v>
      </c>
      <c r="AH246" s="7">
        <f t="shared" si="20"/>
        <v>0</v>
      </c>
      <c r="AI246" s="7">
        <f t="shared" si="20"/>
        <v>0</v>
      </c>
      <c r="AJ246" s="7">
        <f t="shared" si="20"/>
        <v>0</v>
      </c>
      <c r="AK246" s="7">
        <f t="shared" si="20"/>
        <v>18</v>
      </c>
      <c r="AL246" s="7">
        <f t="shared" si="20"/>
        <v>0</v>
      </c>
      <c r="AM246" s="7"/>
      <c r="AN246" s="7">
        <f t="shared" ref="AN246:EF246" si="21">COUNTIF(AN3:AN235,2)</f>
        <v>0</v>
      </c>
      <c r="AO246" s="7">
        <f t="shared" si="21"/>
        <v>0</v>
      </c>
      <c r="AP246" s="7">
        <f t="shared" si="21"/>
        <v>0</v>
      </c>
      <c r="AQ246" s="7">
        <f t="shared" si="21"/>
        <v>0</v>
      </c>
      <c r="AR246" s="7">
        <f t="shared" si="21"/>
        <v>0</v>
      </c>
      <c r="AS246" s="7">
        <f t="shared" si="21"/>
        <v>0</v>
      </c>
      <c r="AT246" s="7">
        <f t="shared" si="21"/>
        <v>0</v>
      </c>
      <c r="AU246" s="7">
        <f t="shared" si="21"/>
        <v>0</v>
      </c>
      <c r="AV246" s="7">
        <f t="shared" si="21"/>
        <v>45</v>
      </c>
      <c r="AW246" s="7">
        <f t="shared" si="21"/>
        <v>0</v>
      </c>
      <c r="AX246" s="7">
        <f t="shared" si="21"/>
        <v>0</v>
      </c>
      <c r="AY246" s="7">
        <f t="shared" si="21"/>
        <v>0</v>
      </c>
      <c r="AZ246" s="7">
        <f t="shared" si="21"/>
        <v>0</v>
      </c>
      <c r="BA246" s="7">
        <f t="shared" si="21"/>
        <v>1</v>
      </c>
      <c r="BB246" s="7">
        <f t="shared" si="21"/>
        <v>0</v>
      </c>
      <c r="BC246" s="7">
        <f t="shared" si="21"/>
        <v>0</v>
      </c>
      <c r="BD246" s="7">
        <f t="shared" si="21"/>
        <v>0</v>
      </c>
      <c r="BE246" s="7">
        <f t="shared" si="21"/>
        <v>0</v>
      </c>
      <c r="BF246" s="7">
        <f t="shared" si="21"/>
        <v>0</v>
      </c>
      <c r="BG246" s="7">
        <f t="shared" si="21"/>
        <v>0</v>
      </c>
      <c r="BH246" s="7">
        <f t="shared" si="21"/>
        <v>0</v>
      </c>
      <c r="BI246" s="7">
        <f t="shared" si="21"/>
        <v>0</v>
      </c>
      <c r="BJ246" s="7">
        <f t="shared" si="21"/>
        <v>0</v>
      </c>
      <c r="BK246" s="7">
        <f t="shared" si="21"/>
        <v>0</v>
      </c>
      <c r="BL246" s="7">
        <f t="shared" si="21"/>
        <v>0</v>
      </c>
      <c r="BM246" s="7">
        <f t="shared" si="21"/>
        <v>0</v>
      </c>
      <c r="BN246" s="7">
        <f t="shared" si="21"/>
        <v>0</v>
      </c>
      <c r="BO246" s="7">
        <f t="shared" si="21"/>
        <v>0</v>
      </c>
      <c r="BP246" s="7">
        <f t="shared" si="21"/>
        <v>0</v>
      </c>
      <c r="BQ246" s="7">
        <f t="shared" si="21"/>
        <v>0</v>
      </c>
      <c r="BR246" s="7">
        <f t="shared" si="21"/>
        <v>0</v>
      </c>
      <c r="BS246" s="7">
        <f t="shared" si="21"/>
        <v>0</v>
      </c>
      <c r="BT246" s="7">
        <f t="shared" si="21"/>
        <v>0</v>
      </c>
      <c r="BU246" s="7">
        <f t="shared" si="21"/>
        <v>0</v>
      </c>
      <c r="BV246" s="7">
        <f t="shared" si="21"/>
        <v>0</v>
      </c>
      <c r="BW246" s="7">
        <f t="shared" si="21"/>
        <v>0</v>
      </c>
      <c r="BX246" s="7">
        <f t="shared" si="21"/>
        <v>0</v>
      </c>
      <c r="BY246" s="7">
        <f t="shared" si="21"/>
        <v>0</v>
      </c>
      <c r="BZ246" s="7">
        <f t="shared" si="21"/>
        <v>1</v>
      </c>
      <c r="CA246" s="7">
        <f t="shared" si="21"/>
        <v>0</v>
      </c>
      <c r="CB246" s="7">
        <f t="shared" si="21"/>
        <v>0</v>
      </c>
      <c r="CC246" s="7">
        <f t="shared" si="21"/>
        <v>0</v>
      </c>
      <c r="CD246" s="7">
        <f t="shared" si="21"/>
        <v>0</v>
      </c>
      <c r="CE246" s="7">
        <f t="shared" si="21"/>
        <v>0</v>
      </c>
      <c r="CF246" s="7">
        <f t="shared" si="21"/>
        <v>0</v>
      </c>
      <c r="CG246" s="7">
        <f t="shared" si="21"/>
        <v>0</v>
      </c>
      <c r="CH246" s="7">
        <f t="shared" si="21"/>
        <v>0</v>
      </c>
      <c r="CI246" s="7">
        <f t="shared" si="21"/>
        <v>0</v>
      </c>
      <c r="CJ246" s="7">
        <f t="shared" si="21"/>
        <v>0</v>
      </c>
      <c r="CK246" s="7">
        <f t="shared" si="21"/>
        <v>0</v>
      </c>
      <c r="CL246" s="7">
        <f t="shared" si="21"/>
        <v>0</v>
      </c>
      <c r="CM246" s="7">
        <f t="shared" si="21"/>
        <v>0</v>
      </c>
      <c r="CN246" s="7">
        <f t="shared" si="21"/>
        <v>0</v>
      </c>
      <c r="CO246" s="7">
        <f t="shared" si="21"/>
        <v>0</v>
      </c>
      <c r="CP246" s="7">
        <f t="shared" si="21"/>
        <v>0</v>
      </c>
      <c r="CQ246" s="7">
        <f t="shared" si="21"/>
        <v>0</v>
      </c>
      <c r="CR246" s="7">
        <f t="shared" si="21"/>
        <v>0</v>
      </c>
      <c r="CS246" s="7">
        <f t="shared" si="21"/>
        <v>0</v>
      </c>
      <c r="CT246" s="7">
        <f t="shared" si="21"/>
        <v>0</v>
      </c>
      <c r="CU246" s="7">
        <f t="shared" si="21"/>
        <v>0</v>
      </c>
      <c r="CV246" s="7">
        <f t="shared" si="21"/>
        <v>0</v>
      </c>
      <c r="CW246" s="7">
        <f t="shared" si="21"/>
        <v>0</v>
      </c>
      <c r="CX246" s="7">
        <f t="shared" si="21"/>
        <v>0</v>
      </c>
      <c r="CY246" s="7">
        <f t="shared" si="21"/>
        <v>0</v>
      </c>
      <c r="CZ246" s="7">
        <f t="shared" si="21"/>
        <v>0</v>
      </c>
      <c r="DA246" s="7">
        <f t="shared" si="21"/>
        <v>0</v>
      </c>
      <c r="DB246" s="7">
        <f t="shared" si="21"/>
        <v>0</v>
      </c>
      <c r="DC246" s="7">
        <f t="shared" si="21"/>
        <v>0</v>
      </c>
      <c r="DD246" s="7">
        <f t="shared" si="21"/>
        <v>0</v>
      </c>
      <c r="DE246" s="7">
        <f t="shared" si="21"/>
        <v>0</v>
      </c>
      <c r="DF246" s="7">
        <f t="shared" si="21"/>
        <v>0</v>
      </c>
      <c r="DG246" s="7">
        <f t="shared" si="21"/>
        <v>0</v>
      </c>
      <c r="DH246" s="7">
        <f t="shared" si="21"/>
        <v>0</v>
      </c>
      <c r="DI246" s="7">
        <f t="shared" si="21"/>
        <v>0</v>
      </c>
      <c r="DJ246" s="7">
        <f t="shared" si="21"/>
        <v>0</v>
      </c>
      <c r="DK246" s="7">
        <f t="shared" si="21"/>
        <v>0</v>
      </c>
      <c r="DL246" s="7">
        <f t="shared" si="21"/>
        <v>0</v>
      </c>
      <c r="DM246" s="7">
        <f t="shared" si="21"/>
        <v>0</v>
      </c>
      <c r="DN246" s="7">
        <f t="shared" si="21"/>
        <v>0</v>
      </c>
      <c r="DO246" s="7">
        <f t="shared" si="21"/>
        <v>0</v>
      </c>
      <c r="DP246" s="7">
        <f t="shared" si="21"/>
        <v>0</v>
      </c>
      <c r="DQ246" s="7">
        <f t="shared" si="21"/>
        <v>0</v>
      </c>
      <c r="DR246" s="7">
        <f t="shared" si="21"/>
        <v>0</v>
      </c>
      <c r="DS246" s="7">
        <f t="shared" si="21"/>
        <v>0</v>
      </c>
      <c r="DT246" s="7">
        <f t="shared" si="21"/>
        <v>0</v>
      </c>
      <c r="DU246" s="7">
        <f t="shared" si="21"/>
        <v>0</v>
      </c>
      <c r="DV246" s="7">
        <f t="shared" si="21"/>
        <v>0</v>
      </c>
      <c r="DW246" s="7">
        <f t="shared" si="21"/>
        <v>0</v>
      </c>
      <c r="DX246" s="7">
        <f t="shared" si="21"/>
        <v>0</v>
      </c>
      <c r="DY246" s="7">
        <f t="shared" si="21"/>
        <v>0</v>
      </c>
      <c r="DZ246" s="7">
        <f t="shared" si="21"/>
        <v>0</v>
      </c>
      <c r="EA246" s="7">
        <f t="shared" si="21"/>
        <v>0</v>
      </c>
      <c r="EB246" s="7">
        <f t="shared" si="21"/>
        <v>0</v>
      </c>
      <c r="EC246" s="7">
        <f t="shared" si="21"/>
        <v>0</v>
      </c>
      <c r="ED246" s="7">
        <f t="shared" si="21"/>
        <v>0</v>
      </c>
      <c r="EE246" s="7">
        <f t="shared" si="21"/>
        <v>0</v>
      </c>
      <c r="EF246" s="7">
        <f t="shared" si="21"/>
        <v>0</v>
      </c>
    </row>
  </sheetData>
  <mergeCells count="10">
    <mergeCell ref="BT1:CI1"/>
    <mergeCell ref="CK1:CY1"/>
    <mergeCell ref="CZ1:EF1"/>
    <mergeCell ref="B1:F1"/>
    <mergeCell ref="H1:L1"/>
    <mergeCell ref="X1:Z1"/>
    <mergeCell ref="AA1:AK1"/>
    <mergeCell ref="AL1:AN1"/>
    <mergeCell ref="AP1:AT1"/>
    <mergeCell ref="AU1:BS1"/>
  </mergeCells>
  <pageMargins left="0.7" right="0.7" top="0.75" bottom="0.75" header="0" footer="0"/>
  <pageSetup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cols>
    <col min="1" max="1" width="17.42578125" customWidth="1"/>
    <col min="2" max="2" width="59.42578125" customWidth="1"/>
    <col min="3" max="6" width="8.7109375" customWidth="1"/>
  </cols>
  <sheetData>
    <row r="1" spans="1:2">
      <c r="A1" s="236" t="s">
        <v>11</v>
      </c>
      <c r="B1" s="237" t="s">
        <v>1945</v>
      </c>
    </row>
    <row r="2" spans="1:2">
      <c r="A2" s="238" t="s">
        <v>40</v>
      </c>
      <c r="B2" s="239" t="s">
        <v>1946</v>
      </c>
    </row>
    <row r="3" spans="1:2">
      <c r="A3" s="236" t="s">
        <v>1947</v>
      </c>
      <c r="B3" s="239" t="s">
        <v>1948</v>
      </c>
    </row>
    <row r="4" spans="1:2">
      <c r="A4" s="238" t="s">
        <v>1949</v>
      </c>
      <c r="B4" s="239" t="s">
        <v>1950</v>
      </c>
    </row>
    <row r="5" spans="1:2">
      <c r="A5" s="236" t="s">
        <v>313</v>
      </c>
      <c r="B5" s="239" t="s">
        <v>1951</v>
      </c>
    </row>
    <row r="6" spans="1:2">
      <c r="A6" s="236" t="s">
        <v>1952</v>
      </c>
      <c r="B6" s="239" t="s">
        <v>1953</v>
      </c>
    </row>
    <row r="7" spans="1:2">
      <c r="A7" s="240" t="s">
        <v>1832</v>
      </c>
      <c r="B7" s="239" t="s">
        <v>1954</v>
      </c>
    </row>
    <row r="8" spans="1:2">
      <c r="A8" s="240" t="s">
        <v>1833</v>
      </c>
      <c r="B8" s="239" t="s">
        <v>1955</v>
      </c>
    </row>
    <row r="9" spans="1:2">
      <c r="A9" s="240" t="s">
        <v>1834</v>
      </c>
      <c r="B9" s="239" t="s">
        <v>1956</v>
      </c>
    </row>
    <row r="10" spans="1:2">
      <c r="A10" s="240" t="s">
        <v>1957</v>
      </c>
      <c r="B10" s="239" t="s">
        <v>1958</v>
      </c>
    </row>
    <row r="11" spans="1:2">
      <c r="A11" s="236" t="s">
        <v>1836</v>
      </c>
      <c r="B11" s="239" t="s">
        <v>1959</v>
      </c>
    </row>
    <row r="12" spans="1:2">
      <c r="A12" s="236" t="s">
        <v>1837</v>
      </c>
      <c r="B12" s="239" t="s">
        <v>1960</v>
      </c>
    </row>
    <row r="13" spans="1:2">
      <c r="A13" s="236" t="s">
        <v>1838</v>
      </c>
      <c r="B13" s="241" t="s">
        <v>1961</v>
      </c>
    </row>
    <row r="14" spans="1:2">
      <c r="A14" s="236" t="s">
        <v>1839</v>
      </c>
      <c r="B14" s="242" t="s">
        <v>1962</v>
      </c>
    </row>
    <row r="15" spans="1:2">
      <c r="A15" s="236" t="s">
        <v>1840</v>
      </c>
      <c r="B15" s="239" t="s">
        <v>1963</v>
      </c>
    </row>
    <row r="16" spans="1:2">
      <c r="A16" s="243" t="s">
        <v>1964</v>
      </c>
      <c r="B16" s="239" t="s">
        <v>60</v>
      </c>
    </row>
    <row r="17" spans="1:2">
      <c r="A17" s="236" t="s">
        <v>1965</v>
      </c>
      <c r="B17" s="239" t="s">
        <v>1966</v>
      </c>
    </row>
    <row r="18" spans="1:2">
      <c r="A18" s="236" t="s">
        <v>1967</v>
      </c>
      <c r="B18" s="239" t="s">
        <v>1843</v>
      </c>
    </row>
    <row r="19" spans="1:2">
      <c r="A19" s="243" t="s">
        <v>1968</v>
      </c>
      <c r="B19" s="239" t="s">
        <v>1969</v>
      </c>
    </row>
    <row r="20" spans="1:2">
      <c r="A20" s="240" t="s">
        <v>1970</v>
      </c>
      <c r="B20" s="239" t="s">
        <v>1971</v>
      </c>
    </row>
    <row r="21" spans="1:2" ht="15.75" customHeight="1">
      <c r="A21" s="236" t="s">
        <v>1972</v>
      </c>
      <c r="B21" s="239" t="s">
        <v>1973</v>
      </c>
    </row>
    <row r="22" spans="1:2" ht="15.75" customHeight="1">
      <c r="A22" s="236" t="s">
        <v>1974</v>
      </c>
      <c r="B22" s="239" t="s">
        <v>1975</v>
      </c>
    </row>
    <row r="23" spans="1:2" ht="15.75" customHeight="1">
      <c r="A23" s="236" t="s">
        <v>62</v>
      </c>
      <c r="B23" s="239" t="s">
        <v>1976</v>
      </c>
    </row>
    <row r="24" spans="1:2" ht="15.75" customHeight="1">
      <c r="A24" s="236" t="s">
        <v>1977</v>
      </c>
      <c r="B24" s="239" t="s">
        <v>1978</v>
      </c>
    </row>
    <row r="25" spans="1:2" ht="15.75" customHeight="1">
      <c r="A25" s="244" t="s">
        <v>63</v>
      </c>
      <c r="B25" s="239" t="s">
        <v>1979</v>
      </c>
    </row>
    <row r="26" spans="1:2" ht="15.75" customHeight="1">
      <c r="A26" s="236" t="s">
        <v>1845</v>
      </c>
      <c r="B26" s="239" t="s">
        <v>1980</v>
      </c>
    </row>
    <row r="27" spans="1:2" ht="15.75" customHeight="1">
      <c r="A27" s="236" t="s">
        <v>1981</v>
      </c>
      <c r="B27" s="239" t="s">
        <v>1982</v>
      </c>
    </row>
    <row r="28" spans="1:2" ht="15.75" customHeight="1">
      <c r="A28" s="236" t="s">
        <v>1983</v>
      </c>
      <c r="B28" s="239" t="s">
        <v>1984</v>
      </c>
    </row>
    <row r="29" spans="1:2" ht="15.75" customHeight="1">
      <c r="A29" s="236" t="s">
        <v>1985</v>
      </c>
      <c r="B29" s="239" t="s">
        <v>1986</v>
      </c>
    </row>
    <row r="30" spans="1:2" ht="15.75" customHeight="1">
      <c r="A30" s="236" t="s">
        <v>1987</v>
      </c>
      <c r="B30" s="239" t="s">
        <v>1988</v>
      </c>
    </row>
    <row r="31" spans="1:2" ht="15.75" customHeight="1">
      <c r="A31" s="236" t="s">
        <v>1989</v>
      </c>
      <c r="B31" s="239" t="s">
        <v>1990</v>
      </c>
    </row>
    <row r="32" spans="1:2" ht="15.75" customHeight="1">
      <c r="A32" s="236" t="s">
        <v>1991</v>
      </c>
      <c r="B32" s="239" t="s">
        <v>1992</v>
      </c>
    </row>
    <row r="33" spans="1:2" ht="15.75" customHeight="1">
      <c r="A33" s="236" t="s">
        <v>1993</v>
      </c>
      <c r="B33" s="239" t="s">
        <v>1994</v>
      </c>
    </row>
    <row r="34" spans="1:2" ht="15.75" customHeight="1"/>
    <row r="35" spans="1:2" ht="15.75" customHeight="1"/>
    <row r="36" spans="1:2" ht="15.75" customHeight="1"/>
    <row r="37" spans="1:2" ht="15.75" customHeight="1"/>
    <row r="38" spans="1:2" ht="15.75" customHeight="1"/>
    <row r="39" spans="1:2" ht="15.75" customHeight="1"/>
    <row r="40" spans="1:2" ht="15.75" customHeight="1"/>
    <row r="41" spans="1:2" ht="15.75" customHeight="1"/>
    <row r="42" spans="1:2" ht="15.75" customHeight="1"/>
    <row r="43" spans="1:2" ht="15.75" customHeight="1"/>
    <row r="44" spans="1:2" ht="15.75" customHeight="1"/>
    <row r="45" spans="1:2" ht="15.75" customHeight="1"/>
    <row r="46" spans="1:2" ht="15.75" customHeight="1"/>
    <row r="47" spans="1:2" ht="15.75" customHeight="1"/>
    <row r="48" spans="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511811024" right="0.511811024" top="0.78740157499999996" bottom="0.78740157499999996"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Edited_spreadsheet</vt:lpstr>
      <vt:lpstr>Edited_spreadsheet_included</vt:lpstr>
      <vt:lpstr>Edited_spreadsheet_Saulo</vt:lpstr>
      <vt:lpstr>Spreadsheet_analysis</vt:lpstr>
      <vt:lpstr>Spreadsheed_final_paul</vt:lpstr>
      <vt:lpstr>Full spreadsheet final </vt:lpstr>
      <vt:lpstr>LEGENDS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 Peçanha</dc:creator>
  <cp:lastModifiedBy>Saulo Gil</cp:lastModifiedBy>
  <dcterms:created xsi:type="dcterms:W3CDTF">2021-05-31T16:58:58Z</dcterms:created>
  <dcterms:modified xsi:type="dcterms:W3CDTF">2021-07-21T14:07:36Z</dcterms:modified>
</cp:coreProperties>
</file>