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-60" yWindow="0" windowWidth="25600" windowHeight="14560" activeTab="2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</sheets>
  <definedNames>
    <definedName name="FuturesLattice" localSheetId="2">OptionsOnFuturesEG!$A$29:$N$42</definedName>
    <definedName name="FuturesLattice">#REF!</definedName>
    <definedName name="FuturesOptionLattice" localSheetId="2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2">OptionsOnFuturesEG!$A$13:$N$26</definedName>
    <definedName name="StockLattice_2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B9" i="6"/>
  <c r="L15" i="6"/>
  <c r="L31" i="6"/>
  <c r="L47" i="6"/>
  <c r="L16" i="6"/>
  <c r="L32" i="6"/>
  <c r="L48" i="6"/>
  <c r="L17" i="6"/>
  <c r="L33" i="6"/>
  <c r="L49" i="6"/>
  <c r="L18" i="6"/>
  <c r="L34" i="6"/>
  <c r="L50" i="6"/>
  <c r="L19" i="6"/>
  <c r="L35" i="6"/>
  <c r="L51" i="6"/>
  <c r="L20" i="6"/>
  <c r="L36" i="6"/>
  <c r="L52" i="6"/>
  <c r="L21" i="6"/>
  <c r="L37" i="6"/>
  <c r="L53" i="6"/>
  <c r="L22" i="6"/>
  <c r="L38" i="6"/>
  <c r="L54" i="6"/>
  <c r="L23" i="6"/>
  <c r="L39" i="6"/>
  <c r="L55" i="6"/>
  <c r="L24" i="6"/>
  <c r="L40" i="6"/>
  <c r="L56" i="6"/>
  <c r="L14" i="6"/>
  <c r="L30" i="6"/>
  <c r="L46" i="6"/>
  <c r="B8" i="7"/>
  <c r="B9" i="7"/>
  <c r="B26" i="7"/>
  <c r="C26" i="7"/>
  <c r="D26" i="7"/>
  <c r="E26" i="7"/>
  <c r="F26" i="7"/>
  <c r="G26" i="7"/>
  <c r="H26" i="7"/>
  <c r="I26" i="7"/>
  <c r="J26" i="7"/>
  <c r="K26" i="7"/>
  <c r="L26" i="7"/>
  <c r="L41" i="7"/>
  <c r="B10" i="7"/>
  <c r="C25" i="7"/>
  <c r="D25" i="7"/>
  <c r="E25" i="7"/>
  <c r="F25" i="7"/>
  <c r="G25" i="7"/>
  <c r="H25" i="7"/>
  <c r="I25" i="7"/>
  <c r="J25" i="7"/>
  <c r="K25" i="7"/>
  <c r="L25" i="7"/>
  <c r="L40" i="7"/>
  <c r="B11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10" i="6"/>
  <c r="B11" i="6"/>
  <c r="K56" i="6"/>
  <c r="K55" i="6"/>
  <c r="J56" i="6"/>
  <c r="K54" i="6"/>
  <c r="J55" i="6"/>
  <c r="I56" i="6"/>
  <c r="K53" i="6"/>
  <c r="J54" i="6"/>
  <c r="I55" i="6"/>
  <c r="H56" i="6"/>
  <c r="K52" i="6"/>
  <c r="J53" i="6"/>
  <c r="I54" i="6"/>
  <c r="H55" i="6"/>
  <c r="G56" i="6"/>
  <c r="K51" i="6"/>
  <c r="J52" i="6"/>
  <c r="I53" i="6"/>
  <c r="H54" i="6"/>
  <c r="G55" i="6"/>
  <c r="F56" i="6"/>
  <c r="K50" i="6"/>
  <c r="J51" i="6"/>
  <c r="I52" i="6"/>
  <c r="H53" i="6"/>
  <c r="G54" i="6"/>
  <c r="F55" i="6"/>
  <c r="E56" i="6"/>
  <c r="K49" i="6"/>
  <c r="J50" i="6"/>
  <c r="I51" i="6"/>
  <c r="H52" i="6"/>
  <c r="G53" i="6"/>
  <c r="F54" i="6"/>
  <c r="E55" i="6"/>
  <c r="D56" i="6"/>
  <c r="K48" i="6"/>
  <c r="J49" i="6"/>
  <c r="I50" i="6"/>
  <c r="H51" i="6"/>
  <c r="G52" i="6"/>
  <c r="F53" i="6"/>
  <c r="E54" i="6"/>
  <c r="D55" i="6"/>
  <c r="C56" i="6"/>
  <c r="K47" i="6"/>
  <c r="J48" i="6"/>
  <c r="I49" i="6"/>
  <c r="H50" i="6"/>
  <c r="G51" i="6"/>
  <c r="F52" i="6"/>
  <c r="E53" i="6"/>
  <c r="D54" i="6"/>
  <c r="C55" i="6"/>
  <c r="B56" i="6"/>
  <c r="K40" i="6"/>
  <c r="K39" i="6"/>
  <c r="J40" i="6"/>
  <c r="K38" i="6"/>
  <c r="J39" i="6"/>
  <c r="I40" i="6"/>
  <c r="K37" i="6"/>
  <c r="J38" i="6"/>
  <c r="I39" i="6"/>
  <c r="H40" i="6"/>
  <c r="K36" i="6"/>
  <c r="J37" i="6"/>
  <c r="I38" i="6"/>
  <c r="H39" i="6"/>
  <c r="G40" i="6"/>
  <c r="K35" i="6"/>
  <c r="J36" i="6"/>
  <c r="I37" i="6"/>
  <c r="H38" i="6"/>
  <c r="G39" i="6"/>
  <c r="F40" i="6"/>
  <c r="K34" i="6"/>
  <c r="J35" i="6"/>
  <c r="I36" i="6"/>
  <c r="H37" i="6"/>
  <c r="G38" i="6"/>
  <c r="F39" i="6"/>
  <c r="E40" i="6"/>
  <c r="K33" i="6"/>
  <c r="J34" i="6"/>
  <c r="I35" i="6"/>
  <c r="H36" i="6"/>
  <c r="G37" i="6"/>
  <c r="F38" i="6"/>
  <c r="E39" i="6"/>
  <c r="D40" i="6"/>
  <c r="K32" i="6"/>
  <c r="J33" i="6"/>
  <c r="I34" i="6"/>
  <c r="H35" i="6"/>
  <c r="G36" i="6"/>
  <c r="F37" i="6"/>
  <c r="E38" i="6"/>
  <c r="D39" i="6"/>
  <c r="C40" i="6"/>
  <c r="K31" i="6"/>
  <c r="J32" i="6"/>
  <c r="I33" i="6"/>
  <c r="H34" i="6"/>
  <c r="G35" i="6"/>
  <c r="F36" i="6"/>
  <c r="E37" i="6"/>
  <c r="D38" i="6"/>
  <c r="C39" i="6"/>
  <c r="B40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K21" i="6"/>
  <c r="J21" i="6"/>
  <c r="I21" i="6"/>
  <c r="H21" i="6"/>
  <c r="G21" i="6"/>
  <c r="F21" i="6"/>
  <c r="E21" i="6"/>
  <c r="K20" i="6"/>
  <c r="J20" i="6"/>
  <c r="I20" i="6"/>
  <c r="H20" i="6"/>
  <c r="G20" i="6"/>
  <c r="F20" i="6"/>
  <c r="K19" i="6"/>
  <c r="J19" i="6"/>
  <c r="I19" i="6"/>
  <c r="H19" i="6"/>
  <c r="G19" i="6"/>
  <c r="K18" i="6"/>
  <c r="J18" i="6"/>
  <c r="I18" i="6"/>
  <c r="H18" i="6"/>
  <c r="K17" i="6"/>
  <c r="J17" i="6"/>
  <c r="I17" i="6"/>
  <c r="K16" i="6"/>
  <c r="J16" i="6"/>
  <c r="K15" i="6"/>
  <c r="B8" i="5"/>
  <c r="E17" i="5"/>
  <c r="E26" i="5"/>
  <c r="D17" i="5"/>
  <c r="B9" i="5"/>
  <c r="E16" i="5"/>
  <c r="E25" i="5"/>
  <c r="B10" i="5"/>
  <c r="D26" i="5"/>
  <c r="C17" i="5"/>
  <c r="D16" i="5"/>
  <c r="E15" i="5"/>
  <c r="E24" i="5"/>
  <c r="D25" i="5"/>
  <c r="C26" i="5"/>
  <c r="B17" i="5"/>
  <c r="C16" i="5"/>
  <c r="D15" i="5"/>
  <c r="E14" i="5"/>
  <c r="E23" i="5"/>
  <c r="D24" i="5"/>
  <c r="C25" i="5"/>
  <c r="B26" i="5"/>
  <c r="B8" i="4"/>
  <c r="E17" i="4"/>
  <c r="E26" i="4"/>
  <c r="B9" i="4"/>
  <c r="E16" i="4"/>
  <c r="E25" i="4"/>
  <c r="B10" i="4"/>
  <c r="D26" i="4"/>
  <c r="E15" i="4"/>
  <c r="E24" i="4"/>
  <c r="D25" i="4"/>
  <c r="C26" i="4"/>
  <c r="E14" i="4"/>
  <c r="E23" i="4"/>
  <c r="D24" i="4"/>
  <c r="C25" i="4"/>
  <c r="B26" i="4"/>
  <c r="D17" i="4"/>
  <c r="C17" i="4"/>
  <c r="B17" i="4"/>
  <c r="D16" i="4"/>
  <c r="C16" i="4"/>
  <c r="D15" i="4"/>
  <c r="K41" i="7"/>
  <c r="D24" i="7"/>
  <c r="E23" i="7"/>
  <c r="E24" i="7"/>
  <c r="F24" i="7"/>
  <c r="G24" i="7"/>
  <c r="H24" i="7"/>
  <c r="I24" i="7"/>
  <c r="J24" i="7"/>
  <c r="K24" i="7"/>
  <c r="L24" i="7"/>
  <c r="L39" i="7"/>
  <c r="K40" i="7"/>
  <c r="J41" i="7"/>
  <c r="F22" i="7"/>
  <c r="F23" i="7"/>
  <c r="G23" i="7"/>
  <c r="H23" i="7"/>
  <c r="I23" i="7"/>
  <c r="J23" i="7"/>
  <c r="K23" i="7"/>
  <c r="L23" i="7"/>
  <c r="L38" i="7"/>
  <c r="K39" i="7"/>
  <c r="J40" i="7"/>
  <c r="I41" i="7"/>
  <c r="G21" i="7"/>
  <c r="G22" i="7"/>
  <c r="H22" i="7"/>
  <c r="I22" i="7"/>
  <c r="J22" i="7"/>
  <c r="K22" i="7"/>
  <c r="L22" i="7"/>
  <c r="L37" i="7"/>
  <c r="K38" i="7"/>
  <c r="J39" i="7"/>
  <c r="I40" i="7"/>
  <c r="H41" i="7"/>
  <c r="H20" i="7"/>
  <c r="H21" i="7"/>
  <c r="I21" i="7"/>
  <c r="J21" i="7"/>
  <c r="K21" i="7"/>
  <c r="L21" i="7"/>
  <c r="L36" i="7"/>
  <c r="K37" i="7"/>
  <c r="J38" i="7"/>
  <c r="I39" i="7"/>
  <c r="H40" i="7"/>
  <c r="G41" i="7"/>
  <c r="I19" i="7"/>
  <c r="I20" i="7"/>
  <c r="J20" i="7"/>
  <c r="K20" i="7"/>
  <c r="L20" i="7"/>
  <c r="L35" i="7"/>
  <c r="K36" i="7"/>
  <c r="J37" i="7"/>
  <c r="I38" i="7"/>
  <c r="H39" i="7"/>
  <c r="G40" i="7"/>
  <c r="F41" i="7"/>
  <c r="J18" i="7"/>
  <c r="J19" i="7"/>
  <c r="K19" i="7"/>
  <c r="L19" i="7"/>
  <c r="L34" i="7"/>
  <c r="K35" i="7"/>
  <c r="J36" i="7"/>
  <c r="I37" i="7"/>
  <c r="H38" i="7"/>
  <c r="G39" i="7"/>
  <c r="F40" i="7"/>
  <c r="E41" i="7"/>
  <c r="K17" i="7"/>
  <c r="K18" i="7"/>
  <c r="L18" i="7"/>
  <c r="L33" i="7"/>
  <c r="K34" i="7"/>
  <c r="J35" i="7"/>
  <c r="I36" i="7"/>
  <c r="H37" i="7"/>
  <c r="G38" i="7"/>
  <c r="F39" i="7"/>
  <c r="E40" i="7"/>
  <c r="D41" i="7"/>
  <c r="L16" i="7"/>
  <c r="L31" i="7"/>
  <c r="L17" i="7"/>
  <c r="L32" i="7"/>
  <c r="K32" i="7"/>
  <c r="K33" i="7"/>
  <c r="J33" i="7"/>
  <c r="J34" i="7"/>
  <c r="I34" i="7"/>
  <c r="I35" i="7"/>
  <c r="H35" i="7"/>
  <c r="H36" i="7"/>
  <c r="G36" i="7"/>
  <c r="G37" i="7"/>
  <c r="F37" i="7"/>
  <c r="F38" i="7"/>
  <c r="E38" i="7"/>
  <c r="E39" i="7"/>
  <c r="D39" i="7"/>
  <c r="D40" i="7"/>
  <c r="C40" i="7"/>
  <c r="C41" i="7"/>
  <c r="B41" i="7"/>
</calcChain>
</file>

<file path=xl/comments1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<sst xmlns="http://schemas.openxmlformats.org/spreadsheetml/2006/main" count="116" uniqueCount="36">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</sst>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</cellXfs>
  <cellStyles count="9"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28"/>
  <sheetViews>
    <sheetView showGridLines="0" topLeftCell="A4" zoomScale="150" zoomScaleNormal="150" zoomScalePageLayoutView="150" workbookViewId="0">
      <selection activeCell="B26" sqref="B26"/>
    </sheetView>
  </sheetViews>
  <sheetFormatPr baseColWidth="10" defaultColWidth="8.83203125" defaultRowHeight="12" x14ac:dyDescent="0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3" thickBot="1">
      <c r="A1" s="60" t="s">
        <v>0</v>
      </c>
      <c r="B1" s="61"/>
      <c r="E1" s="2"/>
      <c r="G1" s="62" t="s">
        <v>1</v>
      </c>
      <c r="H1" s="63"/>
    </row>
    <row r="2" spans="1:8" ht="13" thickBot="1">
      <c r="A2" s="3" t="s">
        <v>2</v>
      </c>
      <c r="B2" s="4">
        <v>100</v>
      </c>
      <c r="G2" s="5" t="s">
        <v>3</v>
      </c>
      <c r="H2" s="6">
        <v>100</v>
      </c>
    </row>
    <row r="3" spans="1:8" ht="14">
      <c r="A3" s="7" t="s">
        <v>4</v>
      </c>
      <c r="B3" s="8">
        <v>0.25</v>
      </c>
      <c r="D3" s="9"/>
    </row>
    <row r="4" spans="1:8" ht="14">
      <c r="A4" s="7" t="s">
        <v>5</v>
      </c>
      <c r="B4" s="10">
        <v>0.23438000000000001</v>
      </c>
      <c r="D4" s="9"/>
    </row>
    <row r="5" spans="1:8">
      <c r="A5" s="7" t="s">
        <v>6</v>
      </c>
      <c r="B5" s="11">
        <v>3</v>
      </c>
      <c r="D5" s="12"/>
    </row>
    <row r="6" spans="1:8" ht="15" thickBot="1">
      <c r="A6" s="7" t="s">
        <v>7</v>
      </c>
      <c r="B6" s="8">
        <v>1.0100100000000001</v>
      </c>
      <c r="D6" s="12"/>
    </row>
    <row r="7" spans="1:8">
      <c r="A7" s="13" t="s">
        <v>8</v>
      </c>
      <c r="B7" s="14">
        <v>1.07</v>
      </c>
    </row>
    <row r="8" spans="1:8">
      <c r="A8" s="15" t="s">
        <v>9</v>
      </c>
      <c r="B8" s="16">
        <f>1/B7</f>
        <v>0.93457943925233644</v>
      </c>
      <c r="G8" s="17"/>
    </row>
    <row r="9" spans="1:8">
      <c r="A9" s="15" t="s">
        <v>10</v>
      </c>
      <c r="B9" s="18">
        <f>(B6 - B8) / (B7 - B8)</f>
        <v>0.55700966183574907</v>
      </c>
      <c r="G9" s="17"/>
    </row>
    <row r="10" spans="1:8" ht="13" thickBot="1">
      <c r="A10" s="19" t="s">
        <v>11</v>
      </c>
      <c r="B10" s="20">
        <f>1 - B9</f>
        <v>0.44299033816425093</v>
      </c>
      <c r="D10" s="21"/>
      <c r="F10" s="17"/>
    </row>
    <row r="11" spans="1:8">
      <c r="D11" s="21"/>
      <c r="F11" s="17"/>
      <c r="G11" s="22"/>
    </row>
    <row r="12" spans="1:8" ht="13" thickBot="1">
      <c r="G12" s="22"/>
    </row>
    <row r="13" spans="1:8" ht="13" thickBot="1">
      <c r="A13" s="22"/>
      <c r="B13" s="64" t="s">
        <v>12</v>
      </c>
      <c r="C13" s="65"/>
      <c r="D13" s="23"/>
      <c r="E13" s="24"/>
      <c r="F13" s="22"/>
      <c r="G13" s="22"/>
    </row>
    <row r="14" spans="1:8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>
      <c r="A18" s="22"/>
      <c r="B18" s="29"/>
      <c r="C18" s="30"/>
      <c r="D18" s="30"/>
      <c r="E18" s="31"/>
      <c r="F18" s="22"/>
    </row>
    <row r="19" spans="1:7" ht="13" thickBot="1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>
      <c r="G20" s="22"/>
    </row>
    <row r="21" spans="1:7" ht="13" thickBot="1">
      <c r="G21" s="22"/>
    </row>
    <row r="22" spans="1:7" ht="13" thickBot="1">
      <c r="A22" s="22"/>
      <c r="B22" s="64" t="s">
        <v>17</v>
      </c>
      <c r="C22" s="65"/>
      <c r="D22" s="23"/>
      <c r="E22" s="24"/>
      <c r="F22" s="22"/>
      <c r="G22" s="22"/>
    </row>
    <row r="23" spans="1:7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>
      <c r="A27" s="22"/>
      <c r="B27" s="25"/>
      <c r="C27" s="26"/>
      <c r="D27" s="26"/>
      <c r="E27" s="27"/>
      <c r="F27" s="22"/>
    </row>
    <row r="28" spans="1:7" ht="13" thickBot="1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28"/>
  <sheetViews>
    <sheetView showGridLines="0" topLeftCell="A7" zoomScale="150" zoomScaleNormal="150" zoomScalePageLayoutView="150" workbookViewId="0">
      <selection activeCell="B26" sqref="B26"/>
    </sheetView>
  </sheetViews>
  <sheetFormatPr baseColWidth="10" defaultColWidth="8.83203125" defaultRowHeight="12" x14ac:dyDescent="0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3" thickBot="1">
      <c r="A1" s="60" t="s">
        <v>0</v>
      </c>
      <c r="B1" s="61"/>
      <c r="E1" s="2"/>
      <c r="G1" s="62" t="s">
        <v>1</v>
      </c>
      <c r="H1" s="63"/>
    </row>
    <row r="2" spans="1:8" ht="13" thickBot="1">
      <c r="A2" s="3" t="s">
        <v>2</v>
      </c>
      <c r="B2" s="4">
        <v>100</v>
      </c>
      <c r="G2" s="5" t="s">
        <v>3</v>
      </c>
      <c r="H2" s="6">
        <v>100</v>
      </c>
    </row>
    <row r="3" spans="1:8" ht="14">
      <c r="A3" s="7" t="s">
        <v>4</v>
      </c>
      <c r="B3" s="8">
        <v>0.25</v>
      </c>
      <c r="D3" s="9"/>
    </row>
    <row r="4" spans="1:8" ht="14">
      <c r="A4" s="7" t="s">
        <v>5</v>
      </c>
      <c r="B4" s="10">
        <v>0.23438000000000001</v>
      </c>
      <c r="D4" s="9"/>
    </row>
    <row r="5" spans="1:8">
      <c r="A5" s="7" t="s">
        <v>6</v>
      </c>
      <c r="B5" s="11">
        <v>3</v>
      </c>
      <c r="D5" s="12"/>
    </row>
    <row r="6" spans="1:8" ht="15" thickBot="1">
      <c r="A6" s="7" t="s">
        <v>7</v>
      </c>
      <c r="B6" s="8">
        <v>1.0100100000000001</v>
      </c>
      <c r="D6" s="12"/>
    </row>
    <row r="7" spans="1:8">
      <c r="A7" s="13" t="s">
        <v>8</v>
      </c>
      <c r="B7" s="14">
        <v>1.07</v>
      </c>
      <c r="G7" s="17"/>
    </row>
    <row r="8" spans="1:8">
      <c r="A8" s="15" t="s">
        <v>9</v>
      </c>
      <c r="B8" s="16">
        <f>1/B7</f>
        <v>0.93457943925233644</v>
      </c>
      <c r="G8" s="17"/>
    </row>
    <row r="9" spans="1:8">
      <c r="A9" s="15" t="s">
        <v>10</v>
      </c>
      <c r="B9" s="18">
        <f>(B6 - B8) / (B7 - B8)</f>
        <v>0.55700966183574907</v>
      </c>
    </row>
    <row r="10" spans="1:8" ht="13" thickBot="1">
      <c r="A10" s="19" t="s">
        <v>11</v>
      </c>
      <c r="B10" s="20">
        <f>1 - B9</f>
        <v>0.44299033816425093</v>
      </c>
      <c r="D10" s="21"/>
      <c r="F10" s="17"/>
      <c r="G10" s="22"/>
    </row>
    <row r="11" spans="1:8">
      <c r="D11" s="21"/>
      <c r="F11" s="17"/>
      <c r="G11" s="22"/>
    </row>
    <row r="12" spans="1:8" ht="13" thickBot="1">
      <c r="G12" s="22"/>
    </row>
    <row r="13" spans="1:8" ht="13" thickBot="1">
      <c r="A13" s="22"/>
      <c r="B13" s="64" t="s">
        <v>12</v>
      </c>
      <c r="C13" s="65"/>
      <c r="D13" s="23"/>
      <c r="E13" s="24"/>
      <c r="F13" s="22"/>
      <c r="G13" s="22"/>
    </row>
    <row r="14" spans="1:8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>
      <c r="A18" s="22"/>
      <c r="B18" s="29"/>
      <c r="C18" s="30"/>
      <c r="D18" s="30"/>
      <c r="E18" s="31"/>
      <c r="F18" s="22"/>
    </row>
    <row r="19" spans="1:7" ht="13" thickBot="1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>
      <c r="G20" s="22"/>
    </row>
    <row r="21" spans="1:7" ht="13" thickBot="1">
      <c r="G21" s="22"/>
    </row>
    <row r="22" spans="1:7" ht="13" thickBot="1">
      <c r="A22" s="22"/>
      <c r="B22" s="64" t="s">
        <v>17</v>
      </c>
      <c r="C22" s="65"/>
      <c r="D22" s="23"/>
      <c r="E22" s="24"/>
      <c r="F22" s="22"/>
      <c r="G22" s="22"/>
    </row>
    <row r="23" spans="1:7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>
      <c r="A27" s="22"/>
      <c r="B27" s="29"/>
      <c r="C27" s="30"/>
      <c r="D27" s="30"/>
      <c r="E27" s="31"/>
      <c r="F27" s="22"/>
    </row>
    <row r="28" spans="1:7" ht="13" thickBot="1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N58"/>
  <sheetViews>
    <sheetView showGridLines="0" tabSelected="1" topLeftCell="A15" zoomScale="125" zoomScaleNormal="125" zoomScalePageLayoutView="125" workbookViewId="0">
      <selection activeCell="K34" sqref="K34"/>
    </sheetView>
  </sheetViews>
  <sheetFormatPr baseColWidth="10" defaultColWidth="8.83203125" defaultRowHeight="12" x14ac:dyDescent="0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14" ht="13" thickBot="1">
      <c r="A1" s="60" t="s">
        <v>0</v>
      </c>
      <c r="B1" s="61"/>
      <c r="E1" s="60" t="s">
        <v>18</v>
      </c>
      <c r="F1" s="61"/>
      <c r="I1" s="60" t="s">
        <v>1</v>
      </c>
      <c r="J1" s="61"/>
    </row>
    <row r="2" spans="1:14" ht="13" thickBot="1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4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4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3" thickBot="1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4">
      <c r="A6" s="7" t="s">
        <v>23</v>
      </c>
      <c r="B6" s="46">
        <v>0.02</v>
      </c>
      <c r="D6" s="12"/>
    </row>
    <row r="7" spans="1:14" ht="15" thickBot="1">
      <c r="A7" s="47" t="s">
        <v>24</v>
      </c>
      <c r="B7" s="48">
        <v>0.01</v>
      </c>
    </row>
    <row r="8" spans="1:14">
      <c r="A8" s="13" t="s">
        <v>8</v>
      </c>
      <c r="B8" s="14">
        <f>EXP(B4*SQRT(B3/B5))</f>
        <v>1.0457364348384068</v>
      </c>
    </row>
    <row r="9" spans="1:14">
      <c r="A9" s="15" t="s">
        <v>9</v>
      </c>
      <c r="B9" s="16">
        <f>1/B8</f>
        <v>0.95626389851714955</v>
      </c>
    </row>
    <row r="10" spans="1:14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3" thickBot="1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3" thickBot="1"/>
    <row r="13" spans="1:14" ht="13" thickBot="1">
      <c r="A13" s="22"/>
      <c r="B13" s="64" t="s">
        <v>12</v>
      </c>
      <c r="C13" s="65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" thickBot="1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3" thickBot="1"/>
    <row r="29" spans="1:14" ht="13" thickBot="1">
      <c r="A29" s="22"/>
      <c r="B29" s="64" t="s">
        <v>32</v>
      </c>
      <c r="C29" s="65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" thickBot="1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3" thickBot="1"/>
    <row r="45" spans="1:14" ht="13" thickBot="1">
      <c r="A45" s="22"/>
      <c r="B45" s="64" t="s">
        <v>17</v>
      </c>
      <c r="C45" s="65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" thickBot="1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paperSize="9"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X46"/>
  <sheetViews>
    <sheetView showGridLines="0" workbookViewId="0">
      <selection activeCell="L33" sqref="L33"/>
    </sheetView>
  </sheetViews>
  <sheetFormatPr baseColWidth="10" defaultColWidth="8.83203125" defaultRowHeight="12" x14ac:dyDescent="0"/>
  <cols>
    <col min="1" max="5" width="8.83203125" style="49"/>
    <col min="6" max="6" width="9.33203125" style="49" customWidth="1"/>
    <col min="7" max="7" width="8.33203125" style="49" bestFit="1" customWidth="1"/>
    <col min="8" max="262" width="8.83203125" style="49"/>
    <col min="263" max="263" width="8.33203125" style="49" bestFit="1" customWidth="1"/>
    <col min="264" max="518" width="8.83203125" style="49"/>
    <col min="519" max="519" width="8.33203125" style="49" bestFit="1" customWidth="1"/>
    <col min="520" max="774" width="8.83203125" style="49"/>
    <col min="775" max="775" width="8.33203125" style="49" bestFit="1" customWidth="1"/>
    <col min="776" max="1030" width="8.83203125" style="49"/>
    <col min="1031" max="1031" width="8.33203125" style="49" bestFit="1" customWidth="1"/>
    <col min="1032" max="1286" width="8.83203125" style="49"/>
    <col min="1287" max="1287" width="8.33203125" style="49" bestFit="1" customWidth="1"/>
    <col min="1288" max="1542" width="8.83203125" style="49"/>
    <col min="1543" max="1543" width="8.33203125" style="49" bestFit="1" customWidth="1"/>
    <col min="1544" max="1798" width="8.83203125" style="49"/>
    <col min="1799" max="1799" width="8.33203125" style="49" bestFit="1" customWidth="1"/>
    <col min="1800" max="2054" width="8.83203125" style="49"/>
    <col min="2055" max="2055" width="8.33203125" style="49" bestFit="1" customWidth="1"/>
    <col min="2056" max="2310" width="8.83203125" style="49"/>
    <col min="2311" max="2311" width="8.33203125" style="49" bestFit="1" customWidth="1"/>
    <col min="2312" max="2566" width="8.83203125" style="49"/>
    <col min="2567" max="2567" width="8.33203125" style="49" bestFit="1" customWidth="1"/>
    <col min="2568" max="2822" width="8.83203125" style="49"/>
    <col min="2823" max="2823" width="8.33203125" style="49" bestFit="1" customWidth="1"/>
    <col min="2824" max="3078" width="8.83203125" style="49"/>
    <col min="3079" max="3079" width="8.33203125" style="49" bestFit="1" customWidth="1"/>
    <col min="3080" max="3334" width="8.83203125" style="49"/>
    <col min="3335" max="3335" width="8.33203125" style="49" bestFit="1" customWidth="1"/>
    <col min="3336" max="3590" width="8.83203125" style="49"/>
    <col min="3591" max="3591" width="8.33203125" style="49" bestFit="1" customWidth="1"/>
    <col min="3592" max="3846" width="8.83203125" style="49"/>
    <col min="3847" max="3847" width="8.33203125" style="49" bestFit="1" customWidth="1"/>
    <col min="3848" max="4102" width="8.83203125" style="49"/>
    <col min="4103" max="4103" width="8.33203125" style="49" bestFit="1" customWidth="1"/>
    <col min="4104" max="4358" width="8.83203125" style="49"/>
    <col min="4359" max="4359" width="8.33203125" style="49" bestFit="1" customWidth="1"/>
    <col min="4360" max="4614" width="8.83203125" style="49"/>
    <col min="4615" max="4615" width="8.33203125" style="49" bestFit="1" customWidth="1"/>
    <col min="4616" max="4870" width="8.83203125" style="49"/>
    <col min="4871" max="4871" width="8.33203125" style="49" bestFit="1" customWidth="1"/>
    <col min="4872" max="5126" width="8.83203125" style="49"/>
    <col min="5127" max="5127" width="8.33203125" style="49" bestFit="1" customWidth="1"/>
    <col min="5128" max="5382" width="8.83203125" style="49"/>
    <col min="5383" max="5383" width="8.33203125" style="49" bestFit="1" customWidth="1"/>
    <col min="5384" max="5638" width="8.83203125" style="49"/>
    <col min="5639" max="5639" width="8.33203125" style="49" bestFit="1" customWidth="1"/>
    <col min="5640" max="5894" width="8.83203125" style="49"/>
    <col min="5895" max="5895" width="8.33203125" style="49" bestFit="1" customWidth="1"/>
    <col min="5896" max="6150" width="8.83203125" style="49"/>
    <col min="6151" max="6151" width="8.33203125" style="49" bestFit="1" customWidth="1"/>
    <col min="6152" max="6406" width="8.83203125" style="49"/>
    <col min="6407" max="6407" width="8.33203125" style="49" bestFit="1" customWidth="1"/>
    <col min="6408" max="6662" width="8.83203125" style="49"/>
    <col min="6663" max="6663" width="8.33203125" style="49" bestFit="1" customWidth="1"/>
    <col min="6664" max="6918" width="8.83203125" style="49"/>
    <col min="6919" max="6919" width="8.33203125" style="49" bestFit="1" customWidth="1"/>
    <col min="6920" max="7174" width="8.83203125" style="49"/>
    <col min="7175" max="7175" width="8.33203125" style="49" bestFit="1" customWidth="1"/>
    <col min="7176" max="7430" width="8.83203125" style="49"/>
    <col min="7431" max="7431" width="8.33203125" style="49" bestFit="1" customWidth="1"/>
    <col min="7432" max="7686" width="8.83203125" style="49"/>
    <col min="7687" max="7687" width="8.33203125" style="49" bestFit="1" customWidth="1"/>
    <col min="7688" max="7942" width="8.83203125" style="49"/>
    <col min="7943" max="7943" width="8.33203125" style="49" bestFit="1" customWidth="1"/>
    <col min="7944" max="8198" width="8.83203125" style="49"/>
    <col min="8199" max="8199" width="8.33203125" style="49" bestFit="1" customWidth="1"/>
    <col min="8200" max="8454" width="8.83203125" style="49"/>
    <col min="8455" max="8455" width="8.33203125" style="49" bestFit="1" customWidth="1"/>
    <col min="8456" max="8710" width="8.83203125" style="49"/>
    <col min="8711" max="8711" width="8.33203125" style="49" bestFit="1" customWidth="1"/>
    <col min="8712" max="8966" width="8.83203125" style="49"/>
    <col min="8967" max="8967" width="8.33203125" style="49" bestFit="1" customWidth="1"/>
    <col min="8968" max="9222" width="8.83203125" style="49"/>
    <col min="9223" max="9223" width="8.33203125" style="49" bestFit="1" customWidth="1"/>
    <col min="9224" max="9478" width="8.83203125" style="49"/>
    <col min="9479" max="9479" width="8.33203125" style="49" bestFit="1" customWidth="1"/>
    <col min="9480" max="9734" width="8.83203125" style="49"/>
    <col min="9735" max="9735" width="8.33203125" style="49" bestFit="1" customWidth="1"/>
    <col min="9736" max="9990" width="8.83203125" style="49"/>
    <col min="9991" max="9991" width="8.33203125" style="49" bestFit="1" customWidth="1"/>
    <col min="9992" max="10246" width="8.83203125" style="49"/>
    <col min="10247" max="10247" width="8.33203125" style="49" bestFit="1" customWidth="1"/>
    <col min="10248" max="10502" width="8.83203125" style="49"/>
    <col min="10503" max="10503" width="8.33203125" style="49" bestFit="1" customWidth="1"/>
    <col min="10504" max="10758" width="8.83203125" style="49"/>
    <col min="10759" max="10759" width="8.33203125" style="49" bestFit="1" customWidth="1"/>
    <col min="10760" max="11014" width="8.83203125" style="49"/>
    <col min="11015" max="11015" width="8.33203125" style="49" bestFit="1" customWidth="1"/>
    <col min="11016" max="11270" width="8.83203125" style="49"/>
    <col min="11271" max="11271" width="8.33203125" style="49" bestFit="1" customWidth="1"/>
    <col min="11272" max="11526" width="8.83203125" style="49"/>
    <col min="11527" max="11527" width="8.33203125" style="49" bestFit="1" customWidth="1"/>
    <col min="11528" max="11782" width="8.83203125" style="49"/>
    <col min="11783" max="11783" width="8.33203125" style="49" bestFit="1" customWidth="1"/>
    <col min="11784" max="12038" width="8.83203125" style="49"/>
    <col min="12039" max="12039" width="8.33203125" style="49" bestFit="1" customWidth="1"/>
    <col min="12040" max="12294" width="8.83203125" style="49"/>
    <col min="12295" max="12295" width="8.33203125" style="49" bestFit="1" customWidth="1"/>
    <col min="12296" max="12550" width="8.83203125" style="49"/>
    <col min="12551" max="12551" width="8.33203125" style="49" bestFit="1" customWidth="1"/>
    <col min="12552" max="12806" width="8.83203125" style="49"/>
    <col min="12807" max="12807" width="8.33203125" style="49" bestFit="1" customWidth="1"/>
    <col min="12808" max="13062" width="8.83203125" style="49"/>
    <col min="13063" max="13063" width="8.33203125" style="49" bestFit="1" customWidth="1"/>
    <col min="13064" max="13318" width="8.83203125" style="49"/>
    <col min="13319" max="13319" width="8.33203125" style="49" bestFit="1" customWidth="1"/>
    <col min="13320" max="13574" width="8.83203125" style="49"/>
    <col min="13575" max="13575" width="8.33203125" style="49" bestFit="1" customWidth="1"/>
    <col min="13576" max="13830" width="8.83203125" style="49"/>
    <col min="13831" max="13831" width="8.33203125" style="49" bestFit="1" customWidth="1"/>
    <col min="13832" max="14086" width="8.83203125" style="49"/>
    <col min="14087" max="14087" width="8.33203125" style="49" bestFit="1" customWidth="1"/>
    <col min="14088" max="14342" width="8.83203125" style="49"/>
    <col min="14343" max="14343" width="8.33203125" style="49" bestFit="1" customWidth="1"/>
    <col min="14344" max="14598" width="8.83203125" style="49"/>
    <col min="14599" max="14599" width="8.33203125" style="49" bestFit="1" customWidth="1"/>
    <col min="14600" max="14854" width="8.83203125" style="49"/>
    <col min="14855" max="14855" width="8.33203125" style="49" bestFit="1" customWidth="1"/>
    <col min="14856" max="15110" width="8.83203125" style="49"/>
    <col min="15111" max="15111" width="8.33203125" style="49" bestFit="1" customWidth="1"/>
    <col min="15112" max="15366" width="8.83203125" style="49"/>
    <col min="15367" max="15367" width="8.33203125" style="49" bestFit="1" customWidth="1"/>
    <col min="15368" max="15622" width="8.83203125" style="49"/>
    <col min="15623" max="15623" width="8.33203125" style="49" bestFit="1" customWidth="1"/>
    <col min="15624" max="15878" width="8.83203125" style="49"/>
    <col min="15879" max="15879" width="8.33203125" style="49" bestFit="1" customWidth="1"/>
    <col min="15880" max="16134" width="8.83203125" style="49"/>
    <col min="16135" max="16135" width="8.33203125" style="49" bestFit="1" customWidth="1"/>
    <col min="16136" max="16384" width="8.83203125" style="49"/>
  </cols>
  <sheetData>
    <row r="1" spans="1:23" ht="13" thickBot="1">
      <c r="A1" s="60" t="s">
        <v>0</v>
      </c>
      <c r="B1" s="61"/>
      <c r="F1" s="60" t="s">
        <v>1</v>
      </c>
      <c r="G1" s="61"/>
    </row>
    <row r="2" spans="1:23">
      <c r="A2" s="3" t="s">
        <v>2</v>
      </c>
      <c r="B2" s="4">
        <v>100</v>
      </c>
      <c r="F2" s="50" t="s">
        <v>20</v>
      </c>
      <c r="G2" s="42">
        <v>1</v>
      </c>
    </row>
    <row r="3" spans="1:23" ht="15" thickBot="1">
      <c r="A3" s="7" t="s">
        <v>4</v>
      </c>
      <c r="B3" s="8">
        <v>0.25</v>
      </c>
      <c r="F3" s="51" t="s">
        <v>3</v>
      </c>
      <c r="G3" s="52">
        <v>100</v>
      </c>
    </row>
    <row r="4" spans="1:23" ht="14">
      <c r="A4" s="7" t="s">
        <v>5</v>
      </c>
      <c r="B4" s="10">
        <v>0.23438000000000001</v>
      </c>
    </row>
    <row r="5" spans="1:23">
      <c r="A5" s="7" t="s">
        <v>6</v>
      </c>
      <c r="B5" s="11">
        <v>10</v>
      </c>
    </row>
    <row r="6" spans="1:23" ht="14">
      <c r="A6" s="7" t="s">
        <v>23</v>
      </c>
      <c r="B6" s="46">
        <v>0.11941</v>
      </c>
    </row>
    <row r="7" spans="1:23" ht="15" thickBot="1">
      <c r="A7" s="47" t="s">
        <v>24</v>
      </c>
      <c r="B7" s="48">
        <v>0</v>
      </c>
    </row>
    <row r="8" spans="1:23">
      <c r="A8" s="13" t="s">
        <v>8</v>
      </c>
      <c r="B8" s="14">
        <f>EXP(B4*SQRT(B3/B5))</f>
        <v>1.0377539683101453</v>
      </c>
    </row>
    <row r="9" spans="1:23">
      <c r="A9" s="15" t="s">
        <v>9</v>
      </c>
      <c r="B9" s="16">
        <f>1/B8</f>
        <v>0.9636195384811459</v>
      </c>
    </row>
    <row r="10" spans="1:23">
      <c r="A10" s="15" t="s">
        <v>10</v>
      </c>
      <c r="B10" s="18">
        <f>(EXP((B6 - B7) * B3/B5) - B9) / (B8 - B9)</f>
        <v>0.53106460663027533</v>
      </c>
    </row>
    <row r="11" spans="1:23" ht="13" thickBot="1">
      <c r="A11" s="19" t="s">
        <v>11</v>
      </c>
      <c r="B11" s="20">
        <f>1 - B10</f>
        <v>0.46893539336972467</v>
      </c>
    </row>
    <row r="14" spans="1:23">
      <c r="A14" s="53" t="s">
        <v>33</v>
      </c>
      <c r="M14" s="53"/>
    </row>
    <row r="15" spans="1:23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>
      <c r="A29" s="58" t="s">
        <v>34</v>
      </c>
    </row>
    <row r="30" spans="1:24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EuropeanCall_EG</vt:lpstr>
      <vt:lpstr>AmericanPut_EG</vt:lpstr>
      <vt:lpstr>OptionsOnFuturesEG</vt:lpstr>
      <vt:lpstr>10PeriodBinomialModel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QIANG</cp:lastModifiedBy>
  <dcterms:created xsi:type="dcterms:W3CDTF">2013-01-29T14:00:58Z</dcterms:created>
  <dcterms:modified xsi:type="dcterms:W3CDTF">2018-12-03T14:51:14Z</dcterms:modified>
</cp:coreProperties>
</file>