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27-09-23" sheetId="1" r:id="rId1"/>
    <sheet name="28-09-2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12" i="2"/>
  <c r="I10" i="2"/>
  <c r="I6" i="2"/>
  <c r="I7" i="2"/>
  <c r="I8" i="2"/>
  <c r="I9" i="2"/>
  <c r="I11" i="2"/>
  <c r="I13" i="2"/>
  <c r="I14" i="2"/>
  <c r="I15" i="2"/>
  <c r="I16" i="2"/>
  <c r="I17" i="2"/>
  <c r="I18" i="2"/>
  <c r="I19" i="2"/>
  <c r="I20" i="2"/>
  <c r="I4" i="2"/>
  <c r="I3" i="2"/>
  <c r="I5" i="2"/>
  <c r="I2" i="2"/>
  <c r="G2" i="2"/>
  <c r="G3" i="2"/>
  <c r="G4" i="2"/>
  <c r="A26" i="1" l="1"/>
  <c r="B23" i="1"/>
  <c r="B24" i="1"/>
  <c r="B22" i="1"/>
  <c r="G15" i="1"/>
  <c r="F15" i="1"/>
  <c r="E16" i="1"/>
  <c r="E15" i="1"/>
  <c r="B18" i="1"/>
  <c r="C15" i="1"/>
  <c r="B15" i="1"/>
  <c r="B17" i="1" s="1"/>
  <c r="A15" i="1"/>
  <c r="A16" i="1" s="1"/>
  <c r="R13" i="1"/>
  <c r="Q12" i="1"/>
  <c r="P11" i="1"/>
  <c r="L12" i="1"/>
  <c r="L11" i="1"/>
  <c r="L10" i="1"/>
  <c r="H10" i="1"/>
  <c r="E12" i="1"/>
  <c r="A12" i="1"/>
  <c r="E10" i="1"/>
  <c r="A11" i="1"/>
  <c r="E11" i="1" s="1"/>
  <c r="Q4" i="1"/>
  <c r="Q3" i="1"/>
  <c r="Q2" i="1"/>
  <c r="M4" i="1"/>
  <c r="M3" i="1"/>
  <c r="M2" i="1"/>
  <c r="J3" i="1"/>
  <c r="J4" i="1"/>
  <c r="J2" i="1"/>
  <c r="G3" i="1"/>
  <c r="G4" i="1"/>
  <c r="G2" i="1"/>
  <c r="D6" i="1"/>
  <c r="D3" i="1"/>
  <c r="D4" i="1"/>
  <c r="D2" i="1"/>
  <c r="C3" i="1"/>
  <c r="C4" i="1"/>
  <c r="C2" i="1"/>
  <c r="C6" i="1" s="1"/>
  <c r="B16" i="1" l="1"/>
  <c r="A17" i="1"/>
  <c r="C5" i="1"/>
  <c r="C7" i="1"/>
</calcChain>
</file>

<file path=xl/sharedStrings.xml><?xml version="1.0" encoding="utf-8"?>
<sst xmlns="http://schemas.openxmlformats.org/spreadsheetml/2006/main" count="138" uniqueCount="60">
  <si>
    <t>quantity</t>
  </si>
  <si>
    <t>price</t>
  </si>
  <si>
    <t>total sales</t>
  </si>
  <si>
    <t>total</t>
  </si>
  <si>
    <t>average</t>
  </si>
  <si>
    <t>count</t>
  </si>
  <si>
    <t>modulus(returns the remainder)</t>
  </si>
  <si>
    <t>power</t>
  </si>
  <si>
    <t>celing</t>
  </si>
  <si>
    <t>floor</t>
  </si>
  <si>
    <t>concat combines or joins two statements</t>
  </si>
  <si>
    <t>hello</t>
  </si>
  <si>
    <t>world</t>
  </si>
  <si>
    <t>length</t>
  </si>
  <si>
    <t>substitute</t>
  </si>
  <si>
    <t>hey sunny</t>
  </si>
  <si>
    <t>hi excel</t>
  </si>
  <si>
    <t>hi russel</t>
  </si>
  <si>
    <t>left,mid,right</t>
  </si>
  <si>
    <t>I like python</t>
  </si>
  <si>
    <t xml:space="preserve">left </t>
  </si>
  <si>
    <t>mid</t>
  </si>
  <si>
    <t>right</t>
  </si>
  <si>
    <t>upper</t>
  </si>
  <si>
    <t>lower</t>
  </si>
  <si>
    <t>proper</t>
  </si>
  <si>
    <t>Python</t>
  </si>
  <si>
    <t>EXCEL</t>
  </si>
  <si>
    <t>ReACt</t>
  </si>
  <si>
    <t>now</t>
  </si>
  <si>
    <t>today</t>
  </si>
  <si>
    <t>TIME</t>
  </si>
  <si>
    <t>HOUR</t>
  </si>
  <si>
    <t>MINUTES</t>
  </si>
  <si>
    <t>IF CONdition</t>
  </si>
  <si>
    <t>ifelse</t>
  </si>
  <si>
    <t>name</t>
  </si>
  <si>
    <t>type1</t>
  </si>
  <si>
    <t>qty</t>
  </si>
  <si>
    <t>ivysaur</t>
  </si>
  <si>
    <t>grass</t>
  </si>
  <si>
    <t>venusaur</t>
  </si>
  <si>
    <t>charmalion</t>
  </si>
  <si>
    <t>charizad</t>
  </si>
  <si>
    <t>growler</t>
  </si>
  <si>
    <t>squartel</t>
  </si>
  <si>
    <t>blastoise</t>
  </si>
  <si>
    <t>sunny</t>
  </si>
  <si>
    <t>fire</t>
  </si>
  <si>
    <t>water</t>
  </si>
  <si>
    <t>russel</t>
  </si>
  <si>
    <t>soni</t>
  </si>
  <si>
    <t>siddhesh</t>
  </si>
  <si>
    <t>manish</t>
  </si>
  <si>
    <t>type</t>
  </si>
  <si>
    <t>search id</t>
  </si>
  <si>
    <t xml:space="preserve">balbasaur </t>
  </si>
  <si>
    <t>charizard</t>
  </si>
  <si>
    <t>TYPE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</si>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</sst>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00" zoomScaleSheetLayoutView="40" workbookViewId="0">
      <selection activeCell="D20" sqref="D20"/>
    </sheetView>
  </sheetViews>
  <sheetFormatPr defaultRowHeight="15" x14ac:dyDescent="0.25"/>
  <cols>
    <col min="1" max="1" width="13.85546875" bestFit="1" customWidth="1"/>
    <col min="2" max="2" width="9.7109375" bestFit="1" customWidth="1"/>
  </cols>
  <sheetData>
    <row r="1" spans="1:18" x14ac:dyDescent="0.25">
      <c r="A1" t="s">
        <v>0</v>
      </c>
      <c r="B1" t="s">
        <v>1</v>
      </c>
      <c r="C1" s="13" t="s">
        <v>2</v>
      </c>
      <c r="D1" s="13"/>
      <c r="F1" s="14" t="s">
        <v>6</v>
      </c>
      <c r="G1" s="14"/>
      <c r="H1" s="14"/>
      <c r="I1" s="14"/>
      <c r="J1" s="3" t="s">
        <v>7</v>
      </c>
      <c r="L1" s="5" t="s">
        <v>8</v>
      </c>
      <c r="P1" s="4" t="s">
        <v>9</v>
      </c>
    </row>
    <row r="2" spans="1:18" x14ac:dyDescent="0.25">
      <c r="A2">
        <v>30</v>
      </c>
      <c r="B2">
        <v>100</v>
      </c>
      <c r="C2">
        <f>A2*B2</f>
        <v>3000</v>
      </c>
      <c r="D2">
        <f>PRODUCT(A2,B2)</f>
        <v>3000</v>
      </c>
      <c r="F2">
        <v>10</v>
      </c>
      <c r="G2">
        <f>MOD(F2,10)</f>
        <v>0</v>
      </c>
      <c r="J2">
        <f>POWER(F2,2)</f>
        <v>100</v>
      </c>
      <c r="L2">
        <v>35.956000000000003</v>
      </c>
      <c r="M2">
        <f>CEILING(L2,1)</f>
        <v>36</v>
      </c>
      <c r="P2">
        <v>35.956000000000003</v>
      </c>
      <c r="Q2">
        <f>FLOOR(P2,1)</f>
        <v>35</v>
      </c>
    </row>
    <row r="3" spans="1:18" x14ac:dyDescent="0.25">
      <c r="A3">
        <v>42</v>
      </c>
      <c r="B3">
        <v>200</v>
      </c>
      <c r="C3">
        <f t="shared" ref="C3:C4" si="0">A3*B3</f>
        <v>8400</v>
      </c>
      <c r="D3">
        <f t="shared" ref="D3:D4" si="1">PRODUCT(A3,B3)</f>
        <v>8400</v>
      </c>
      <c r="F3">
        <v>26</v>
      </c>
      <c r="G3">
        <f t="shared" ref="G3:G4" si="2">MOD(F3,10)</f>
        <v>6</v>
      </c>
      <c r="J3">
        <f t="shared" ref="J3:J4" si="3">POWER(F3,2)</f>
        <v>676</v>
      </c>
      <c r="L3">
        <v>22.343</v>
      </c>
      <c r="M3">
        <f>CEILING(L3,5)</f>
        <v>25</v>
      </c>
      <c r="P3">
        <v>22.343</v>
      </c>
      <c r="Q3">
        <f>FLOOR(P3,1)</f>
        <v>22</v>
      </c>
    </row>
    <row r="4" spans="1:18" x14ac:dyDescent="0.25">
      <c r="A4">
        <v>95</v>
      </c>
      <c r="B4">
        <v>300</v>
      </c>
      <c r="C4">
        <f t="shared" si="0"/>
        <v>28500</v>
      </c>
      <c r="D4">
        <f t="shared" si="1"/>
        <v>28500</v>
      </c>
      <c r="F4">
        <v>34</v>
      </c>
      <c r="G4">
        <f t="shared" si="2"/>
        <v>4</v>
      </c>
      <c r="J4">
        <f t="shared" si="3"/>
        <v>1156</v>
      </c>
      <c r="L4">
        <v>91.6</v>
      </c>
      <c r="M4">
        <f>CEILING(L4,2)</f>
        <v>92</v>
      </c>
      <c r="P4">
        <v>91.641999999999996</v>
      </c>
      <c r="Q4">
        <f>FLOOR(P4,2)</f>
        <v>90</v>
      </c>
    </row>
    <row r="5" spans="1:18" x14ac:dyDescent="0.25">
      <c r="A5" s="2" t="s">
        <v>3</v>
      </c>
      <c r="C5">
        <f>SUM(C2:C4)</f>
        <v>39900</v>
      </c>
    </row>
    <row r="6" spans="1:18" x14ac:dyDescent="0.25">
      <c r="A6" s="2" t="s">
        <v>4</v>
      </c>
      <c r="C6">
        <f>AVERAGE(C2:C4)</f>
        <v>13300</v>
      </c>
      <c r="D6">
        <f>(D2+D3+D4)/3</f>
        <v>13300</v>
      </c>
    </row>
    <row r="7" spans="1:18" x14ac:dyDescent="0.25">
      <c r="A7" s="2" t="s">
        <v>5</v>
      </c>
      <c r="C7">
        <f>COUNT(C2:C4)</f>
        <v>3</v>
      </c>
    </row>
    <row r="9" spans="1:18" x14ac:dyDescent="0.25">
      <c r="A9" s="15" t="s">
        <v>10</v>
      </c>
      <c r="B9" s="6" t="s">
        <v>10</v>
      </c>
      <c r="C9" s="6" t="s">
        <v>10</v>
      </c>
      <c r="D9" s="7"/>
      <c r="E9" s="2" t="s">
        <v>13</v>
      </c>
      <c r="G9" s="2" t="s">
        <v>14</v>
      </c>
      <c r="J9" t="s">
        <v>18</v>
      </c>
    </row>
    <row r="10" spans="1:18" x14ac:dyDescent="0.25">
      <c r="A10" s="1" t="s">
        <v>11</v>
      </c>
      <c r="B10" t="s">
        <v>12</v>
      </c>
      <c r="E10">
        <f>LEN(A10)</f>
        <v>5</v>
      </c>
      <c r="G10" t="s">
        <v>16</v>
      </c>
      <c r="H10" t="str">
        <f>SUBSTITUTE(G10,"hey","hi")</f>
        <v>hi excel</v>
      </c>
      <c r="J10" t="s">
        <v>19</v>
      </c>
      <c r="L10" t="str">
        <f>LEFT(J10,1)</f>
        <v>I</v>
      </c>
      <c r="M10" s="8" t="s">
        <v>20</v>
      </c>
      <c r="N10" s="8"/>
      <c r="P10" t="s">
        <v>23</v>
      </c>
      <c r="Q10" t="s">
        <v>24</v>
      </c>
      <c r="R10" t="s">
        <v>25</v>
      </c>
    </row>
    <row r="11" spans="1:18" x14ac:dyDescent="0.25">
      <c r="A11" t="str">
        <f>CONCATENATE(A10,B10)</f>
        <v>helloworld</v>
      </c>
      <c r="E11">
        <f t="shared" ref="E11:E12" si="4">LEN(A11)</f>
        <v>10</v>
      </c>
      <c r="G11" t="s">
        <v>15</v>
      </c>
      <c r="J11" t="s">
        <v>19</v>
      </c>
      <c r="L11" t="str">
        <f>MID(J11,3,4)</f>
        <v>like</v>
      </c>
      <c r="M11" s="8" t="s">
        <v>21</v>
      </c>
      <c r="N11" s="8"/>
      <c r="O11" t="s">
        <v>26</v>
      </c>
      <c r="P11" t="str">
        <f>UPPER(O11)</f>
        <v>PYTHON</v>
      </c>
    </row>
    <row r="12" spans="1:18" x14ac:dyDescent="0.25">
      <c r="A12" t="str">
        <f>CONCATENATE(A10," ",B10)</f>
        <v>hello world</v>
      </c>
      <c r="E12">
        <f t="shared" si="4"/>
        <v>11</v>
      </c>
      <c r="G12" t="s">
        <v>17</v>
      </c>
      <c r="J12" t="s">
        <v>19</v>
      </c>
      <c r="L12" t="str">
        <f>RIGHT(J12,3)</f>
        <v>hon</v>
      </c>
      <c r="M12" s="8" t="s">
        <v>22</v>
      </c>
      <c r="N12" s="8"/>
      <c r="O12" t="s">
        <v>27</v>
      </c>
      <c r="Q12" t="str">
        <f>LOWER(O12)</f>
        <v>excel</v>
      </c>
    </row>
    <row r="13" spans="1:18" x14ac:dyDescent="0.25">
      <c r="O13" t="s">
        <v>28</v>
      </c>
      <c r="R13" t="str">
        <f>PROPER(O13)</f>
        <v>React</v>
      </c>
    </row>
    <row r="14" spans="1:18" x14ac:dyDescent="0.25">
      <c r="A14" s="2" t="s">
        <v>29</v>
      </c>
      <c r="B14" s="2" t="s">
        <v>30</v>
      </c>
      <c r="E14" s="2" t="s">
        <v>31</v>
      </c>
      <c r="F14" s="2" t="s">
        <v>32</v>
      </c>
      <c r="G14" s="2" t="s">
        <v>33</v>
      </c>
    </row>
    <row r="15" spans="1:18" x14ac:dyDescent="0.25">
      <c r="A15" s="9">
        <f ca="1">NOW()</f>
        <v>45197.367067129628</v>
      </c>
      <c r="B15" s="10">
        <f ca="1">TODAY()</f>
        <v>45197</v>
      </c>
      <c r="C15">
        <f ca="1">YEAR(TODAY())</f>
        <v>2023</v>
      </c>
      <c r="E15" s="11">
        <f>TIME(8,45,0)</f>
        <v>0.36458333333333331</v>
      </c>
      <c r="F15">
        <f ca="1">HOUR(NOW())</f>
        <v>8</v>
      </c>
      <c r="G15">
        <f ca="1">MINUTE(NOW())</f>
        <v>48</v>
      </c>
    </row>
    <row r="16" spans="1:18" x14ac:dyDescent="0.25">
      <c r="A16">
        <f ca="1">HOUR(A15)</f>
        <v>8</v>
      </c>
      <c r="B16">
        <f ca="1">MONTH(B15)</f>
        <v>9</v>
      </c>
      <c r="E16" s="11">
        <f>TIME(13,1,4)</f>
        <v>0.54240740740740734</v>
      </c>
    </row>
    <row r="17" spans="1:3" x14ac:dyDescent="0.25">
      <c r="A17">
        <f ca="1">MINUTE(A15)</f>
        <v>48</v>
      </c>
      <c r="B17">
        <f ca="1">DAY(B15)</f>
        <v>28</v>
      </c>
    </row>
    <row r="18" spans="1:3" x14ac:dyDescent="0.25">
      <c r="B18" s="10">
        <f>DATE(2023,9,21)</f>
        <v>45190</v>
      </c>
    </row>
    <row r="20" spans="1:3" x14ac:dyDescent="0.25">
      <c r="A20" s="2" t="s">
        <v>34</v>
      </c>
      <c r="C20" t="s">
        <v>35</v>
      </c>
    </row>
    <row r="22" spans="1:3" x14ac:dyDescent="0.25">
      <c r="A22">
        <v>60</v>
      </c>
      <c r="B22" t="str">
        <f>IF(A22&lt;=50,"true","false")</f>
        <v>false</v>
      </c>
    </row>
    <row r="23" spans="1:3" x14ac:dyDescent="0.25">
      <c r="A23">
        <v>45</v>
      </c>
      <c r="B23" t="str">
        <f t="shared" ref="B23:B24" si="5">IF(A23&lt;=50,"true","false")</f>
        <v>true</v>
      </c>
    </row>
    <row r="24" spans="1:3" x14ac:dyDescent="0.25">
      <c r="A24">
        <v>50</v>
      </c>
      <c r="B24" t="str">
        <f t="shared" si="5"/>
        <v>true</v>
      </c>
    </row>
    <row r="26" spans="1:3" x14ac:dyDescent="0.25">
      <c r="A26" s="12" t="str">
        <f>IF(SUM(A22:A24)&gt;200,"true","false")</f>
        <v>false</v>
      </c>
    </row>
  </sheetData>
  <mergeCells count="2">
    <mergeCell ref="C1:D1"/>
    <mergeCell ref="F1:I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11" sqref="F11"/>
    </sheetView>
  </sheetViews>
  <sheetFormatPr defaultRowHeight="15" x14ac:dyDescent="0.25"/>
  <sheetData>
    <row r="1" spans="1:16" x14ac:dyDescent="0.25">
      <c r="A1" s="24" t="s">
        <v>36</v>
      </c>
      <c r="B1" s="24" t="s">
        <v>37</v>
      </c>
      <c r="C1" s="24" t="s">
        <v>3</v>
      </c>
      <c r="D1" s="25" t="s">
        <v>38</v>
      </c>
      <c r="E1" s="16"/>
      <c r="F1" s="26" t="s">
        <v>54</v>
      </c>
      <c r="G1" s="17" t="s">
        <v>3</v>
      </c>
      <c r="H1" s="28" t="s">
        <v>55</v>
      </c>
      <c r="I1" s="17" t="s">
        <v>58</v>
      </c>
      <c r="L1" t="s">
        <v>58</v>
      </c>
      <c r="O1" t="s">
        <v>55</v>
      </c>
      <c r="P1" t="s">
        <v>58</v>
      </c>
    </row>
    <row r="2" spans="1:16" x14ac:dyDescent="0.25">
      <c r="A2" s="18" t="s">
        <v>56</v>
      </c>
      <c r="B2" s="22" t="s">
        <v>40</v>
      </c>
      <c r="C2" s="22">
        <v>30</v>
      </c>
      <c r="D2" s="19">
        <v>6</v>
      </c>
      <c r="E2" s="16"/>
      <c r="F2" s="24" t="s">
        <v>40</v>
      </c>
      <c r="G2" s="27">
        <f>SUMIF(B2:B15,F2,C2:C15)</f>
        <v>392</v>
      </c>
      <c r="H2" s="29" t="s">
        <v>39</v>
      </c>
      <c r="I2" s="29" t="str">
        <f>VLOOKUP(H:H,$A2:D15,2,1)</f>
        <v>grass</v>
      </c>
      <c r="K2" t="s">
        <v>57</v>
      </c>
      <c r="L2" t="str">
        <f>VLOOKUP(K:K,$A2:G15,2,1)</f>
        <v>grass</v>
      </c>
      <c r="O2" t="s">
        <v>39</v>
      </c>
      <c r="P2" t="s">
        <v>40</v>
      </c>
    </row>
    <row r="3" spans="1:16" x14ac:dyDescent="0.25">
      <c r="A3" s="18" t="s">
        <v>39</v>
      </c>
      <c r="B3" s="22" t="s">
        <v>40</v>
      </c>
      <c r="C3" s="22">
        <v>40</v>
      </c>
      <c r="D3" s="19">
        <v>8</v>
      </c>
      <c r="E3" s="16"/>
      <c r="F3" s="24" t="s">
        <v>48</v>
      </c>
      <c r="G3" s="27">
        <f>SUMIF(B3:B16,F3,C3:C16)</f>
        <v>447</v>
      </c>
      <c r="H3" s="29" t="s">
        <v>41</v>
      </c>
      <c r="I3" s="29" t="str">
        <f>VLOOKUP(H:H,A3:D16,2,1)</f>
        <v>grass</v>
      </c>
      <c r="L3" t="e">
        <f>VLOOKUP(K:K,D3:G16,2,1)</f>
        <v>#N/A</v>
      </c>
      <c r="O3" t="s">
        <v>41</v>
      </c>
      <c r="P3" t="s">
        <v>40</v>
      </c>
    </row>
    <row r="4" spans="1:16" x14ac:dyDescent="0.25">
      <c r="A4" s="18" t="s">
        <v>41</v>
      </c>
      <c r="B4" s="22" t="s">
        <v>40</v>
      </c>
      <c r="C4" s="22">
        <v>50</v>
      </c>
      <c r="D4" s="19">
        <v>10</v>
      </c>
      <c r="E4" s="16"/>
      <c r="F4" s="24" t="s">
        <v>49</v>
      </c>
      <c r="G4" s="27">
        <f>SUMIF(B4:B17,F4,C4:C17)</f>
        <v>620</v>
      </c>
      <c r="H4" s="29" t="s">
        <v>57</v>
      </c>
      <c r="I4" s="29" t="str">
        <f>VLOOKUP(H:H,A4:D17,2,1)</f>
        <v>fire</v>
      </c>
      <c r="L4" t="e">
        <f>VLOOKUP(K:K,D4:G17,2,1)</f>
        <v>#N/A</v>
      </c>
      <c r="O4" t="s">
        <v>57</v>
      </c>
      <c r="P4" t="s">
        <v>48</v>
      </c>
    </row>
    <row r="5" spans="1:16" x14ac:dyDescent="0.25">
      <c r="A5" s="18" t="s">
        <v>42</v>
      </c>
      <c r="B5" s="22" t="s">
        <v>48</v>
      </c>
      <c r="C5" s="22">
        <v>60</v>
      </c>
      <c r="D5" s="19">
        <v>12</v>
      </c>
      <c r="E5" s="16"/>
      <c r="F5" s="16"/>
      <c r="G5" s="16"/>
      <c r="H5" s="29" t="s">
        <v>44</v>
      </c>
      <c r="I5" s="29" t="str">
        <f>VLOOKUP(H:H,A5:D18,2,1)</f>
        <v>fire</v>
      </c>
      <c r="L5" t="e">
        <f>VLOOKUP(K:K,D5:G18,2,1)</f>
        <v>#N/A</v>
      </c>
      <c r="O5" t="s">
        <v>44</v>
      </c>
      <c r="P5" t="s">
        <v>48</v>
      </c>
    </row>
    <row r="6" spans="1:16" x14ac:dyDescent="0.25">
      <c r="A6" s="18" t="s">
        <v>43</v>
      </c>
      <c r="B6" s="22" t="s">
        <v>48</v>
      </c>
      <c r="C6" s="22">
        <v>70</v>
      </c>
      <c r="D6" s="19">
        <v>14</v>
      </c>
      <c r="E6" s="16"/>
      <c r="F6" s="16"/>
      <c r="G6" s="16"/>
      <c r="H6" s="29" t="s">
        <v>45</v>
      </c>
      <c r="I6" s="29" t="str">
        <f>VLOOKUP(H:H,$A$1:$D$15,2,1)</f>
        <v>water</v>
      </c>
      <c r="L6" t="e">
        <f>VLOOKUP(K:K,$A$1:$D$15,2,1)</f>
        <v>#N/A</v>
      </c>
      <c r="O6" t="s">
        <v>45</v>
      </c>
      <c r="P6" t="s">
        <v>49</v>
      </c>
    </row>
    <row r="7" spans="1:16" x14ac:dyDescent="0.25">
      <c r="A7" s="18" t="s">
        <v>44</v>
      </c>
      <c r="B7" s="22" t="s">
        <v>48</v>
      </c>
      <c r="C7" s="22">
        <v>80</v>
      </c>
      <c r="D7" s="19">
        <v>16</v>
      </c>
      <c r="E7" s="16"/>
      <c r="F7" s="16"/>
      <c r="G7" s="16"/>
      <c r="H7" s="29" t="s">
        <v>53</v>
      </c>
      <c r="I7" s="29" t="str">
        <f t="shared" ref="I7:I20" si="0">VLOOKUP(H:H,$A$1:$D$15,2,1)</f>
        <v>grass</v>
      </c>
      <c r="L7" t="e">
        <f t="shared" ref="L7:L20" si="1">VLOOKUP(K:K,$A$1:$D$15,2,1)</f>
        <v>#N/A</v>
      </c>
      <c r="O7" t="s">
        <v>53</v>
      </c>
      <c r="P7" t="s">
        <v>40</v>
      </c>
    </row>
    <row r="8" spans="1:16" x14ac:dyDescent="0.25">
      <c r="A8" s="18" t="s">
        <v>45</v>
      </c>
      <c r="B8" s="22" t="s">
        <v>49</v>
      </c>
      <c r="C8" s="22">
        <v>90</v>
      </c>
      <c r="D8" s="19">
        <v>18</v>
      </c>
      <c r="E8" s="16"/>
      <c r="F8" s="16"/>
      <c r="G8" s="16"/>
      <c r="H8" s="29" t="s">
        <v>47</v>
      </c>
      <c r="I8" s="29" t="str">
        <f t="shared" si="0"/>
        <v>grass</v>
      </c>
      <c r="L8" t="e">
        <f t="shared" si="1"/>
        <v>#N/A</v>
      </c>
      <c r="O8" t="s">
        <v>47</v>
      </c>
      <c r="P8" t="s">
        <v>40</v>
      </c>
    </row>
    <row r="9" spans="1:16" x14ac:dyDescent="0.25">
      <c r="A9" s="18" t="s">
        <v>46</v>
      </c>
      <c r="B9" s="22" t="s">
        <v>49</v>
      </c>
      <c r="C9" s="22">
        <v>100</v>
      </c>
      <c r="D9" s="19">
        <v>20</v>
      </c>
      <c r="E9" s="16"/>
      <c r="F9" s="16"/>
      <c r="G9" s="16"/>
      <c r="H9" s="29" t="s">
        <v>50</v>
      </c>
      <c r="I9" s="29" t="str">
        <f t="shared" si="0"/>
        <v>grass</v>
      </c>
      <c r="L9" t="e">
        <f t="shared" si="1"/>
        <v>#N/A</v>
      </c>
      <c r="O9" t="s">
        <v>50</v>
      </c>
      <c r="P9" t="s">
        <v>40</v>
      </c>
    </row>
    <row r="10" spans="1:16" x14ac:dyDescent="0.25">
      <c r="A10" s="18" t="s">
        <v>47</v>
      </c>
      <c r="B10" s="22" t="s">
        <v>49</v>
      </c>
      <c r="C10" s="22">
        <v>200</v>
      </c>
      <c r="D10" s="19">
        <v>22</v>
      </c>
      <c r="E10" s="16"/>
      <c r="F10" s="16"/>
      <c r="G10" s="16"/>
      <c r="H10" s="29" t="s">
        <v>57</v>
      </c>
      <c r="I10" s="29" t="str">
        <f>VLOOKUP(H:H,$A$1:$D$15,2,1)</f>
        <v>grass</v>
      </c>
      <c r="L10" t="e">
        <f>VLOOKUP(K:K,$A$1:$D$15,2,1)</f>
        <v>#N/A</v>
      </c>
      <c r="O10" t="s">
        <v>57</v>
      </c>
      <c r="P10" t="s">
        <v>40</v>
      </c>
    </row>
    <row r="11" spans="1:16" x14ac:dyDescent="0.25">
      <c r="A11" s="18" t="s">
        <v>50</v>
      </c>
      <c r="B11" s="22" t="s">
        <v>40</v>
      </c>
      <c r="C11" s="22">
        <v>212</v>
      </c>
      <c r="D11" s="19">
        <v>24</v>
      </c>
      <c r="E11" s="16"/>
      <c r="F11" s="16"/>
      <c r="G11" s="16"/>
      <c r="H11" s="29" t="s">
        <v>51</v>
      </c>
      <c r="I11" s="29" t="str">
        <f t="shared" si="0"/>
        <v>grass</v>
      </c>
      <c r="L11" t="e">
        <f t="shared" si="1"/>
        <v>#N/A</v>
      </c>
      <c r="O11" t="s">
        <v>51</v>
      </c>
      <c r="P11" t="s">
        <v>40</v>
      </c>
    </row>
    <row r="12" spans="1:16" x14ac:dyDescent="0.25">
      <c r="A12" s="18" t="s">
        <v>59</v>
      </c>
      <c r="B12" s="22" t="s">
        <v>49</v>
      </c>
      <c r="C12" s="22">
        <v>230</v>
      </c>
      <c r="D12" s="19">
        <v>26</v>
      </c>
      <c r="E12" s="16"/>
      <c r="F12" s="16"/>
      <c r="G12" s="16"/>
      <c r="H12" s="29" t="s">
        <v>59</v>
      </c>
      <c r="I12" s="29" t="e">
        <f>VLOOKUP(H:H,$A$1:$D$15,2,1)</f>
        <v>#N/A</v>
      </c>
      <c r="L12" t="e">
        <f>VLOOKUP(K:K,$A$1:$D$15,2,1)</f>
        <v>#N/A</v>
      </c>
      <c r="O12" t="s">
        <v>59</v>
      </c>
      <c r="P12" t="e">
        <v>#N/A</v>
      </c>
    </row>
    <row r="13" spans="1:16" x14ac:dyDescent="0.25">
      <c r="A13" s="18" t="s">
        <v>51</v>
      </c>
      <c r="B13" s="22" t="s">
        <v>48</v>
      </c>
      <c r="C13" s="22">
        <v>225</v>
      </c>
      <c r="D13" s="19">
        <v>28</v>
      </c>
      <c r="E13" s="16"/>
      <c r="F13" s="16"/>
      <c r="G13" s="16"/>
      <c r="H13" s="29" t="s">
        <v>45</v>
      </c>
      <c r="I13" s="29" t="str">
        <f t="shared" si="0"/>
        <v>water</v>
      </c>
      <c r="L13" t="e">
        <f t="shared" si="1"/>
        <v>#N/A</v>
      </c>
      <c r="O13" t="s">
        <v>45</v>
      </c>
      <c r="P13" t="s">
        <v>49</v>
      </c>
    </row>
    <row r="14" spans="1:16" x14ac:dyDescent="0.25">
      <c r="A14" s="18" t="s">
        <v>52</v>
      </c>
      <c r="B14" s="22" t="s">
        <v>48</v>
      </c>
      <c r="C14" s="22">
        <v>12</v>
      </c>
      <c r="D14" s="19">
        <v>30</v>
      </c>
      <c r="E14" s="16"/>
      <c r="F14" s="16"/>
      <c r="G14" s="16"/>
      <c r="H14" s="29" t="s">
        <v>51</v>
      </c>
      <c r="I14" s="29" t="str">
        <f t="shared" si="0"/>
        <v>grass</v>
      </c>
      <c r="L14" t="e">
        <f t="shared" si="1"/>
        <v>#N/A</v>
      </c>
      <c r="O14" t="s">
        <v>51</v>
      </c>
      <c r="P14" t="s">
        <v>40</v>
      </c>
    </row>
    <row r="15" spans="1:16" ht="15.75" thickBot="1" x14ac:dyDescent="0.3">
      <c r="A15" s="20" t="s">
        <v>53</v>
      </c>
      <c r="B15" s="23" t="s">
        <v>40</v>
      </c>
      <c r="C15" s="23">
        <v>60</v>
      </c>
      <c r="D15" s="21">
        <v>32</v>
      </c>
      <c r="E15" s="16"/>
      <c r="H15" s="29" t="s">
        <v>46</v>
      </c>
      <c r="I15" s="29" t="str">
        <f t="shared" si="0"/>
        <v>grass</v>
      </c>
      <c r="L15" t="e">
        <f t="shared" si="1"/>
        <v>#N/A</v>
      </c>
      <c r="O15" t="s">
        <v>46</v>
      </c>
      <c r="P15" t="s">
        <v>40</v>
      </c>
    </row>
    <row r="16" spans="1:16" x14ac:dyDescent="0.25">
      <c r="H16" s="29" t="s">
        <v>52</v>
      </c>
      <c r="I16" s="29" t="str">
        <f t="shared" si="0"/>
        <v>grass</v>
      </c>
      <c r="L16" t="e">
        <f t="shared" si="1"/>
        <v>#N/A</v>
      </c>
      <c r="O16" t="s">
        <v>52</v>
      </c>
      <c r="P16" t="s">
        <v>40</v>
      </c>
    </row>
    <row r="17" spans="8:16" x14ac:dyDescent="0.25">
      <c r="H17" s="29" t="s">
        <v>47</v>
      </c>
      <c r="I17" s="29" t="str">
        <f t="shared" si="0"/>
        <v>grass</v>
      </c>
      <c r="L17" t="e">
        <f t="shared" si="1"/>
        <v>#N/A</v>
      </c>
      <c r="O17" t="s">
        <v>47</v>
      </c>
      <c r="P17" t="s">
        <v>40</v>
      </c>
    </row>
    <row r="18" spans="8:16" x14ac:dyDescent="0.25">
      <c r="H18" s="29" t="s">
        <v>59</v>
      </c>
      <c r="I18" s="29" t="e">
        <f t="shared" si="0"/>
        <v>#N/A</v>
      </c>
      <c r="L18" t="e">
        <f t="shared" si="1"/>
        <v>#N/A</v>
      </c>
      <c r="O18" t="s">
        <v>59</v>
      </c>
      <c r="P18" t="e">
        <v>#N/A</v>
      </c>
    </row>
    <row r="19" spans="8:16" x14ac:dyDescent="0.25">
      <c r="H19" s="29" t="s">
        <v>53</v>
      </c>
      <c r="I19" s="29" t="str">
        <f t="shared" si="0"/>
        <v>grass</v>
      </c>
      <c r="L19" t="e">
        <f t="shared" si="1"/>
        <v>#N/A</v>
      </c>
      <c r="O19" t="s">
        <v>53</v>
      </c>
      <c r="P19" t="s">
        <v>40</v>
      </c>
    </row>
    <row r="20" spans="8:16" x14ac:dyDescent="0.25">
      <c r="H20" s="29" t="s">
        <v>52</v>
      </c>
      <c r="I20" s="29" t="str">
        <f t="shared" si="0"/>
        <v>grass</v>
      </c>
      <c r="L20" t="e">
        <f t="shared" si="1"/>
        <v>#N/A</v>
      </c>
      <c r="O20" t="s">
        <v>52</v>
      </c>
      <c r="P20" t="s">
        <v>40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27-09-23</vt:lpstr>
      <vt:lpstr>28-09-23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2023-09-27T01:48:37Z</dcterms:created>
  <dcterms:modified xsi:type="dcterms:W3CDTF">2023-09-28T03:28:01Z</dcterms:modified>
</cp:coreProperties>
</file>