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\spring 2024\Data Engineering projects\desalination_tableau\Data\home_page\final_data\"/>
    </mc:Choice>
  </mc:AlternateContent>
  <xr:revisionPtr revIDLastSave="0" documentId="13_ncr:1_{74DD368C-981D-42A8-9F8C-E4782904BD3C}" xr6:coauthVersionLast="47" xr6:coauthVersionMax="47" xr10:uidLastSave="{00000000-0000-0000-0000-000000000000}"/>
  <bookViews>
    <workbookView xWindow="-120" yWindow="-120" windowWidth="29040" windowHeight="15720" xr2:uid="{C8245598-7406-466F-AFA2-0D01E3ECE7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6" i="2" l="1"/>
  <c r="S12" i="2"/>
  <c r="S15" i="2"/>
  <c r="S43" i="2"/>
  <c r="S18" i="2"/>
  <c r="S20" i="2"/>
  <c r="R44" i="2"/>
  <c r="R48" i="2"/>
  <c r="R26" i="2"/>
  <c r="R25" i="2"/>
  <c r="R45" i="2"/>
  <c r="R6" i="2"/>
  <c r="R2" i="2"/>
  <c r="R19" i="2"/>
  <c r="R10" i="2"/>
  <c r="R13" i="2"/>
  <c r="R17" i="2"/>
  <c r="R29" i="2"/>
  <c r="R51" i="2"/>
  <c r="R28" i="2"/>
  <c r="R36" i="2"/>
  <c r="R42" i="2"/>
  <c r="R24" i="2"/>
  <c r="R47" i="2"/>
  <c r="R4" i="2"/>
  <c r="R8" i="2"/>
  <c r="R12" i="2"/>
  <c r="R35" i="2"/>
  <c r="R22" i="2"/>
  <c r="R41" i="2"/>
  <c r="R33" i="2"/>
  <c r="R50" i="2"/>
  <c r="R27" i="2"/>
  <c r="R46" i="2"/>
  <c r="R49" i="2"/>
  <c r="R7" i="2"/>
  <c r="R9" i="2"/>
  <c r="R40" i="2"/>
  <c r="R31" i="2"/>
  <c r="R11" i="2"/>
  <c r="R21" i="2"/>
  <c r="R15" i="2"/>
  <c r="R43" i="2"/>
  <c r="R16" i="2"/>
  <c r="R3" i="2"/>
  <c r="R38" i="2"/>
  <c r="R14" i="2"/>
  <c r="R32" i="2"/>
  <c r="R23" i="2"/>
  <c r="R37" i="2"/>
  <c r="R18" i="2"/>
  <c r="R5" i="2"/>
  <c r="R20" i="2"/>
  <c r="R34" i="2"/>
  <c r="R39" i="2"/>
  <c r="R52" i="2"/>
  <c r="R30" i="2"/>
  <c r="Q44" i="2"/>
  <c r="S44" i="2" s="1"/>
  <c r="Q48" i="2"/>
  <c r="S48" i="2" s="1"/>
  <c r="Q26" i="2"/>
  <c r="S26" i="2" s="1"/>
  <c r="Q25" i="2"/>
  <c r="S25" i="2" s="1"/>
  <c r="Q45" i="2"/>
  <c r="S45" i="2" s="1"/>
  <c r="Q6" i="2"/>
  <c r="S6" i="2" s="1"/>
  <c r="Q2" i="2"/>
  <c r="S2" i="2" s="1"/>
  <c r="Q19" i="2"/>
  <c r="S19" i="2" s="1"/>
  <c r="Q10" i="2"/>
  <c r="S10" i="2" s="1"/>
  <c r="Q13" i="2"/>
  <c r="S13" i="2" s="1"/>
  <c r="Q17" i="2"/>
  <c r="S17" i="2" s="1"/>
  <c r="Q29" i="2"/>
  <c r="S29" i="2" s="1"/>
  <c r="Q51" i="2"/>
  <c r="S51" i="2" s="1"/>
  <c r="Q28" i="2"/>
  <c r="S28" i="2" s="1"/>
  <c r="Q36" i="2"/>
  <c r="Q42" i="2"/>
  <c r="S42" i="2" s="1"/>
  <c r="Q24" i="2"/>
  <c r="S24" i="2" s="1"/>
  <c r="Q47" i="2"/>
  <c r="S47" i="2" s="1"/>
  <c r="Q4" i="2"/>
  <c r="S4" i="2" s="1"/>
  <c r="Q8" i="2"/>
  <c r="S8" i="2" s="1"/>
  <c r="Q12" i="2"/>
  <c r="Q35" i="2"/>
  <c r="S35" i="2" s="1"/>
  <c r="Q22" i="2"/>
  <c r="S22" i="2" s="1"/>
  <c r="Q41" i="2"/>
  <c r="S41" i="2" s="1"/>
  <c r="Q33" i="2"/>
  <c r="S33" i="2" s="1"/>
  <c r="Q50" i="2"/>
  <c r="S50" i="2" s="1"/>
  <c r="Q27" i="2"/>
  <c r="S27" i="2" s="1"/>
  <c r="Q46" i="2"/>
  <c r="S46" i="2" s="1"/>
  <c r="Q49" i="2"/>
  <c r="S49" i="2" s="1"/>
  <c r="Q7" i="2"/>
  <c r="S7" i="2" s="1"/>
  <c r="Q9" i="2"/>
  <c r="S9" i="2" s="1"/>
  <c r="Q40" i="2"/>
  <c r="S40" i="2" s="1"/>
  <c r="Q31" i="2"/>
  <c r="S31" i="2" s="1"/>
  <c r="Q11" i="2"/>
  <c r="S11" i="2" s="1"/>
  <c r="Q21" i="2"/>
  <c r="S21" i="2" s="1"/>
  <c r="Q15" i="2"/>
  <c r="Q43" i="2"/>
  <c r="Q16" i="2"/>
  <c r="S16" i="2" s="1"/>
  <c r="Q3" i="2"/>
  <c r="S3" i="2" s="1"/>
  <c r="Q38" i="2"/>
  <c r="S38" i="2" s="1"/>
  <c r="Q14" i="2"/>
  <c r="S14" i="2" s="1"/>
  <c r="Q32" i="2"/>
  <c r="S32" i="2" s="1"/>
  <c r="Q23" i="2"/>
  <c r="S23" i="2" s="1"/>
  <c r="Q37" i="2"/>
  <c r="S37" i="2" s="1"/>
  <c r="Q18" i="2"/>
  <c r="Q5" i="2"/>
  <c r="S5" i="2" s="1"/>
  <c r="Q20" i="2"/>
  <c r="Q34" i="2"/>
  <c r="S34" i="2" s="1"/>
  <c r="Q39" i="2"/>
  <c r="S39" i="2" s="1"/>
  <c r="Q52" i="2"/>
  <c r="S52" i="2" s="1"/>
  <c r="Q30" i="2"/>
  <c r="S30" i="2" s="1"/>
</calcChain>
</file>

<file path=xl/sharedStrings.xml><?xml version="1.0" encoding="utf-8"?>
<sst xmlns="http://schemas.openxmlformats.org/spreadsheetml/2006/main" count="122" uniqueCount="121">
  <si>
    <t>State</t>
  </si>
  <si>
    <t>Total GW Depletion Rate (km^3/yr)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</si>
  <si>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</si>
  <si>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</si>
  <si>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</si>
  <si>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</si>
  <si>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</si>
  <si>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</si>
  <si>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</si>
  <si>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</si>
  <si>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</si>
  <si>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</si>
  <si>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</si>
  <si>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</si>
  <si>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</si>
  <si>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</si>
  <si>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</si>
  <si>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</si>
  <si>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</si>
  <si>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</si>
  <si>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</si>
  <si>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</si>
  <si>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</si>
  <si>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</si>
  <si>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</si>
  <si>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</si>
  <si>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</si>
  <si>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</si>
  <si>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</si>
  <si>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</si>
  <si>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</si>
  <si>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</si>
  <si>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</si>
  <si>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</si>
  <si>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</si>
  <si>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</si>
  <si>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</si>
  <si>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</si>
  <si>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</si>
  <si>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</si>
  <si>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</si>
  <si>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</si>
  <si>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</si>
  <si>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</si>
  <si>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</si>
  <si>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</si>
  <si>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</si>
  <si>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</si>
  <si>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</si>
  <si>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</si>
  <si>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</si>
  <si>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</si>
  <si>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</si>
  <si>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Total Withdrawals - Groundwater Fresh (Million Gallons per Day - Freshwater)</t>
  </si>
  <si>
    <t>Total Withdrawals - Groundwater Saline (Million Gallons per Day - Saline Water)</t>
  </si>
  <si>
    <t>Total Withdrawals - Groundwater Total (Fresh + Saline Water Withdrawals)</t>
  </si>
  <si>
    <t>Total Withdrawals - Surface Water Fresh (Million Gallons per Day - Freshwater)</t>
  </si>
  <si>
    <t>Total Withdrawals - Surface Water Saline (Million Gallons per Day - Saline)</t>
  </si>
  <si>
    <t>Total Withdrawals - Surface Water Total (Fresh + Saline Surface Water)</t>
  </si>
  <si>
    <t>Total Freshwater Withdrawals (Groundwater Fresh + Surface Water Fresh)</t>
  </si>
  <si>
    <t>Total Saline Water Withdrawals (Groundwater Saline + Surface Water Saline)</t>
  </si>
  <si>
    <t>Total Water Withdrawals (Groundwater + Surface Water, Fresh + Saline)</t>
  </si>
  <si>
    <t>Consumptive Use - Freshwater Partial (Portion of freshwater not returned to the source)</t>
  </si>
  <si>
    <t>Consumptive Use - Saline Water Partial (Portion of saline water not returned)</t>
  </si>
  <si>
    <t>Consumptive Use - Total Partial (Total water not returned, fresh + saline)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</si>
  <si>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</si>
  <si>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</si>
  <si>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</si>
  <si>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</si>
  <si>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</si>
  <si>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</si>
  <si>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</si>
  <si>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</si>
  <si>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</si>
  <si>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</si>
  <si>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</si>
  <si>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</si>
  <si>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</si>
  <si>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</si>
  <si>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</si>
  <si>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</si>
  <si>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</si>
  <si>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</si>
  <si>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</si>
  <si>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</si>
  <si>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</si>
  <si>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</si>
  <si>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</si>
  <si>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</si>
  <si>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</si>
  <si>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</si>
  <si>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</si>
  <si>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</si>
  <si>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</si>
  <si>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</si>
  <si>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</si>
  <si>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</si>
  <si>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</si>
  <si>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</si>
  <si>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</si>
  <si>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</si>
  <si>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</si>
  <si>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</si>
  <si>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</si>
  <si>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</si>
  <si>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</si>
  <si>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</si>
  <si>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</si>
  <si>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</si>
  <si>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</si>
  <si>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</si>
  <si>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</si>
  <si>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</si>
  <si>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</si>
  <si>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</si>
  <si>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</si>
  <si>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Population Estimate (2024)</t>
  </si>
  <si>
    <t>StateName</t>
  </si>
  <si>
    <t>WSI</t>
  </si>
  <si>
    <t>Per Capita Freshwater Demand</t>
  </si>
  <si>
    <t>Desalination Feasibility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</si>
</sst>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396-0D7F-4DC6-AF4F-4D945EB0AE70}">
  <dimension ref="A1:S54"/>
  <sheetViews>
    <sheetView tabSelected="1" topLeftCell="L1" zoomScale="61" zoomScaleNormal="71" workbookViewId="0">
      <selection activeCell="S3" sqref="S3"/>
    </sheetView>
  </sheetViews>
  <sheetFormatPr defaultColWidth="20.7109375" defaultRowHeight="15" x14ac:dyDescent="0.25"/>
  <cols>
    <col min="1" max="1" width="6.7109375" bestFit="1" customWidth="1"/>
    <col min="2" max="2" width="20.28515625" bestFit="1" customWidth="1"/>
    <col min="3" max="3" width="28.7109375" bestFit="1" customWidth="1"/>
    <col min="4" max="4" width="36.140625" bestFit="1" customWidth="1"/>
    <col min="5" max="5" width="78.42578125" bestFit="1" customWidth="1"/>
    <col min="6" max="6" width="80" bestFit="1" customWidth="1"/>
    <col min="7" max="7" width="74.42578125" bestFit="1" customWidth="1"/>
    <col min="8" max="8" width="79.7109375" bestFit="1" customWidth="1"/>
    <col min="9" max="9" width="74.85546875" bestFit="1" customWidth="1"/>
    <col min="10" max="10" width="71.5703125" bestFit="1" customWidth="1"/>
    <col min="11" max="11" width="74.85546875" bestFit="1" customWidth="1"/>
    <col min="12" max="12" width="76.42578125" bestFit="1" customWidth="1"/>
    <col min="13" max="13" width="71.5703125" bestFit="1" customWidth="1"/>
    <col min="14" max="14" width="89.85546875" bestFit="1" customWidth="1"/>
    <col min="15" max="15" width="78.140625" bestFit="1" customWidth="1"/>
    <col min="16" max="16" width="73.42578125" bestFit="1" customWidth="1"/>
    <col min="17" max="17" width="15.140625" bestFit="1" customWidth="1"/>
    <col min="18" max="18" width="32.7109375" bestFit="1" customWidth="1"/>
    <col min="19" max="19" width="31" bestFit="1" customWidth="1"/>
    <col min="20" max="20" width="28.7109375" bestFit="1" customWidth="1"/>
  </cols>
  <sheetData>
    <row r="1" spans="1:19" x14ac:dyDescent="0.25">
      <c r="A1" s="1" t="s">
        <v>0</v>
      </c>
      <c r="B1" t="s">
        <v>117</v>
      </c>
      <c r="C1" t="s">
        <v>116</v>
      </c>
      <c r="D1" t="s">
        <v>1</v>
      </c>
      <c r="E1" s="1" t="s">
        <v>53</v>
      </c>
      <c r="F1" t="s">
        <v>54</v>
      </c>
      <c r="G1" s="1" t="s">
        <v>55</v>
      </c>
      <c r="H1" t="s">
        <v>56</v>
      </c>
      <c r="I1" s="1" t="s">
        <v>57</v>
      </c>
      <c r="J1" t="s">
        <v>58</v>
      </c>
      <c r="K1" s="1" t="s">
        <v>59</v>
      </c>
      <c r="L1" t="s">
        <v>60</v>
      </c>
      <c r="M1" s="1" t="s">
        <v>61</v>
      </c>
      <c r="N1" t="s">
        <v>62</v>
      </c>
      <c r="O1" s="1" t="s">
        <v>63</v>
      </c>
      <c r="P1" t="s">
        <v>64</v>
      </c>
      <c r="Q1" t="s">
        <v>118</v>
      </c>
      <c r="R1" t="s">
        <v>119</v>
      </c>
      <c r="S1" t="s">
        <v>120</v>
      </c>
    </row>
    <row r="2" spans="1:19" x14ac:dyDescent="0.25">
      <c r="A2" s="1" t="s">
        <v>72</v>
      </c>
      <c r="B2" t="s">
        <v>10</v>
      </c>
      <c r="C2">
        <v>702250</v>
      </c>
      <c r="D2" t="e">
        <v>#N/A</v>
      </c>
      <c r="E2" s="1">
        <v>0</v>
      </c>
      <c r="F2">
        <v>0</v>
      </c>
      <c r="G2" s="1">
        <v>0</v>
      </c>
      <c r="H2">
        <v>0.05</v>
      </c>
      <c r="I2" s="1">
        <v>0</v>
      </c>
      <c r="J2">
        <v>0.05</v>
      </c>
      <c r="K2" s="1">
        <v>0.05</v>
      </c>
      <c r="L2">
        <v>0</v>
      </c>
      <c r="M2" s="1">
        <v>0.05</v>
      </c>
      <c r="N2">
        <v>0.04</v>
      </c>
      <c r="O2" s="1">
        <v>0</v>
      </c>
      <c r="P2">
        <v>0.04</v>
      </c>
      <c r="Q2" t="e">
        <f>D2/C2</f>
        <v>#N/A</v>
      </c>
      <c r="R2" s="1">
        <f>K2/C2</f>
        <v>7.1199715201139197E-8</v>
      </c>
      <c r="S2" s="1" t="e">
        <f>(0.4*L2) + (0.3*K2) + (0.3*Q2)</f>
        <v>#N/A</v>
      </c>
    </row>
    <row r="3" spans="1:19" x14ac:dyDescent="0.25">
      <c r="A3" s="1" t="s">
        <v>104</v>
      </c>
      <c r="B3" t="s">
        <v>41</v>
      </c>
      <c r="C3">
        <v>1112308</v>
      </c>
      <c r="D3" t="e">
        <v>#N/A</v>
      </c>
      <c r="E3" s="1">
        <v>32.659999999999997</v>
      </c>
      <c r="F3">
        <v>0</v>
      </c>
      <c r="G3" s="1">
        <v>32.659999999999997</v>
      </c>
      <c r="H3">
        <v>88.85</v>
      </c>
      <c r="I3" s="1">
        <v>221.73</v>
      </c>
      <c r="J3">
        <v>310.58</v>
      </c>
      <c r="K3" s="1">
        <v>121.51</v>
      </c>
      <c r="L3">
        <v>221.73</v>
      </c>
      <c r="M3" s="1">
        <v>343.24</v>
      </c>
      <c r="N3">
        <v>6.02</v>
      </c>
      <c r="O3" s="1">
        <v>2.2200000000000002</v>
      </c>
      <c r="P3">
        <v>8.24</v>
      </c>
      <c r="Q3" t="e">
        <f>D3/C3</f>
        <v>#N/A</v>
      </c>
      <c r="R3" s="1">
        <f>K3/C3</f>
        <v>1.0924132524444668E-4</v>
      </c>
      <c r="S3" s="1" t="e">
        <f>(0.4*L3) + (0.3*K3) + (0.3*Q3)</f>
        <v>#N/A</v>
      </c>
    </row>
    <row r="4" spans="1:19" x14ac:dyDescent="0.25">
      <c r="A4" s="1" t="s">
        <v>84</v>
      </c>
      <c r="B4" t="s">
        <v>23</v>
      </c>
      <c r="C4">
        <v>7136171</v>
      </c>
      <c r="D4" t="e">
        <v>#N/A</v>
      </c>
      <c r="E4" s="1">
        <v>379.67</v>
      </c>
      <c r="F4">
        <v>0</v>
      </c>
      <c r="G4" s="1">
        <v>379.67</v>
      </c>
      <c r="H4">
        <v>540.05999999999995</v>
      </c>
      <c r="I4" s="1">
        <v>487.6</v>
      </c>
      <c r="J4">
        <v>1027.6599999999999</v>
      </c>
      <c r="K4" s="1">
        <v>919.73</v>
      </c>
      <c r="L4">
        <v>487.6</v>
      </c>
      <c r="M4" s="1">
        <v>1407.3300000000002</v>
      </c>
      <c r="N4">
        <v>34.699999999999996</v>
      </c>
      <c r="O4" s="1">
        <v>14.2</v>
      </c>
      <c r="P4">
        <v>48.9</v>
      </c>
      <c r="Q4" t="e">
        <f>D4/C4</f>
        <v>#N/A</v>
      </c>
      <c r="R4" s="1">
        <f>K4/C4</f>
        <v>1.2888284207315099E-4</v>
      </c>
      <c r="S4" s="1" t="e">
        <f>(0.4*L4) + (0.3*K4) + (0.3*Q4)</f>
        <v>#N/A</v>
      </c>
    </row>
    <row r="5" spans="1:19" x14ac:dyDescent="0.25">
      <c r="A5" s="1" t="s">
        <v>111</v>
      </c>
      <c r="B5" t="s">
        <v>47</v>
      </c>
      <c r="C5">
        <v>648493</v>
      </c>
      <c r="D5" t="e">
        <v>#N/A</v>
      </c>
      <c r="E5" s="1">
        <v>36.730000000000004</v>
      </c>
      <c r="F5">
        <v>0</v>
      </c>
      <c r="G5" s="1">
        <v>36.730000000000004</v>
      </c>
      <c r="H5">
        <v>54.21</v>
      </c>
      <c r="I5" s="1">
        <v>0</v>
      </c>
      <c r="J5">
        <v>54.21</v>
      </c>
      <c r="K5" s="1">
        <v>90.940000000000012</v>
      </c>
      <c r="L5">
        <v>0</v>
      </c>
      <c r="M5" s="1">
        <v>90.940000000000012</v>
      </c>
      <c r="N5">
        <v>3.56</v>
      </c>
      <c r="O5" s="1">
        <v>0</v>
      </c>
      <c r="P5">
        <v>3.56</v>
      </c>
      <c r="Q5" t="e">
        <f>D5/C5</f>
        <v>#N/A</v>
      </c>
      <c r="R5" s="1">
        <f>K5/C5</f>
        <v>1.4023281669964057E-4</v>
      </c>
      <c r="S5" s="1" t="e">
        <f>(0.4*L5) + (0.3*K5) + (0.3*Q5)</f>
        <v>#N/A</v>
      </c>
    </row>
    <row r="6" spans="1:19" x14ac:dyDescent="0.25">
      <c r="A6" s="1" t="s">
        <v>71</v>
      </c>
      <c r="B6" t="s">
        <v>8</v>
      </c>
      <c r="C6">
        <v>3675069</v>
      </c>
      <c r="D6" t="e">
        <v>#N/A</v>
      </c>
      <c r="E6" s="1">
        <v>128.06</v>
      </c>
      <c r="F6">
        <v>0</v>
      </c>
      <c r="G6" s="1">
        <v>128.06</v>
      </c>
      <c r="H6">
        <v>488.62000000000006</v>
      </c>
      <c r="I6" s="1">
        <v>2511.42</v>
      </c>
      <c r="J6">
        <v>3000.0399999999995</v>
      </c>
      <c r="K6" s="1">
        <v>616.67999999999984</v>
      </c>
      <c r="L6">
        <v>2511.42</v>
      </c>
      <c r="M6" s="1">
        <v>3128.1000000000004</v>
      </c>
      <c r="N6">
        <v>17.789999999999996</v>
      </c>
      <c r="O6" s="1">
        <v>23.19</v>
      </c>
      <c r="P6">
        <v>40.98</v>
      </c>
      <c r="Q6" t="e">
        <f>D6/C6</f>
        <v>#N/A</v>
      </c>
      <c r="R6" s="1">
        <f>K6/C6</f>
        <v>1.6780093108455918E-4</v>
      </c>
      <c r="S6" s="1" t="e">
        <f>(0.4*L6) + (0.3*K6) + (0.3*Q6)</f>
        <v>#N/A</v>
      </c>
    </row>
    <row r="7" spans="1:19" x14ac:dyDescent="0.25">
      <c r="A7" s="1" t="s">
        <v>95</v>
      </c>
      <c r="B7" t="s">
        <v>31</v>
      </c>
      <c r="C7">
        <v>1409032</v>
      </c>
      <c r="D7" t="e">
        <v>#N/A</v>
      </c>
      <c r="E7" s="1">
        <v>80.41</v>
      </c>
      <c r="F7">
        <v>0</v>
      </c>
      <c r="G7" s="1">
        <v>80.41</v>
      </c>
      <c r="H7">
        <v>161.61000000000001</v>
      </c>
      <c r="I7" s="1">
        <v>693.42</v>
      </c>
      <c r="J7">
        <v>855.03</v>
      </c>
      <c r="K7" s="1">
        <v>242.02000000000004</v>
      </c>
      <c r="L7">
        <v>693.42</v>
      </c>
      <c r="M7" s="1">
        <v>935.43999999999994</v>
      </c>
      <c r="N7">
        <v>9.4999999999999982</v>
      </c>
      <c r="O7" s="1">
        <v>8.27</v>
      </c>
      <c r="P7">
        <v>17.77</v>
      </c>
      <c r="Q7" t="e">
        <f>D7/C7</f>
        <v>#N/A</v>
      </c>
      <c r="R7" s="1">
        <f>K7/C7</f>
        <v>1.7176330984676008E-4</v>
      </c>
      <c r="S7" s="1" t="e">
        <f>(0.4*L7) + (0.3*K7) + (0.3*Q7)</f>
        <v>#N/A</v>
      </c>
    </row>
    <row r="8" spans="1:19" x14ac:dyDescent="0.25">
      <c r="A8" s="1" t="s">
        <v>85</v>
      </c>
      <c r="B8" t="s">
        <v>22</v>
      </c>
      <c r="C8">
        <v>6263220</v>
      </c>
      <c r="D8">
        <v>2.1000000000000001E-2</v>
      </c>
      <c r="E8" s="1">
        <v>294.67999999999995</v>
      </c>
      <c r="F8">
        <v>0</v>
      </c>
      <c r="G8" s="1">
        <v>294.67999999999995</v>
      </c>
      <c r="H8">
        <v>935.00999999999988</v>
      </c>
      <c r="I8" s="1">
        <v>5296.8399999999992</v>
      </c>
      <c r="J8">
        <v>6231.8500000000022</v>
      </c>
      <c r="K8" s="1">
        <v>1229.6899999999994</v>
      </c>
      <c r="L8">
        <v>5296.8399999999992</v>
      </c>
      <c r="M8" s="1">
        <v>6526.5299999999988</v>
      </c>
      <c r="N8">
        <v>59.159999999999989</v>
      </c>
      <c r="O8" s="1">
        <v>61.15</v>
      </c>
      <c r="P8">
        <v>120.31000000000003</v>
      </c>
      <c r="Q8">
        <f>D8/C8</f>
        <v>3.3529079291482656E-9</v>
      </c>
      <c r="R8" s="1">
        <f>K8/C8</f>
        <v>1.9633511197115851E-4</v>
      </c>
      <c r="S8" s="1">
        <f>(0.4*L8) + (0.3*K8) + (0.3*Q8)</f>
        <v>2487.6430000010055</v>
      </c>
    </row>
    <row r="9" spans="1:19" x14ac:dyDescent="0.25">
      <c r="A9" s="1" t="s">
        <v>96</v>
      </c>
      <c r="B9" t="s">
        <v>32</v>
      </c>
      <c r="C9">
        <v>9500851</v>
      </c>
      <c r="D9">
        <v>0</v>
      </c>
      <c r="E9" s="1">
        <v>568.63999999999987</v>
      </c>
      <c r="F9">
        <v>0</v>
      </c>
      <c r="G9" s="1">
        <v>568.63999999999987</v>
      </c>
      <c r="H9">
        <v>1314.92</v>
      </c>
      <c r="I9" s="1">
        <v>3426.09</v>
      </c>
      <c r="J9">
        <v>4741.01</v>
      </c>
      <c r="K9" s="1">
        <v>1883.56</v>
      </c>
      <c r="L9">
        <v>3426.09</v>
      </c>
      <c r="M9" s="1">
        <v>5309.6500000000005</v>
      </c>
      <c r="N9">
        <v>84.340000000000018</v>
      </c>
      <c r="O9" s="1">
        <v>76.040000000000006</v>
      </c>
      <c r="P9">
        <v>160.38000000000002</v>
      </c>
      <c r="Q9">
        <f>D9/C9</f>
        <v>0</v>
      </c>
      <c r="R9" s="1">
        <f>K9/C9</f>
        <v>1.9825171450431125E-4</v>
      </c>
      <c r="S9" s="1">
        <f>(0.4*L9) + (0.3*K9) + (0.3*Q9)</f>
        <v>1935.5040000000001</v>
      </c>
    </row>
    <row r="10" spans="1:19" x14ac:dyDescent="0.25">
      <c r="A10" s="1" t="s">
        <v>74</v>
      </c>
      <c r="B10" t="s">
        <v>11</v>
      </c>
      <c r="C10">
        <v>23372215</v>
      </c>
      <c r="D10">
        <v>2.2499999999999999E-2</v>
      </c>
      <c r="E10" s="1">
        <v>3576.4299999999989</v>
      </c>
      <c r="F10">
        <v>197.66</v>
      </c>
      <c r="G10" s="1">
        <v>3774.0899999999992</v>
      </c>
      <c r="H10">
        <v>2110.1800000000007</v>
      </c>
      <c r="I10" s="1">
        <v>9400.5399999999991</v>
      </c>
      <c r="J10">
        <v>11510.720000000001</v>
      </c>
      <c r="K10" s="1">
        <v>5686.61</v>
      </c>
      <c r="L10">
        <v>9598.1999999999989</v>
      </c>
      <c r="M10" s="1">
        <v>15284.809999999998</v>
      </c>
      <c r="N10">
        <v>1768.02</v>
      </c>
      <c r="O10" s="1">
        <v>122.10999999999999</v>
      </c>
      <c r="P10">
        <v>1890.13</v>
      </c>
      <c r="Q10">
        <f>D10/C10</f>
        <v>9.6268154302020585E-10</v>
      </c>
      <c r="R10" s="1">
        <f>K10/C10</f>
        <v>2.4330642174907256E-4</v>
      </c>
      <c r="S10" s="1">
        <f>(0.4*L10) + (0.3*K10) + (0.3*Q10)</f>
        <v>5545.2630000002891</v>
      </c>
    </row>
    <row r="11" spans="1:19" x14ac:dyDescent="0.25">
      <c r="A11" s="1" t="s">
        <v>99</v>
      </c>
      <c r="B11" t="s">
        <v>34</v>
      </c>
      <c r="C11">
        <v>19867248</v>
      </c>
      <c r="D11">
        <v>-5.2999999999999999E-2</v>
      </c>
      <c r="E11" s="1">
        <v>889.55000000000018</v>
      </c>
      <c r="F11">
        <v>0.95</v>
      </c>
      <c r="G11" s="1">
        <v>890.50000000000011</v>
      </c>
      <c r="H11">
        <v>4424.7100000000009</v>
      </c>
      <c r="I11" s="1">
        <v>5482.82</v>
      </c>
      <c r="J11">
        <v>9907.5300000000007</v>
      </c>
      <c r="K11" s="1">
        <v>5314.26</v>
      </c>
      <c r="L11">
        <v>5483.7700000000013</v>
      </c>
      <c r="M11" s="1">
        <v>10798.029999999997</v>
      </c>
      <c r="N11">
        <v>117.97999999999996</v>
      </c>
      <c r="O11" s="1">
        <v>54.75</v>
      </c>
      <c r="P11">
        <v>172.73000000000002</v>
      </c>
      <c r="Q11">
        <f>D11/C11</f>
        <v>-2.6677071731323834E-9</v>
      </c>
      <c r="R11" s="1">
        <f>K11/C11</f>
        <v>2.6748848154510378E-4</v>
      </c>
      <c r="S11" s="1">
        <f>(0.4*L11) + (0.3*K11) + (0.3*Q11)</f>
        <v>3787.7859999992006</v>
      </c>
    </row>
    <row r="12" spans="1:19" x14ac:dyDescent="0.25">
      <c r="A12" s="1" t="s">
        <v>86</v>
      </c>
      <c r="B12" t="s">
        <v>21</v>
      </c>
      <c r="C12">
        <v>1405012</v>
      </c>
      <c r="D12" t="e">
        <v>#N/A</v>
      </c>
      <c r="E12" s="1">
        <v>84.79</v>
      </c>
      <c r="F12">
        <v>0</v>
      </c>
      <c r="G12" s="1">
        <v>84.79</v>
      </c>
      <c r="H12">
        <v>300.02999999999997</v>
      </c>
      <c r="I12" s="1">
        <v>123.96</v>
      </c>
      <c r="J12">
        <v>423.9899999999999</v>
      </c>
      <c r="K12" s="1">
        <v>384.82000000000005</v>
      </c>
      <c r="L12">
        <v>123.96</v>
      </c>
      <c r="M12" s="1">
        <v>508.78000000000009</v>
      </c>
      <c r="N12">
        <v>22.92</v>
      </c>
      <c r="O12" s="1">
        <v>1</v>
      </c>
      <c r="P12">
        <v>23.92</v>
      </c>
      <c r="Q12" t="e">
        <f>D12/C12</f>
        <v>#N/A</v>
      </c>
      <c r="R12" s="1">
        <f>K12/C12</f>
        <v>2.7389089915246277E-4</v>
      </c>
      <c r="S12" s="1" t="e">
        <f>(0.4*L12) + (0.3*K12) + (0.3*Q12)</f>
        <v>#N/A</v>
      </c>
    </row>
    <row r="13" spans="1:19" x14ac:dyDescent="0.25">
      <c r="A13" s="1" t="s">
        <v>75</v>
      </c>
      <c r="B13" t="s">
        <v>12</v>
      </c>
      <c r="C13">
        <v>11180878</v>
      </c>
      <c r="D13">
        <v>0</v>
      </c>
      <c r="E13" s="1">
        <v>1153.1300000000001</v>
      </c>
      <c r="F13">
        <v>0</v>
      </c>
      <c r="G13" s="1">
        <v>1153.1300000000001</v>
      </c>
      <c r="H13">
        <v>2125.94</v>
      </c>
      <c r="I13" s="1">
        <v>102.08</v>
      </c>
      <c r="J13">
        <v>2228.02</v>
      </c>
      <c r="K13" s="1">
        <v>3279.0700000000006</v>
      </c>
      <c r="L13">
        <v>102.08</v>
      </c>
      <c r="M13" s="1">
        <v>3381.1500000000005</v>
      </c>
      <c r="N13">
        <v>898.92000000000019</v>
      </c>
      <c r="O13" s="1">
        <v>0.02</v>
      </c>
      <c r="P13">
        <v>898.94000000000017</v>
      </c>
      <c r="Q13">
        <f>D13/C13</f>
        <v>0</v>
      </c>
      <c r="R13" s="1">
        <f>K13/C13</f>
        <v>2.9327482153011601E-4</v>
      </c>
      <c r="S13" s="1">
        <f>(0.4*L13) + (0.3*K13) + (0.3*Q13)</f>
        <v>1024.5530000000001</v>
      </c>
    </row>
    <row r="14" spans="1:19" x14ac:dyDescent="0.25">
      <c r="A14" s="1" t="s">
        <v>106</v>
      </c>
      <c r="B14" t="s">
        <v>43</v>
      </c>
      <c r="C14">
        <v>924669</v>
      </c>
      <c r="D14">
        <v>1.49655</v>
      </c>
      <c r="E14" s="1">
        <v>237.88000000000005</v>
      </c>
      <c r="F14">
        <v>0</v>
      </c>
      <c r="G14" s="1">
        <v>237.88000000000005</v>
      </c>
      <c r="H14">
        <v>162.10999999999999</v>
      </c>
      <c r="I14" s="1">
        <v>0</v>
      </c>
      <c r="J14">
        <v>162.10999999999999</v>
      </c>
      <c r="K14" s="1">
        <v>399.99000000000007</v>
      </c>
      <c r="L14">
        <v>0</v>
      </c>
      <c r="M14" s="1">
        <v>399.99000000000007</v>
      </c>
      <c r="N14">
        <v>112.65000000000002</v>
      </c>
      <c r="O14" s="1">
        <v>0</v>
      </c>
      <c r="P14">
        <v>112.65000000000002</v>
      </c>
      <c r="Q14">
        <f>D14/C14</f>
        <v>1.6184710420701894E-6</v>
      </c>
      <c r="R14" s="1">
        <f>K14/C14</f>
        <v>4.3257641383024633E-4</v>
      </c>
      <c r="S14" s="1">
        <f>(0.4*L14) + (0.3*K14) + (0.3*Q14)</f>
        <v>119.99700048554132</v>
      </c>
    </row>
    <row r="15" spans="1:19" x14ac:dyDescent="0.25">
      <c r="A15" s="1" t="s">
        <v>101</v>
      </c>
      <c r="B15" t="s">
        <v>38</v>
      </c>
      <c r="C15">
        <v>4095393</v>
      </c>
      <c r="D15">
        <v>1.47875</v>
      </c>
      <c r="E15" s="1">
        <v>960.05000000000018</v>
      </c>
      <c r="F15">
        <v>154.71000000000006</v>
      </c>
      <c r="G15" s="1">
        <v>1114.7600000000002</v>
      </c>
      <c r="H15">
        <v>847.65</v>
      </c>
      <c r="I15" s="1">
        <v>0</v>
      </c>
      <c r="J15">
        <v>847.65</v>
      </c>
      <c r="K15" s="1">
        <v>1807.6999999999994</v>
      </c>
      <c r="L15">
        <v>154.71000000000006</v>
      </c>
      <c r="M15" s="1">
        <v>1962.4099999999996</v>
      </c>
      <c r="N15">
        <v>814.57999999999981</v>
      </c>
      <c r="O15" s="1">
        <v>0</v>
      </c>
      <c r="P15">
        <v>814.57999999999981</v>
      </c>
      <c r="Q15">
        <f>D15/C15</f>
        <v>3.6107645835210441E-7</v>
      </c>
      <c r="R15" s="1">
        <f>K15/C15</f>
        <v>4.4139842012720133E-4</v>
      </c>
      <c r="S15" s="1">
        <f>(0.4*L15) + (0.3*K15) + (0.3*Q15)</f>
        <v>604.19400010832283</v>
      </c>
    </row>
    <row r="16" spans="1:19" x14ac:dyDescent="0.25">
      <c r="A16" s="1" t="s">
        <v>103</v>
      </c>
      <c r="B16" t="s">
        <v>40</v>
      </c>
      <c r="C16">
        <v>13078751</v>
      </c>
      <c r="D16" t="e">
        <v>#N/A</v>
      </c>
      <c r="E16" s="1">
        <v>622.48999999999955</v>
      </c>
      <c r="F16">
        <v>5.6</v>
      </c>
      <c r="G16" s="1">
        <v>628.08999999999958</v>
      </c>
      <c r="H16">
        <v>5407.5999999999995</v>
      </c>
      <c r="I16" s="1">
        <v>0</v>
      </c>
      <c r="J16">
        <v>5407.5999999999995</v>
      </c>
      <c r="K16" s="1">
        <v>6030.0899999999992</v>
      </c>
      <c r="L16">
        <v>5.6</v>
      </c>
      <c r="M16" s="1">
        <v>6035.6899999999987</v>
      </c>
      <c r="N16">
        <v>271.5200000000001</v>
      </c>
      <c r="O16" s="1">
        <v>0</v>
      </c>
      <c r="P16">
        <v>271.5200000000001</v>
      </c>
      <c r="Q16" t="e">
        <f>D16/C16</f>
        <v>#N/A</v>
      </c>
      <c r="R16" s="1">
        <f>K16/C16</f>
        <v>4.6106008134874649E-4</v>
      </c>
      <c r="S16" s="1" t="e">
        <f>(0.4*L16) + (0.3*K16) + (0.3*Q16)</f>
        <v>#N/A</v>
      </c>
    </row>
    <row r="17" spans="1:19" x14ac:dyDescent="0.25">
      <c r="A17" s="1" t="s">
        <v>76</v>
      </c>
      <c r="B17" t="s">
        <v>13</v>
      </c>
      <c r="C17">
        <v>1446146</v>
      </c>
      <c r="D17">
        <v>5.0000000000000001E-3</v>
      </c>
      <c r="E17" s="1">
        <v>338.47</v>
      </c>
      <c r="F17">
        <v>20.240000000000002</v>
      </c>
      <c r="G17" s="1">
        <v>358.71000000000004</v>
      </c>
      <c r="H17">
        <v>344.48</v>
      </c>
      <c r="I17" s="1">
        <v>357.24</v>
      </c>
      <c r="J17">
        <v>701.72</v>
      </c>
      <c r="K17" s="1">
        <v>682.95</v>
      </c>
      <c r="L17">
        <v>377.48</v>
      </c>
      <c r="M17" s="1">
        <v>1060.4299999999998</v>
      </c>
      <c r="N17">
        <v>323.14</v>
      </c>
      <c r="O17" s="1">
        <v>3.1</v>
      </c>
      <c r="P17">
        <v>326.24</v>
      </c>
      <c r="Q17">
        <f>D17/C17</f>
        <v>3.4574655671004172E-9</v>
      </c>
      <c r="R17" s="1">
        <f>K17/C17</f>
        <v>4.7225522181024604E-4</v>
      </c>
      <c r="S17" s="1">
        <f>(0.4*L17) + (0.3*K17) + (0.3*Q17)</f>
        <v>355.87700000103729</v>
      </c>
    </row>
    <row r="18" spans="1:19" x14ac:dyDescent="0.25">
      <c r="A18" s="1" t="s">
        <v>110</v>
      </c>
      <c r="B18" t="s">
        <v>48</v>
      </c>
      <c r="C18">
        <v>8811195</v>
      </c>
      <c r="D18">
        <v>0.24399999999999999</v>
      </c>
      <c r="E18" s="1">
        <v>283.91000000000008</v>
      </c>
      <c r="F18">
        <v>14.260000000000002</v>
      </c>
      <c r="G18" s="1">
        <v>298.17000000000007</v>
      </c>
      <c r="H18">
        <v>4028.3400000000015</v>
      </c>
      <c r="I18" s="1">
        <v>2403.2800000000002</v>
      </c>
      <c r="J18">
        <v>6431.619999999999</v>
      </c>
      <c r="K18" s="1">
        <v>4312.2499999999982</v>
      </c>
      <c r="L18">
        <v>2417.54</v>
      </c>
      <c r="M18" s="1">
        <v>6729.79</v>
      </c>
      <c r="N18">
        <v>80.779999999999987</v>
      </c>
      <c r="O18" s="1">
        <v>13.85</v>
      </c>
      <c r="P18">
        <v>94.629999999999953</v>
      </c>
      <c r="Q18">
        <f>D18/C18</f>
        <v>2.7692044041699225E-8</v>
      </c>
      <c r="R18" s="1">
        <f>K18/C18</f>
        <v>4.8940580704433375E-4</v>
      </c>
      <c r="S18" s="1">
        <f>(0.4*L18) + (0.3*K18) + (0.3*Q18)</f>
        <v>2260.6910000083076</v>
      </c>
    </row>
    <row r="19" spans="1:19" x14ac:dyDescent="0.25">
      <c r="A19" s="1" t="s">
        <v>73</v>
      </c>
      <c r="B19" t="s">
        <v>9</v>
      </c>
      <c r="C19">
        <v>1051917</v>
      </c>
      <c r="D19">
        <v>2.1000000000000001E-2</v>
      </c>
      <c r="E19" s="1">
        <v>170.23000000000002</v>
      </c>
      <c r="F19">
        <v>0</v>
      </c>
      <c r="G19" s="1">
        <v>170.23000000000002</v>
      </c>
      <c r="H19">
        <v>363.54999999999995</v>
      </c>
      <c r="I19" s="1">
        <v>256.33</v>
      </c>
      <c r="J19">
        <v>619.88</v>
      </c>
      <c r="K19" s="1">
        <v>533.78</v>
      </c>
      <c r="L19">
        <v>256.33</v>
      </c>
      <c r="M19" s="1">
        <v>790.11</v>
      </c>
      <c r="N19">
        <v>105.02000000000001</v>
      </c>
      <c r="O19" s="1">
        <v>4.0199999999999996</v>
      </c>
      <c r="P19">
        <v>109.04</v>
      </c>
      <c r="Q19">
        <f>D19/C19</f>
        <v>1.9963552257449972E-8</v>
      </c>
      <c r="R19" s="1">
        <f>K19/C19</f>
        <v>5.074354725705545E-4</v>
      </c>
      <c r="S19" s="1">
        <f>(0.4*L19) + (0.3*K19) + (0.3*Q19)</f>
        <v>262.66600000598908</v>
      </c>
    </row>
    <row r="20" spans="1:19" x14ac:dyDescent="0.25">
      <c r="A20" s="1" t="s">
        <v>112</v>
      </c>
      <c r="B20" t="s">
        <v>49</v>
      </c>
      <c r="C20">
        <v>7958180</v>
      </c>
      <c r="D20">
        <v>5.6666666666666601E-2</v>
      </c>
      <c r="E20" s="1">
        <v>1526.52</v>
      </c>
      <c r="F20">
        <v>0</v>
      </c>
      <c r="G20" s="1">
        <v>1526.52</v>
      </c>
      <c r="H20">
        <v>2729.0700000000006</v>
      </c>
      <c r="I20" s="1">
        <v>0</v>
      </c>
      <c r="J20">
        <v>2729.0700000000006</v>
      </c>
      <c r="K20" s="1">
        <v>4255.5900000000011</v>
      </c>
      <c r="L20">
        <v>0</v>
      </c>
      <c r="M20" s="1">
        <v>4255.5900000000011</v>
      </c>
      <c r="N20">
        <v>2038.54</v>
      </c>
      <c r="O20" s="1">
        <v>0</v>
      </c>
      <c r="P20">
        <v>2038.54</v>
      </c>
      <c r="Q20">
        <f>D20/C20</f>
        <v>7.1205560400325957E-9</v>
      </c>
      <c r="R20" s="1">
        <f>K20/C20</f>
        <v>5.3474412491298271E-4</v>
      </c>
      <c r="S20" s="1">
        <f>(0.4*L20) + (0.3*K20) + (0.3*Q20)</f>
        <v>1276.6770000021365</v>
      </c>
    </row>
    <row r="21" spans="1:19" x14ac:dyDescent="0.25">
      <c r="A21" s="1" t="s">
        <v>100</v>
      </c>
      <c r="B21" t="s">
        <v>37</v>
      </c>
      <c r="C21">
        <v>11883304</v>
      </c>
      <c r="D21" t="e">
        <v>#N/A</v>
      </c>
      <c r="E21" s="1">
        <v>865.7</v>
      </c>
      <c r="F21">
        <v>0</v>
      </c>
      <c r="G21" s="1">
        <v>865.7</v>
      </c>
      <c r="H21">
        <v>5659.0899999999992</v>
      </c>
      <c r="I21" s="1">
        <v>0</v>
      </c>
      <c r="J21">
        <v>5659.0899999999992</v>
      </c>
      <c r="K21" s="1">
        <v>6524.7899999999991</v>
      </c>
      <c r="L21">
        <v>0</v>
      </c>
      <c r="M21" s="1">
        <v>6524.7899999999991</v>
      </c>
      <c r="N21">
        <v>278.91999999999996</v>
      </c>
      <c r="O21" s="1">
        <v>0</v>
      </c>
      <c r="P21">
        <v>278.91999999999996</v>
      </c>
      <c r="Q21" t="e">
        <f>D21/C21</f>
        <v>#N/A</v>
      </c>
      <c r="R21" s="1">
        <f>K21/C21</f>
        <v>5.4907204259017515E-4</v>
      </c>
      <c r="S21" s="1" t="e">
        <f>(0.4*L21) + (0.3*K21) + (0.3*Q21)</f>
        <v>#N/A</v>
      </c>
    </row>
    <row r="22" spans="1:19" x14ac:dyDescent="0.25">
      <c r="A22" s="1" t="s">
        <v>88</v>
      </c>
      <c r="B22" t="s">
        <v>25</v>
      </c>
      <c r="C22">
        <v>5793151</v>
      </c>
      <c r="D22">
        <v>2.4999999999999901E-2</v>
      </c>
      <c r="E22" s="1">
        <v>775.78000000000009</v>
      </c>
      <c r="F22">
        <v>0</v>
      </c>
      <c r="G22" s="1">
        <v>775.78000000000009</v>
      </c>
      <c r="H22">
        <v>2454.62</v>
      </c>
      <c r="I22" s="1">
        <v>0</v>
      </c>
      <c r="J22">
        <v>2454.62</v>
      </c>
      <c r="K22" s="1">
        <v>3230.400000000001</v>
      </c>
      <c r="L22">
        <v>0</v>
      </c>
      <c r="M22" s="1">
        <v>3230.400000000001</v>
      </c>
      <c r="N22">
        <v>348.5800000000001</v>
      </c>
      <c r="O22" s="1">
        <v>0</v>
      </c>
      <c r="P22">
        <v>348.5800000000001</v>
      </c>
      <c r="Q22">
        <f>D22/C22</f>
        <v>4.31544076789987E-9</v>
      </c>
      <c r="R22" s="1">
        <f>K22/C22</f>
        <v>5.5762399426495198E-4</v>
      </c>
      <c r="S22" s="1">
        <f>(0.4*L22) + (0.3*K22) + (0.3*Q22)</f>
        <v>969.1200000012949</v>
      </c>
    </row>
    <row r="23" spans="1:19" x14ac:dyDescent="0.25">
      <c r="A23" s="1" t="s">
        <v>108</v>
      </c>
      <c r="B23" t="s">
        <v>45</v>
      </c>
      <c r="C23">
        <v>31290831</v>
      </c>
      <c r="D23">
        <v>1.9312499999999999</v>
      </c>
      <c r="E23" s="1">
        <v>6169.4900000000007</v>
      </c>
      <c r="F23">
        <v>1027.5999999999999</v>
      </c>
      <c r="G23" s="1">
        <v>7197.0900000000029</v>
      </c>
      <c r="H23">
        <v>12712.460000000001</v>
      </c>
      <c r="I23" s="1">
        <v>1358.1000000000001</v>
      </c>
      <c r="J23">
        <v>14070.56</v>
      </c>
      <c r="K23" s="1">
        <v>18881.94999999999</v>
      </c>
      <c r="L23">
        <v>2385.7000000000025</v>
      </c>
      <c r="M23" s="1">
        <v>21267.65</v>
      </c>
      <c r="N23">
        <v>4576.3599999999969</v>
      </c>
      <c r="O23" s="1">
        <v>4.71</v>
      </c>
      <c r="P23">
        <v>4581.0699999999979</v>
      </c>
      <c r="Q23">
        <f>D23/C23</f>
        <v>6.1719357980617385E-8</v>
      </c>
      <c r="R23" s="1">
        <f>K23/C23</f>
        <v>6.0343395801792509E-4</v>
      </c>
      <c r="S23" s="1">
        <f>(0.4*L23) + (0.3*K23) + (0.3*Q23)</f>
        <v>6618.8650000185135</v>
      </c>
    </row>
    <row r="24" spans="1:19" x14ac:dyDescent="0.25">
      <c r="A24" s="1" t="s">
        <v>82</v>
      </c>
      <c r="B24" t="s">
        <v>19</v>
      </c>
      <c r="C24">
        <v>4588372</v>
      </c>
      <c r="D24" t="e">
        <v>#N/A</v>
      </c>
      <c r="E24" s="1">
        <v>207.2399999999999</v>
      </c>
      <c r="F24">
        <v>0</v>
      </c>
      <c r="G24" s="1">
        <v>207.2399999999999</v>
      </c>
      <c r="H24">
        <v>2625.3300000000004</v>
      </c>
      <c r="I24" s="1">
        <v>0</v>
      </c>
      <c r="J24">
        <v>2625.3300000000004</v>
      </c>
      <c r="K24" s="1">
        <v>2832.5700000000006</v>
      </c>
      <c r="L24">
        <v>0</v>
      </c>
      <c r="M24" s="1">
        <v>2832.5700000000006</v>
      </c>
      <c r="N24">
        <v>112.81</v>
      </c>
      <c r="O24" s="1">
        <v>0</v>
      </c>
      <c r="P24">
        <v>112.81</v>
      </c>
      <c r="Q24" t="e">
        <f>D24/C24</f>
        <v>#N/A</v>
      </c>
      <c r="R24" s="1">
        <f>K24/C24</f>
        <v>6.1733660653495411E-4</v>
      </c>
      <c r="S24" s="1" t="e">
        <f>(0.4*L24) + (0.3*K24) + (0.3*Q24)</f>
        <v>#N/A</v>
      </c>
    </row>
    <row r="25" spans="1:19" x14ac:dyDescent="0.25">
      <c r="A25" s="1" t="s">
        <v>69</v>
      </c>
      <c r="B25" t="s">
        <v>6</v>
      </c>
      <c r="C25">
        <v>39431263</v>
      </c>
      <c r="D25">
        <v>4.0789999999999997</v>
      </c>
      <c r="E25" s="1">
        <v>17052.800000000003</v>
      </c>
      <c r="F25">
        <v>359.35000000000008</v>
      </c>
      <c r="G25" s="1">
        <v>17412.150000000001</v>
      </c>
      <c r="H25">
        <v>8543.18</v>
      </c>
      <c r="I25" s="1">
        <v>2804.09</v>
      </c>
      <c r="J25">
        <v>11347.269999999999</v>
      </c>
      <c r="K25" s="1">
        <v>25595.979999999989</v>
      </c>
      <c r="L25">
        <v>3163.4399999999991</v>
      </c>
      <c r="M25" s="1">
        <v>28759.420000000006</v>
      </c>
      <c r="N25">
        <v>14766.54</v>
      </c>
      <c r="O25" s="1">
        <v>25.29</v>
      </c>
      <c r="P25">
        <v>14791.830000000002</v>
      </c>
      <c r="Q25">
        <f>D25/C25</f>
        <v>1.0344583687314302E-7</v>
      </c>
      <c r="R25" s="1">
        <f>K25/C25</f>
        <v>6.4912909332881345E-4</v>
      </c>
      <c r="S25" s="1">
        <f>(0.4*L25) + (0.3*K25) + (0.3*Q25)</f>
        <v>8944.1700000310302</v>
      </c>
    </row>
    <row r="26" spans="1:19" x14ac:dyDescent="0.25">
      <c r="A26" s="1" t="s">
        <v>68</v>
      </c>
      <c r="B26" t="s">
        <v>4</v>
      </c>
      <c r="C26">
        <v>7582384</v>
      </c>
      <c r="D26">
        <v>-0.40199999999999902</v>
      </c>
      <c r="E26" s="1">
        <v>2759.0099999999998</v>
      </c>
      <c r="F26">
        <v>0</v>
      </c>
      <c r="G26" s="1">
        <v>2759.0099999999998</v>
      </c>
      <c r="H26">
        <v>3220.33</v>
      </c>
      <c r="I26" s="1">
        <v>0</v>
      </c>
      <c r="J26">
        <v>3220.33</v>
      </c>
      <c r="K26" s="1">
        <v>5979.34</v>
      </c>
      <c r="L26">
        <v>0</v>
      </c>
      <c r="M26" s="1">
        <v>5979.34</v>
      </c>
      <c r="N26">
        <v>3807.3200000000006</v>
      </c>
      <c r="O26" s="1">
        <v>0</v>
      </c>
      <c r="P26">
        <v>3807.3200000000006</v>
      </c>
      <c r="Q26">
        <f>D26/C26</f>
        <v>-5.3017626118645406E-8</v>
      </c>
      <c r="R26" s="1">
        <f>K26/C26</f>
        <v>7.88583115811597E-4</v>
      </c>
      <c r="S26" s="1">
        <f>(0.4*L26) + (0.3*K26) + (0.3*Q26)</f>
        <v>1793.8019999840947</v>
      </c>
    </row>
    <row r="27" spans="1:19" x14ac:dyDescent="0.25">
      <c r="A27" s="1" t="s">
        <v>92</v>
      </c>
      <c r="B27" t="s">
        <v>35</v>
      </c>
      <c r="C27">
        <v>11046024</v>
      </c>
      <c r="D27">
        <v>5.2999999999999999E-2</v>
      </c>
      <c r="E27" s="1">
        <v>520.4799999999999</v>
      </c>
      <c r="F27">
        <v>0</v>
      </c>
      <c r="G27" s="1">
        <v>520.4799999999999</v>
      </c>
      <c r="H27">
        <v>8396.1700000000019</v>
      </c>
      <c r="I27" s="1">
        <v>1355</v>
      </c>
      <c r="J27">
        <v>9751.1700000000037</v>
      </c>
      <c r="K27" s="1">
        <v>8916.65</v>
      </c>
      <c r="L27">
        <v>1355</v>
      </c>
      <c r="M27" s="1">
        <v>10271.649999999998</v>
      </c>
      <c r="N27">
        <v>438.02000000000004</v>
      </c>
      <c r="O27" s="1">
        <v>13.55</v>
      </c>
      <c r="P27">
        <v>451.57</v>
      </c>
      <c r="Q27">
        <f>D27/C27</f>
        <v>4.7981065404167141E-9</v>
      </c>
      <c r="R27" s="1">
        <f>K27/C27</f>
        <v>8.0722710723786224E-4</v>
      </c>
      <c r="S27" s="1">
        <f>(0.4*L27) + (0.3*K27) + (0.3*Q27)</f>
        <v>3216.9950000014392</v>
      </c>
    </row>
    <row r="28" spans="1:19" x14ac:dyDescent="0.25">
      <c r="A28" s="1" t="s">
        <v>79</v>
      </c>
      <c r="B28" t="s">
        <v>15</v>
      </c>
      <c r="C28">
        <v>12710158</v>
      </c>
      <c r="D28">
        <v>2.4999999999999901E-2</v>
      </c>
      <c r="E28" s="1">
        <v>870.23000000000013</v>
      </c>
      <c r="F28">
        <v>21</v>
      </c>
      <c r="G28" s="1">
        <v>891.23000000000013</v>
      </c>
      <c r="H28">
        <v>9602.369999999999</v>
      </c>
      <c r="I28" s="1">
        <v>0</v>
      </c>
      <c r="J28">
        <v>9602.369999999999</v>
      </c>
      <c r="K28" s="1">
        <v>10472.599999999997</v>
      </c>
      <c r="L28">
        <v>21</v>
      </c>
      <c r="M28" s="1">
        <v>10493.599999999997</v>
      </c>
      <c r="N28">
        <v>790.98</v>
      </c>
      <c r="O28" s="1">
        <v>0</v>
      </c>
      <c r="P28">
        <v>790.98</v>
      </c>
      <c r="Q28">
        <f>D28/C28</f>
        <v>1.9669307021989734E-9</v>
      </c>
      <c r="R28" s="1">
        <f>K28/C28</f>
        <v>8.2395513887396183E-4</v>
      </c>
      <c r="S28" s="1">
        <f>(0.4*L28) + (0.3*K28) + (0.3*Q28)</f>
        <v>3150.1800000005892</v>
      </c>
    </row>
    <row r="29" spans="1:19" x14ac:dyDescent="0.25">
      <c r="A29" s="1" t="s">
        <v>77</v>
      </c>
      <c r="B29" t="s">
        <v>17</v>
      </c>
      <c r="C29">
        <v>3241488</v>
      </c>
      <c r="D29">
        <v>2.4999999999999901E-2</v>
      </c>
      <c r="E29" s="1">
        <v>629.83000000000015</v>
      </c>
      <c r="F29">
        <v>0</v>
      </c>
      <c r="G29" s="1">
        <v>629.83000000000015</v>
      </c>
      <c r="H29">
        <v>2058.37</v>
      </c>
      <c r="I29" s="1">
        <v>0</v>
      </c>
      <c r="J29">
        <v>2058.37</v>
      </c>
      <c r="K29" s="1">
        <v>2688.2</v>
      </c>
      <c r="L29">
        <v>0</v>
      </c>
      <c r="M29" s="1">
        <v>2688.2</v>
      </c>
      <c r="N29">
        <v>68.050000000000011</v>
      </c>
      <c r="O29" s="1">
        <v>0</v>
      </c>
      <c r="P29">
        <v>68.050000000000011</v>
      </c>
      <c r="Q29">
        <f>D29/C29</f>
        <v>7.7125073423069592E-9</v>
      </c>
      <c r="R29" s="1">
        <f>K29/C29</f>
        <v>8.2931048950358598E-4</v>
      </c>
      <c r="S29" s="1">
        <f>(0.4*L29) + (0.3*K29) + (0.3*Q29)</f>
        <v>806.46000000231368</v>
      </c>
    </row>
    <row r="30" spans="1:19" x14ac:dyDescent="0.25">
      <c r="A30" s="1" t="s">
        <v>65</v>
      </c>
      <c r="B30" t="s">
        <v>3</v>
      </c>
      <c r="C30">
        <v>740133</v>
      </c>
      <c r="D30" t="e">
        <v>#N/A</v>
      </c>
      <c r="E30" s="1">
        <v>225.78</v>
      </c>
      <c r="F30">
        <v>89.19</v>
      </c>
      <c r="G30" s="1">
        <v>314.97000000000003</v>
      </c>
      <c r="H30">
        <v>407.55999999999995</v>
      </c>
      <c r="I30" s="1">
        <v>43.18</v>
      </c>
      <c r="J30">
        <v>450.7399999999999</v>
      </c>
      <c r="K30" s="1">
        <v>633.33999999999992</v>
      </c>
      <c r="L30">
        <v>132.37</v>
      </c>
      <c r="M30" s="1">
        <v>765.71000000000015</v>
      </c>
      <c r="N30">
        <v>2.7699999999999996</v>
      </c>
      <c r="O30" s="1">
        <v>0</v>
      </c>
      <c r="P30">
        <v>2.7699999999999996</v>
      </c>
      <c r="Q30" t="e">
        <f>D30/C30</f>
        <v>#N/A</v>
      </c>
      <c r="R30" s="1">
        <f>K30/C30</f>
        <v>8.5571106814586015E-4</v>
      </c>
      <c r="S30" s="1" t="e">
        <f>(0.4*L30) + (0.3*K30) + (0.3*Q30)</f>
        <v>#N/A</v>
      </c>
    </row>
    <row r="31" spans="1:19" x14ac:dyDescent="0.25">
      <c r="A31" s="1" t="s">
        <v>98</v>
      </c>
      <c r="B31" t="s">
        <v>30</v>
      </c>
      <c r="C31">
        <v>3267467</v>
      </c>
      <c r="D31">
        <v>1.9E-2</v>
      </c>
      <c r="E31" s="1">
        <v>1361.5100000000002</v>
      </c>
      <c r="F31">
        <v>82.210000000000008</v>
      </c>
      <c r="G31" s="1">
        <v>1443.7200000000003</v>
      </c>
      <c r="H31">
        <v>1520.5000000000002</v>
      </c>
      <c r="I31" s="1">
        <v>0</v>
      </c>
      <c r="J31">
        <v>1520.5000000000002</v>
      </c>
      <c r="K31" s="1">
        <v>2882.0099999999998</v>
      </c>
      <c r="L31">
        <v>82.210000000000008</v>
      </c>
      <c r="M31" s="1">
        <v>2964.22</v>
      </c>
      <c r="N31">
        <v>1564.4199999999998</v>
      </c>
      <c r="O31" s="1">
        <v>27.46</v>
      </c>
      <c r="P31">
        <v>1591.8799999999999</v>
      </c>
      <c r="Q31">
        <f>D31/C31</f>
        <v>5.8149018796517304E-9</v>
      </c>
      <c r="R31" s="1">
        <f>K31/C31</f>
        <v>8.8203186137763591E-4</v>
      </c>
      <c r="S31" s="1">
        <f>(0.4*L31) + (0.3*K31) + (0.3*Q31)</f>
        <v>897.48700000174449</v>
      </c>
    </row>
    <row r="32" spans="1:19" x14ac:dyDescent="0.25">
      <c r="A32" s="1" t="s">
        <v>107</v>
      </c>
      <c r="B32" t="s">
        <v>44</v>
      </c>
      <c r="C32">
        <v>7227750</v>
      </c>
      <c r="D32">
        <v>1.6095999999999999</v>
      </c>
      <c r="E32" s="1">
        <v>429.63</v>
      </c>
      <c r="F32">
        <v>0</v>
      </c>
      <c r="G32" s="1">
        <v>429.63</v>
      </c>
      <c r="H32">
        <v>5992.050000000002</v>
      </c>
      <c r="I32" s="1">
        <v>0</v>
      </c>
      <c r="J32">
        <v>5992.050000000002</v>
      </c>
      <c r="K32" s="1">
        <v>6421.6799999999985</v>
      </c>
      <c r="L32">
        <v>0</v>
      </c>
      <c r="M32" s="1">
        <v>6421.6799999999985</v>
      </c>
      <c r="N32">
        <v>113.85000000000001</v>
      </c>
      <c r="O32" s="1">
        <v>0</v>
      </c>
      <c r="P32">
        <v>113.85000000000001</v>
      </c>
      <c r="Q32">
        <f>D32/C32</f>
        <v>2.2269724326380961E-7</v>
      </c>
      <c r="R32" s="1">
        <f>K32/C32</f>
        <v>8.8847566670125541E-4</v>
      </c>
      <c r="S32" s="1">
        <f>(0.4*L32) + (0.3*K32) + (0.3*Q32)</f>
        <v>1926.5040000668087</v>
      </c>
    </row>
    <row r="33" spans="1:19" x14ac:dyDescent="0.25">
      <c r="A33" s="1" t="s">
        <v>90</v>
      </c>
      <c r="B33" t="s">
        <v>26</v>
      </c>
      <c r="C33">
        <v>2943045</v>
      </c>
      <c r="D33">
        <v>1.6321000000000001</v>
      </c>
      <c r="E33" s="1">
        <v>2244.13</v>
      </c>
      <c r="F33">
        <v>12.93</v>
      </c>
      <c r="G33" s="1">
        <v>2257.06</v>
      </c>
      <c r="H33">
        <v>426.9899999999999</v>
      </c>
      <c r="I33" s="1">
        <v>2.0699999999999998</v>
      </c>
      <c r="J33">
        <v>429.05999999999995</v>
      </c>
      <c r="K33" s="1">
        <v>2671.12</v>
      </c>
      <c r="L33">
        <v>15</v>
      </c>
      <c r="M33" s="1">
        <v>2686.12</v>
      </c>
      <c r="N33">
        <v>1382.7500000000002</v>
      </c>
      <c r="O33" s="1">
        <v>6.01</v>
      </c>
      <c r="P33">
        <v>1388.7600000000002</v>
      </c>
      <c r="Q33">
        <f>D33/C33</f>
        <v>5.5456168696027414E-7</v>
      </c>
      <c r="R33" s="1">
        <f>K33/C33</f>
        <v>9.07604199052342E-4</v>
      </c>
      <c r="S33" s="1">
        <f>(0.4*L33) + (0.3*K33) + (0.3*Q33)</f>
        <v>807.33600016636842</v>
      </c>
    </row>
    <row r="34" spans="1:19" x14ac:dyDescent="0.25">
      <c r="A34" s="1" t="s">
        <v>113</v>
      </c>
      <c r="B34" t="s">
        <v>51</v>
      </c>
      <c r="C34">
        <v>5960975</v>
      </c>
      <c r="D34">
        <v>2.4999999999999901E-2</v>
      </c>
      <c r="E34" s="1">
        <v>771.6</v>
      </c>
      <c r="F34">
        <v>0</v>
      </c>
      <c r="G34" s="1">
        <v>771.6</v>
      </c>
      <c r="H34">
        <v>4984.1499999999996</v>
      </c>
      <c r="I34" s="1">
        <v>0</v>
      </c>
      <c r="J34">
        <v>4984.1499999999996</v>
      </c>
      <c r="K34" s="1">
        <v>5755.75</v>
      </c>
      <c r="L34">
        <v>0</v>
      </c>
      <c r="M34" s="1">
        <v>5755.75</v>
      </c>
      <c r="N34">
        <v>367.9</v>
      </c>
      <c r="O34" s="1">
        <v>0</v>
      </c>
      <c r="P34">
        <v>367.9</v>
      </c>
      <c r="Q34">
        <f>D34/C34</f>
        <v>4.1939447825229764E-9</v>
      </c>
      <c r="R34" s="1">
        <f>K34/C34</f>
        <v>9.6557190728026874E-4</v>
      </c>
      <c r="S34" s="1">
        <f>(0.4*L34) + (0.3*K34) + (0.3*Q34)</f>
        <v>1726.7250000012582</v>
      </c>
    </row>
    <row r="35" spans="1:19" x14ac:dyDescent="0.25">
      <c r="A35" s="1" t="s">
        <v>87</v>
      </c>
      <c r="B35" t="s">
        <v>24</v>
      </c>
      <c r="C35">
        <v>10140459</v>
      </c>
      <c r="D35">
        <v>2.4999999999999901E-2</v>
      </c>
      <c r="E35" s="1">
        <v>766.32</v>
      </c>
      <c r="F35">
        <v>0.58000000000000007</v>
      </c>
      <c r="G35" s="1">
        <v>766.9</v>
      </c>
      <c r="H35">
        <v>9285.9399999999987</v>
      </c>
      <c r="I35" s="1">
        <v>0</v>
      </c>
      <c r="J35">
        <v>9285.9399999999987</v>
      </c>
      <c r="K35" s="1">
        <v>10052.259999999997</v>
      </c>
      <c r="L35">
        <v>0.58000000000000007</v>
      </c>
      <c r="M35" s="1">
        <v>10052.839999999997</v>
      </c>
      <c r="N35">
        <v>415.82999999999993</v>
      </c>
      <c r="O35" s="1">
        <v>0</v>
      </c>
      <c r="P35">
        <v>415.82999999999993</v>
      </c>
      <c r="Q35">
        <f>D35/C35</f>
        <v>2.4653716365304472E-9</v>
      </c>
      <c r="R35" s="1">
        <f>K35/C35</f>
        <v>9.9130226748118575E-4</v>
      </c>
      <c r="S35" s="1">
        <f>(0.4*L35) + (0.3*K35) + (0.3*Q35)</f>
        <v>3015.9100000007384</v>
      </c>
    </row>
    <row r="36" spans="1:19" x14ac:dyDescent="0.25">
      <c r="A36" s="1" t="s">
        <v>80</v>
      </c>
      <c r="B36" t="s">
        <v>16</v>
      </c>
      <c r="C36">
        <v>6924275</v>
      </c>
      <c r="D36">
        <v>2.4999999999999901E-2</v>
      </c>
      <c r="E36" s="1">
        <v>698.81999999999982</v>
      </c>
      <c r="F36">
        <v>0</v>
      </c>
      <c r="G36" s="1">
        <v>698.81999999999982</v>
      </c>
      <c r="H36">
        <v>6477.8999999999969</v>
      </c>
      <c r="I36" s="1">
        <v>0</v>
      </c>
      <c r="J36">
        <v>6477.8999999999969</v>
      </c>
      <c r="K36" s="1">
        <v>7176.7199999999984</v>
      </c>
      <c r="L36">
        <v>0</v>
      </c>
      <c r="M36" s="1">
        <v>7176.7199999999984</v>
      </c>
      <c r="N36">
        <v>280.58999999999997</v>
      </c>
      <c r="O36" s="1">
        <v>0</v>
      </c>
      <c r="P36">
        <v>280.58999999999997</v>
      </c>
      <c r="Q36">
        <f>D36/C36</f>
        <v>3.6104862963992477E-9</v>
      </c>
      <c r="R36" s="1">
        <f>K36/C36</f>
        <v>1.0364579685237802E-3</v>
      </c>
      <c r="S36" s="1">
        <f>(0.4*L36) + (0.3*K36) + (0.3*Q36)</f>
        <v>2153.0160000010828</v>
      </c>
    </row>
    <row r="37" spans="1:19" x14ac:dyDescent="0.25">
      <c r="A37" s="1" t="s">
        <v>109</v>
      </c>
      <c r="B37" t="s">
        <v>46</v>
      </c>
      <c r="C37">
        <v>3503613</v>
      </c>
      <c r="D37">
        <v>0.12</v>
      </c>
      <c r="E37" s="1">
        <v>1054.3300000000002</v>
      </c>
      <c r="F37">
        <v>93.24</v>
      </c>
      <c r="G37" s="1">
        <v>1147.5699999999997</v>
      </c>
      <c r="H37">
        <v>2820.9700000000003</v>
      </c>
      <c r="I37" s="1">
        <v>256.75</v>
      </c>
      <c r="J37">
        <v>3077.7200000000003</v>
      </c>
      <c r="K37" s="1">
        <v>3875.2999999999993</v>
      </c>
      <c r="L37">
        <v>349.99</v>
      </c>
      <c r="M37" s="1">
        <v>4225.2899999999991</v>
      </c>
      <c r="N37">
        <v>2105.2200000000003</v>
      </c>
      <c r="O37" s="1">
        <v>2.46</v>
      </c>
      <c r="P37">
        <v>2107.6800000000003</v>
      </c>
      <c r="Q37">
        <f>D37/C37</f>
        <v>3.4250358130307198E-8</v>
      </c>
      <c r="R37" s="1">
        <f>K37/C37</f>
        <v>1.1060867738531622E-3</v>
      </c>
      <c r="S37" s="1">
        <f>(0.4*L37) + (0.3*K37) + (0.3*Q37)</f>
        <v>1302.5860000102748</v>
      </c>
    </row>
    <row r="38" spans="1:19" x14ac:dyDescent="0.25">
      <c r="A38" s="1" t="s">
        <v>105</v>
      </c>
      <c r="B38" t="s">
        <v>42</v>
      </c>
      <c r="C38">
        <v>5478831</v>
      </c>
      <c r="D38">
        <v>6.2E-2</v>
      </c>
      <c r="E38" s="1">
        <v>365.32999999999993</v>
      </c>
      <c r="F38">
        <v>0</v>
      </c>
      <c r="G38" s="1">
        <v>365.32999999999993</v>
      </c>
      <c r="H38">
        <v>5806.6799999999994</v>
      </c>
      <c r="I38" s="1">
        <v>0</v>
      </c>
      <c r="J38">
        <v>5806.6799999999994</v>
      </c>
      <c r="K38" s="1">
        <v>6172.0100000000011</v>
      </c>
      <c r="L38">
        <v>0</v>
      </c>
      <c r="M38" s="1">
        <v>6172.0100000000011</v>
      </c>
      <c r="N38">
        <v>285.65000000000003</v>
      </c>
      <c r="O38" s="1">
        <v>0</v>
      </c>
      <c r="P38">
        <v>285.65000000000003</v>
      </c>
      <c r="Q38">
        <f>D38/C38</f>
        <v>1.1316282615762378E-8</v>
      </c>
      <c r="R38" s="1">
        <f>K38/C38</f>
        <v>1.1265195075372833E-3</v>
      </c>
      <c r="S38" s="1">
        <f>(0.4*L38) + (0.3*K38) + (0.3*Q38)</f>
        <v>1851.6030000033952</v>
      </c>
    </row>
    <row r="39" spans="1:19" x14ac:dyDescent="0.25">
      <c r="A39" s="1" t="s">
        <v>114</v>
      </c>
      <c r="B39" t="s">
        <v>50</v>
      </c>
      <c r="C39">
        <v>1769979</v>
      </c>
      <c r="D39" t="e">
        <v>#N/A</v>
      </c>
      <c r="E39" s="1">
        <v>129.84999999999997</v>
      </c>
      <c r="F39">
        <v>4.5699999999999994</v>
      </c>
      <c r="G39" s="1">
        <v>134.41999999999996</v>
      </c>
      <c r="H39">
        <v>2185.8599999999997</v>
      </c>
      <c r="I39" s="1">
        <v>0</v>
      </c>
      <c r="J39">
        <v>2185.8599999999997</v>
      </c>
      <c r="K39" s="1">
        <v>2315.7099999999996</v>
      </c>
      <c r="L39">
        <v>4.5699999999999994</v>
      </c>
      <c r="M39" s="1">
        <v>2320.2799999999997</v>
      </c>
      <c r="N39">
        <v>93.409999999999982</v>
      </c>
      <c r="O39" s="1">
        <v>0</v>
      </c>
      <c r="P39">
        <v>93.409999999999982</v>
      </c>
      <c r="Q39" t="e">
        <f>D39/C39</f>
        <v>#N/A</v>
      </c>
      <c r="R39" s="1">
        <f>K39/C39</f>
        <v>1.3083262569781899E-3</v>
      </c>
      <c r="S39" s="1" t="e">
        <f>(0.4*L39) + (0.3*K39) + (0.3*Q39)</f>
        <v>#N/A</v>
      </c>
    </row>
    <row r="40" spans="1:19" x14ac:dyDescent="0.25">
      <c r="A40" s="1" t="s">
        <v>97</v>
      </c>
      <c r="B40" t="s">
        <v>33</v>
      </c>
      <c r="C40">
        <v>2130256</v>
      </c>
      <c r="D40">
        <v>1.67625</v>
      </c>
      <c r="E40" s="1">
        <v>1353.9200000000003</v>
      </c>
      <c r="F40">
        <v>89.419999999999987</v>
      </c>
      <c r="G40" s="1">
        <v>1443.3400000000006</v>
      </c>
      <c r="H40">
        <v>1455.56</v>
      </c>
      <c r="I40" s="1">
        <v>0</v>
      </c>
      <c r="J40">
        <v>1455.56</v>
      </c>
      <c r="K40" s="1">
        <v>2809.48</v>
      </c>
      <c r="L40">
        <v>89.419999999999987</v>
      </c>
      <c r="M40" s="1">
        <v>2898.8999999999996</v>
      </c>
      <c r="N40">
        <v>1439.17</v>
      </c>
      <c r="O40" s="1">
        <v>0</v>
      </c>
      <c r="P40">
        <v>1439.17</v>
      </c>
      <c r="Q40">
        <f>D40/C40</f>
        <v>7.8687725794458511E-7</v>
      </c>
      <c r="R40" s="1">
        <f>K40/C40</f>
        <v>1.3188461856227609E-3</v>
      </c>
      <c r="S40" s="1">
        <f>(0.4*L40) + (0.3*K40) + (0.3*Q40)</f>
        <v>878.61200023606318</v>
      </c>
    </row>
    <row r="41" spans="1:19" x14ac:dyDescent="0.25">
      <c r="A41" s="1" t="s">
        <v>89</v>
      </c>
      <c r="B41" t="s">
        <v>27</v>
      </c>
      <c r="C41">
        <v>6245466</v>
      </c>
      <c r="D41">
        <v>1.6346000000000001</v>
      </c>
      <c r="E41" s="1">
        <v>1737.48</v>
      </c>
      <c r="F41">
        <v>0</v>
      </c>
      <c r="G41" s="1">
        <v>1737.48</v>
      </c>
      <c r="H41">
        <v>6689.66</v>
      </c>
      <c r="I41" s="1">
        <v>0</v>
      </c>
      <c r="J41">
        <v>6689.66</v>
      </c>
      <c r="K41" s="1">
        <v>8427.1400000000031</v>
      </c>
      <c r="L41">
        <v>0</v>
      </c>
      <c r="M41" s="1">
        <v>8427.1400000000031</v>
      </c>
      <c r="N41">
        <v>526.51999999999975</v>
      </c>
      <c r="O41" s="1">
        <v>0</v>
      </c>
      <c r="P41">
        <v>526.51999999999975</v>
      </c>
      <c r="Q41">
        <f>D41/C41</f>
        <v>2.6172586641253034E-7</v>
      </c>
      <c r="R41" s="1">
        <f>K41/C41</f>
        <v>1.3493212516087676E-3</v>
      </c>
      <c r="S41" s="1">
        <f>(0.4*L41) + (0.3*K41) + (0.3*Q41)</f>
        <v>2528.1420000785183</v>
      </c>
    </row>
    <row r="42" spans="1:19" x14ac:dyDescent="0.25">
      <c r="A42" s="1" t="s">
        <v>81</v>
      </c>
      <c r="B42" t="s">
        <v>18</v>
      </c>
      <c r="C42">
        <v>2970606</v>
      </c>
      <c r="D42">
        <v>1.49655</v>
      </c>
      <c r="E42" s="1">
        <v>2836.0000000000005</v>
      </c>
      <c r="F42">
        <v>6.18</v>
      </c>
      <c r="G42" s="1">
        <v>2842.1800000000007</v>
      </c>
      <c r="H42">
        <v>1176.7399999999998</v>
      </c>
      <c r="I42" s="1">
        <v>0</v>
      </c>
      <c r="J42">
        <v>1176.7399999999998</v>
      </c>
      <c r="K42" s="1">
        <v>4012.7399999999989</v>
      </c>
      <c r="L42">
        <v>6.18</v>
      </c>
      <c r="M42" s="1">
        <v>4018.9199999999992</v>
      </c>
      <c r="N42">
        <v>2251.0300000000002</v>
      </c>
      <c r="O42" s="1">
        <v>0</v>
      </c>
      <c r="P42">
        <v>2251.0300000000002</v>
      </c>
      <c r="Q42">
        <f>D42/C42</f>
        <v>5.037860961702764E-7</v>
      </c>
      <c r="R42" s="1">
        <f>K42/C42</f>
        <v>1.3508152881937217E-3</v>
      </c>
      <c r="S42" s="1">
        <f>(0.4*L42) + (0.3*K42) + (0.3*Q42)</f>
        <v>1206.2940001511354</v>
      </c>
    </row>
    <row r="43" spans="1:19" x14ac:dyDescent="0.25">
      <c r="A43" s="1" t="s">
        <v>102</v>
      </c>
      <c r="B43" t="s">
        <v>39</v>
      </c>
      <c r="C43">
        <v>4272371</v>
      </c>
      <c r="D43">
        <v>5.6666666666666601E-2</v>
      </c>
      <c r="E43" s="1">
        <v>1477.94</v>
      </c>
      <c r="F43">
        <v>0</v>
      </c>
      <c r="G43" s="1">
        <v>1477.94</v>
      </c>
      <c r="H43">
        <v>5097.8600000000006</v>
      </c>
      <c r="I43" s="1">
        <v>0</v>
      </c>
      <c r="J43">
        <v>5097.8600000000006</v>
      </c>
      <c r="K43" s="1">
        <v>6575.8</v>
      </c>
      <c r="L43">
        <v>0</v>
      </c>
      <c r="M43" s="1">
        <v>6575.8</v>
      </c>
      <c r="N43">
        <v>3458.8599999999997</v>
      </c>
      <c r="O43" s="1">
        <v>0</v>
      </c>
      <c r="P43">
        <v>3458.8599999999997</v>
      </c>
      <c r="Q43">
        <f>D43/C43</f>
        <v>1.3263517299098463E-8</v>
      </c>
      <c r="R43" s="1">
        <f>K43/C43</f>
        <v>1.5391453598013842E-3</v>
      </c>
      <c r="S43" s="1">
        <f>(0.4*L43) + (0.3*K43) + (0.3*Q43)</f>
        <v>1972.740000003979</v>
      </c>
    </row>
    <row r="44" spans="1:19" x14ac:dyDescent="0.25">
      <c r="A44" s="1" t="s">
        <v>66</v>
      </c>
      <c r="B44" t="s">
        <v>2</v>
      </c>
      <c r="C44">
        <v>5157699</v>
      </c>
      <c r="D44">
        <v>2.2499999999999999E-2</v>
      </c>
      <c r="E44" s="1">
        <v>500.58</v>
      </c>
      <c r="F44">
        <v>0</v>
      </c>
      <c r="G44" s="1">
        <v>500.58</v>
      </c>
      <c r="H44">
        <v>7746.6800000000039</v>
      </c>
      <c r="I44" s="1">
        <v>0</v>
      </c>
      <c r="J44">
        <v>7746.6800000000039</v>
      </c>
      <c r="K44" s="1">
        <v>8247.26</v>
      </c>
      <c r="L44">
        <v>0</v>
      </c>
      <c r="M44" s="1">
        <v>8247.26</v>
      </c>
      <c r="N44">
        <v>329.81</v>
      </c>
      <c r="O44" s="1">
        <v>0</v>
      </c>
      <c r="P44">
        <v>329.81</v>
      </c>
      <c r="Q44">
        <f>D44/C44</f>
        <v>4.3624104469842076E-9</v>
      </c>
      <c r="R44" s="1">
        <f>K44/C44</f>
        <v>1.5990192525775545E-3</v>
      </c>
      <c r="S44" s="1">
        <f>(0.4*L44) + (0.3*K44) + (0.3*Q44)</f>
        <v>2474.1780000013086</v>
      </c>
    </row>
    <row r="45" spans="1:19" x14ac:dyDescent="0.25">
      <c r="A45" s="1" t="s">
        <v>70</v>
      </c>
      <c r="B45" t="s">
        <v>7</v>
      </c>
      <c r="C45">
        <v>5957493</v>
      </c>
      <c r="D45">
        <v>1.5747500000000001</v>
      </c>
      <c r="E45" s="1">
        <v>1502.43</v>
      </c>
      <c r="F45">
        <v>24.209999999999997</v>
      </c>
      <c r="G45" s="1">
        <v>1526.6400000000003</v>
      </c>
      <c r="H45">
        <v>8798.8700000000026</v>
      </c>
      <c r="I45" s="1">
        <v>0</v>
      </c>
      <c r="J45">
        <v>8798.8700000000026</v>
      </c>
      <c r="K45" s="1">
        <v>10301.300000000003</v>
      </c>
      <c r="L45">
        <v>24.209999999999997</v>
      </c>
      <c r="M45" s="1">
        <v>10325.510000000004</v>
      </c>
      <c r="N45">
        <v>2697.8300000000008</v>
      </c>
      <c r="O45" s="1">
        <v>0</v>
      </c>
      <c r="P45">
        <v>2697.8300000000008</v>
      </c>
      <c r="Q45">
        <f>D45/C45</f>
        <v>2.6433098620510338E-7</v>
      </c>
      <c r="R45" s="1">
        <f>K45/C45</f>
        <v>1.7291333787551246E-3</v>
      </c>
      <c r="S45" s="1">
        <f>(0.4*L45) + (0.3*K45) + (0.3*Q45)</f>
        <v>3100.0740000793003</v>
      </c>
    </row>
    <row r="46" spans="1:19" x14ac:dyDescent="0.25">
      <c r="A46" s="1" t="s">
        <v>93</v>
      </c>
      <c r="B46" t="s">
        <v>36</v>
      </c>
      <c r="C46">
        <v>796568</v>
      </c>
      <c r="D46">
        <v>1.78E-2</v>
      </c>
      <c r="E46" s="1">
        <v>186.67999999999998</v>
      </c>
      <c r="F46">
        <v>15.1</v>
      </c>
      <c r="G46" s="1">
        <v>201.78</v>
      </c>
      <c r="H46">
        <v>1193.6099999999997</v>
      </c>
      <c r="I46" s="1">
        <v>0</v>
      </c>
      <c r="J46">
        <v>1193.6099999999997</v>
      </c>
      <c r="K46" s="1">
        <v>1380.2899999999995</v>
      </c>
      <c r="L46">
        <v>15.1</v>
      </c>
      <c r="M46" s="1">
        <v>1395.3899999999996</v>
      </c>
      <c r="N46">
        <v>109.88</v>
      </c>
      <c r="O46" s="1">
        <v>0</v>
      </c>
      <c r="P46">
        <v>109.88</v>
      </c>
      <c r="Q46">
        <f>D46/C46</f>
        <v>2.2345863755511143E-8</v>
      </c>
      <c r="R46" s="1">
        <f>K46/C46</f>
        <v>1.7327961956794644E-3</v>
      </c>
      <c r="S46" s="1">
        <f>(0.4*L46) + (0.3*K46) + (0.3*Q46)</f>
        <v>420.12700000670361</v>
      </c>
    </row>
    <row r="47" spans="1:19" x14ac:dyDescent="0.25">
      <c r="A47" s="1" t="s">
        <v>83</v>
      </c>
      <c r="B47" t="s">
        <v>20</v>
      </c>
      <c r="C47">
        <v>4597740</v>
      </c>
      <c r="D47">
        <v>1.6321000000000001</v>
      </c>
      <c r="E47" s="1">
        <v>1742.18</v>
      </c>
      <c r="F47">
        <v>0</v>
      </c>
      <c r="G47" s="1">
        <v>1742.18</v>
      </c>
      <c r="H47">
        <v>6742.6399999999994</v>
      </c>
      <c r="I47" s="1">
        <v>261.19</v>
      </c>
      <c r="J47">
        <v>7003.829999999999</v>
      </c>
      <c r="K47" s="1">
        <v>8484.8199999999979</v>
      </c>
      <c r="L47">
        <v>261.19</v>
      </c>
      <c r="M47" s="1">
        <v>8746.0099999999929</v>
      </c>
      <c r="N47">
        <v>782.14</v>
      </c>
      <c r="O47" s="1">
        <v>2.61</v>
      </c>
      <c r="P47">
        <v>784.74999999999989</v>
      </c>
      <c r="Q47">
        <f>D47/C47</f>
        <v>3.5497875042955887E-7</v>
      </c>
      <c r="R47" s="1">
        <f>K47/C47</f>
        <v>1.8454327560932105E-3</v>
      </c>
      <c r="S47" s="1">
        <f>(0.4*L47) + (0.3*K47) + (0.3*Q47)</f>
        <v>2649.9220001064932</v>
      </c>
    </row>
    <row r="48" spans="1:19" x14ac:dyDescent="0.25">
      <c r="A48" s="1" t="s">
        <v>67</v>
      </c>
      <c r="B48" t="s">
        <v>5</v>
      </c>
      <c r="C48">
        <v>3088354</v>
      </c>
      <c r="D48">
        <v>1.6095999999999999</v>
      </c>
      <c r="E48" s="1">
        <v>9585.0300000000025</v>
      </c>
      <c r="F48">
        <v>0</v>
      </c>
      <c r="G48" s="1">
        <v>9585.0300000000025</v>
      </c>
      <c r="H48">
        <v>4247.5199999999986</v>
      </c>
      <c r="I48" s="1">
        <v>0</v>
      </c>
      <c r="J48">
        <v>4247.5199999999986</v>
      </c>
      <c r="K48" s="1">
        <v>13832.55</v>
      </c>
      <c r="L48">
        <v>0</v>
      </c>
      <c r="M48" s="1">
        <v>13832.55</v>
      </c>
      <c r="N48">
        <v>7643.7899999999991</v>
      </c>
      <c r="O48" s="1">
        <v>0</v>
      </c>
      <c r="P48">
        <v>7643.7899999999991</v>
      </c>
      <c r="Q48">
        <f>D48/C48</f>
        <v>5.2118377621218292E-7</v>
      </c>
      <c r="R48" s="1">
        <f>K48/C48</f>
        <v>4.4789392666773299E-3</v>
      </c>
      <c r="S48" s="1">
        <f>(0.4*L48) + (0.3*K48) + (0.3*Q48)</f>
        <v>4149.7650001563543</v>
      </c>
    </row>
    <row r="49" spans="1:19" x14ac:dyDescent="0.25">
      <c r="A49" s="1" t="s">
        <v>94</v>
      </c>
      <c r="B49" t="s">
        <v>29</v>
      </c>
      <c r="C49">
        <v>2005465</v>
      </c>
      <c r="D49">
        <v>1.49655</v>
      </c>
      <c r="E49" s="1">
        <v>5812.880000000001</v>
      </c>
      <c r="F49">
        <v>6.41</v>
      </c>
      <c r="G49" s="1">
        <v>5819.29</v>
      </c>
      <c r="H49">
        <v>3679.7599999999998</v>
      </c>
      <c r="I49" s="1">
        <v>0</v>
      </c>
      <c r="J49">
        <v>3679.7599999999998</v>
      </c>
      <c r="K49" s="1">
        <v>9492.6400000000049</v>
      </c>
      <c r="L49">
        <v>6.41</v>
      </c>
      <c r="M49" s="1">
        <v>9499.0500000000047</v>
      </c>
      <c r="N49">
        <v>5572.4899999999989</v>
      </c>
      <c r="O49" s="1">
        <v>0</v>
      </c>
      <c r="P49">
        <v>5572.4899999999989</v>
      </c>
      <c r="Q49">
        <f>D49/C49</f>
        <v>7.4623591037490057E-7</v>
      </c>
      <c r="R49" s="1">
        <f>K49/C49</f>
        <v>4.7333860226929942E-3</v>
      </c>
      <c r="S49" s="1">
        <f>(0.4*L49) + (0.3*K49) + (0.3*Q49)</f>
        <v>2850.3560002238719</v>
      </c>
    </row>
    <row r="50" spans="1:19" x14ac:dyDescent="0.25">
      <c r="A50" s="1" t="s">
        <v>91</v>
      </c>
      <c r="B50" t="s">
        <v>28</v>
      </c>
      <c r="C50">
        <v>1137233</v>
      </c>
      <c r="D50">
        <v>1.78E-2</v>
      </c>
      <c r="E50" s="1">
        <v>188.34000000000003</v>
      </c>
      <c r="F50">
        <v>16.299999999999994</v>
      </c>
      <c r="G50" s="1">
        <v>204.63999999999993</v>
      </c>
      <c r="H50">
        <v>9607.4599999999973</v>
      </c>
      <c r="I50" s="1">
        <v>0</v>
      </c>
      <c r="J50">
        <v>9607.4599999999973</v>
      </c>
      <c r="K50" s="1">
        <v>9795.8000000000011</v>
      </c>
      <c r="L50">
        <v>16.299999999999994</v>
      </c>
      <c r="M50" s="1">
        <v>9812.1</v>
      </c>
      <c r="N50">
        <v>2388.65</v>
      </c>
      <c r="O50" s="1">
        <v>0</v>
      </c>
      <c r="P50">
        <v>2388.65</v>
      </c>
      <c r="Q50">
        <f>D50/C50</f>
        <v>1.5652025574354597E-8</v>
      </c>
      <c r="R50" s="1">
        <f>K50/C50</f>
        <v>8.6137141641158856E-3</v>
      </c>
      <c r="S50" s="1">
        <f>(0.4*L50) + (0.3*K50) + (0.3*Q50)</f>
        <v>2945.2600000046959</v>
      </c>
    </row>
    <row r="51" spans="1:19" x14ac:dyDescent="0.25">
      <c r="A51" s="1" t="s">
        <v>78</v>
      </c>
      <c r="B51" t="s">
        <v>14</v>
      </c>
      <c r="C51">
        <v>2001619</v>
      </c>
      <c r="D51">
        <v>0.236666666666666</v>
      </c>
      <c r="E51" s="1">
        <v>5352.98</v>
      </c>
      <c r="F51">
        <v>0</v>
      </c>
      <c r="G51" s="1">
        <v>5352.98</v>
      </c>
      <c r="H51">
        <v>12384.189999999999</v>
      </c>
      <c r="I51" s="1">
        <v>0</v>
      </c>
      <c r="J51">
        <v>12384.189999999999</v>
      </c>
      <c r="K51" s="1">
        <v>17737.170000000002</v>
      </c>
      <c r="L51">
        <v>0</v>
      </c>
      <c r="M51" s="1">
        <v>17737.170000000002</v>
      </c>
      <c r="N51">
        <v>8919.5700000000015</v>
      </c>
      <c r="O51" s="1">
        <v>0</v>
      </c>
      <c r="P51">
        <v>8919.5700000000015</v>
      </c>
      <c r="Q51">
        <f>D51/C51</f>
        <v>1.1823761997995923E-7</v>
      </c>
      <c r="R51" s="1">
        <f>K51/C51</f>
        <v>8.8614116872391801E-3</v>
      </c>
      <c r="S51" s="1">
        <f>(0.4*L51) + (0.3*K51) + (0.3*Q51)</f>
        <v>5321.151000035472</v>
      </c>
    </row>
    <row r="52" spans="1:19" x14ac:dyDescent="0.25">
      <c r="A52" s="1" t="s">
        <v>115</v>
      </c>
      <c r="B52" t="s">
        <v>52</v>
      </c>
      <c r="C52">
        <v>587618</v>
      </c>
      <c r="D52">
        <v>1.47875</v>
      </c>
      <c r="E52" s="1">
        <v>651.70999999999992</v>
      </c>
      <c r="F52">
        <v>96.759999999999991</v>
      </c>
      <c r="G52" s="1">
        <v>748.46999999999991</v>
      </c>
      <c r="H52">
        <v>7395.7800000000007</v>
      </c>
      <c r="I52" s="1">
        <v>0</v>
      </c>
      <c r="J52">
        <v>7395.7800000000007</v>
      </c>
      <c r="K52" s="1">
        <v>8047.4900000000007</v>
      </c>
      <c r="L52">
        <v>96.759999999999991</v>
      </c>
      <c r="M52" s="1">
        <v>8144.2499999999991</v>
      </c>
      <c r="N52">
        <v>2185.6899999999996</v>
      </c>
      <c r="O52" s="1">
        <v>0</v>
      </c>
      <c r="P52">
        <v>2185.6899999999996</v>
      </c>
      <c r="Q52">
        <f>D52/C52</f>
        <v>2.5165158317138005E-6</v>
      </c>
      <c r="R52" s="1">
        <f>K52/C52</f>
        <v>1.3695104642812168E-2</v>
      </c>
      <c r="S52" s="1">
        <f>(0.4*L52) + (0.3*K52) + (0.3*Q52)</f>
        <v>2452.9510007549552</v>
      </c>
    </row>
    <row r="53" spans="1:19" x14ac:dyDescent="0.25">
      <c r="A53" s="1"/>
      <c r="E53" s="1"/>
      <c r="G53" s="1"/>
      <c r="I53" s="1"/>
      <c r="K53" s="1"/>
      <c r="M53" s="1"/>
      <c r="O53" s="1"/>
    </row>
    <row r="54" spans="1:19" x14ac:dyDescent="0.25">
      <c r="A54" s="1"/>
      <c r="E54" s="1"/>
      <c r="G54" s="1"/>
      <c r="I54" s="1"/>
      <c r="K54" s="1"/>
      <c r="M54" s="1"/>
      <c r="O54" s="1"/>
    </row>
  </sheetData>
  <sortState xmlns:xlrd2="http://schemas.microsoft.com/office/spreadsheetml/2017/richdata2" ref="A2:S55">
    <sortCondition ref="R1:R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Siddheshwar Chavan</dc:creator>
  <cp:lastModifiedBy>Saurabh Siddheshwar Chavan</cp:lastModifiedBy>
  <dcterms:created xsi:type="dcterms:W3CDTF">2025-01-30T03:59:24Z</dcterms:created>
  <dcterms:modified xsi:type="dcterms:W3CDTF">2025-01-30T06:27:35Z</dcterms:modified>
</cp:coreProperties>
</file>