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/>
  </bookViews>
  <sheets>
    <sheet name="S&amp;P 500 Historical Data" sheetId="1" r:id="rId1"/>
  </sheets>
  <calcPr calcId="0"/>
</workbook>
</file>

<file path=xl/calcChain.xml><?xml version="1.0" encoding="utf-8"?>
<calcChain xmlns="http://schemas.openxmlformats.org/spreadsheetml/2006/main">
  <c r="V17" i="1"/>
  <c r="P17"/>
  <c r="O17"/>
  <c r="J2"/>
  <c r="K2" s="1"/>
  <c r="J3"/>
  <c r="K3" s="1"/>
  <c r="J4"/>
  <c r="K4" s="1"/>
  <c r="J5"/>
  <c r="K5" s="1"/>
  <c r="J6"/>
  <c r="K6" s="1"/>
  <c r="J7"/>
  <c r="K7" s="1"/>
  <c r="J8"/>
  <c r="K8" s="1"/>
  <c r="J9"/>
  <c r="K9" s="1"/>
  <c r="J10"/>
  <c r="K10" s="1"/>
  <c r="J11"/>
  <c r="K11" s="1"/>
  <c r="J12"/>
  <c r="K12" s="1"/>
  <c r="J13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J25"/>
  <c r="K25" s="1"/>
  <c r="J26"/>
  <c r="K26" s="1"/>
  <c r="J27"/>
  <c r="K27" s="1"/>
  <c r="J28"/>
  <c r="K28" s="1"/>
  <c r="J29"/>
  <c r="K29" s="1"/>
  <c r="J30"/>
  <c r="K30" s="1"/>
  <c r="J31"/>
  <c r="K31" s="1"/>
  <c r="J32"/>
  <c r="K32" s="1"/>
  <c r="J33"/>
  <c r="K33" s="1"/>
  <c r="J34"/>
  <c r="K34" s="1"/>
  <c r="J35"/>
  <c r="K35" s="1"/>
  <c r="J36"/>
  <c r="K36" s="1"/>
  <c r="J37"/>
  <c r="K37" s="1"/>
  <c r="J38"/>
  <c r="K38" s="1"/>
  <c r="J39"/>
  <c r="K39" s="1"/>
  <c r="J40"/>
  <c r="K40" s="1"/>
  <c r="J41"/>
  <c r="K41" s="1"/>
  <c r="J42"/>
  <c r="K42" s="1"/>
  <c r="J43"/>
  <c r="K43" s="1"/>
  <c r="J44"/>
  <c r="K44" s="1"/>
  <c r="J45"/>
  <c r="K45" s="1"/>
  <c r="J46"/>
  <c r="K46" s="1"/>
  <c r="J47"/>
  <c r="K47" s="1"/>
  <c r="J48"/>
  <c r="K48" s="1"/>
  <c r="J49"/>
  <c r="K49" s="1"/>
  <c r="J50"/>
  <c r="K50" s="1"/>
  <c r="J51"/>
  <c r="K51" s="1"/>
  <c r="J52"/>
  <c r="K52" s="1"/>
  <c r="J53"/>
  <c r="K53" s="1"/>
  <c r="J54"/>
  <c r="K54" s="1"/>
  <c r="J55"/>
  <c r="K55" s="1"/>
  <c r="J56"/>
  <c r="K56" s="1"/>
  <c r="J57"/>
  <c r="K57" s="1"/>
  <c r="J58"/>
  <c r="K58" s="1"/>
  <c r="J59"/>
  <c r="K59" s="1"/>
  <c r="J60"/>
  <c r="K60" s="1"/>
  <c r="J61"/>
  <c r="K61" s="1"/>
  <c r="J62"/>
  <c r="K62" s="1"/>
  <c r="J63"/>
  <c r="K63" s="1"/>
  <c r="J64"/>
  <c r="K64" s="1"/>
  <c r="J65"/>
  <c r="K65" s="1"/>
  <c r="J66"/>
  <c r="K66" s="1"/>
  <c r="J67"/>
  <c r="K67" s="1"/>
  <c r="J68"/>
  <c r="K68" s="1"/>
  <c r="J69"/>
  <c r="K69" s="1"/>
  <c r="J70"/>
  <c r="K70" s="1"/>
  <c r="J71"/>
  <c r="K71" s="1"/>
  <c r="J72"/>
  <c r="K72" s="1"/>
  <c r="J73"/>
  <c r="K73" s="1"/>
  <c r="J74"/>
  <c r="K74" s="1"/>
  <c r="J75"/>
  <c r="K75" s="1"/>
  <c r="J76"/>
  <c r="K76" s="1"/>
  <c r="J77"/>
  <c r="K77" s="1"/>
  <c r="J78"/>
  <c r="K78" s="1"/>
  <c r="J79"/>
  <c r="K79" s="1"/>
  <c r="J80"/>
  <c r="K80" s="1"/>
  <c r="J81"/>
  <c r="K81" s="1"/>
  <c r="J82"/>
  <c r="K82" s="1"/>
  <c r="J83"/>
  <c r="K83" s="1"/>
  <c r="J84"/>
  <c r="K84" s="1"/>
  <c r="J85"/>
  <c r="K85" s="1"/>
  <c r="J86"/>
  <c r="K86" s="1"/>
  <c r="J87"/>
  <c r="K87" s="1"/>
  <c r="J88"/>
  <c r="K88" s="1"/>
  <c r="J89"/>
  <c r="K89" s="1"/>
  <c r="J90"/>
  <c r="K90" s="1"/>
  <c r="J91"/>
  <c r="K91" s="1"/>
  <c r="J92"/>
  <c r="K92" s="1"/>
  <c r="J93"/>
  <c r="K93" s="1"/>
  <c r="J94"/>
  <c r="K94" s="1"/>
  <c r="J95"/>
  <c r="K95" s="1"/>
  <c r="J96"/>
  <c r="K96" s="1"/>
  <c r="J97"/>
  <c r="K97" s="1"/>
  <c r="J98"/>
  <c r="K98" s="1"/>
  <c r="J99"/>
  <c r="K99" s="1"/>
  <c r="J100"/>
  <c r="K100" s="1"/>
  <c r="J101"/>
  <c r="K101" s="1"/>
  <c r="J102"/>
  <c r="K102" s="1"/>
  <c r="J103"/>
  <c r="K103" s="1"/>
  <c r="J104"/>
  <c r="K104" s="1"/>
  <c r="J105"/>
  <c r="K105" s="1"/>
  <c r="J106"/>
  <c r="K106" s="1"/>
  <c r="J107"/>
  <c r="K107" s="1"/>
  <c r="J108"/>
  <c r="K108" s="1"/>
  <c r="J109"/>
  <c r="K109" s="1"/>
  <c r="J110"/>
  <c r="K110" s="1"/>
  <c r="J111"/>
  <c r="K111" s="1"/>
  <c r="J112"/>
  <c r="K112" s="1"/>
  <c r="J113"/>
  <c r="K113" s="1"/>
  <c r="J114"/>
  <c r="K114" s="1"/>
  <c r="J115"/>
  <c r="K115" s="1"/>
  <c r="J116"/>
  <c r="K116" s="1"/>
  <c r="J117"/>
  <c r="K117" s="1"/>
  <c r="J118"/>
  <c r="K118" s="1"/>
  <c r="J119"/>
  <c r="K119" s="1"/>
  <c r="J120"/>
  <c r="K120" s="1"/>
  <c r="J121"/>
  <c r="K121" s="1"/>
  <c r="J122"/>
  <c r="K122" s="1"/>
  <c r="J123"/>
  <c r="K123" s="1"/>
  <c r="J124"/>
  <c r="K124" s="1"/>
  <c r="J125"/>
  <c r="K125" s="1"/>
  <c r="J126"/>
  <c r="K126" s="1"/>
  <c r="J127"/>
  <c r="K127" s="1"/>
  <c r="J128"/>
  <c r="K128" s="1"/>
  <c r="J129"/>
  <c r="K129" s="1"/>
  <c r="J130"/>
  <c r="K130" s="1"/>
  <c r="J131"/>
  <c r="K131" s="1"/>
  <c r="J132"/>
  <c r="K132" s="1"/>
  <c r="J133"/>
  <c r="K133" s="1"/>
  <c r="J134"/>
  <c r="K134" s="1"/>
  <c r="J135"/>
  <c r="K135" s="1"/>
  <c r="J136"/>
  <c r="K136" s="1"/>
  <c r="J137"/>
  <c r="K137" s="1"/>
  <c r="J138"/>
  <c r="K138" s="1"/>
  <c r="J139"/>
  <c r="K139" s="1"/>
  <c r="J140"/>
  <c r="K140" s="1"/>
  <c r="J141"/>
  <c r="K141" s="1"/>
  <c r="J142"/>
  <c r="K142" s="1"/>
  <c r="J143"/>
  <c r="K143" s="1"/>
  <c r="J144"/>
  <c r="K144" s="1"/>
  <c r="J145"/>
  <c r="K145" s="1"/>
  <c r="J146"/>
  <c r="K146" s="1"/>
  <c r="J147"/>
  <c r="K147" s="1"/>
  <c r="J148"/>
  <c r="K148" s="1"/>
  <c r="J149"/>
  <c r="K149" s="1"/>
  <c r="J150"/>
  <c r="K150" s="1"/>
  <c r="J151"/>
  <c r="K151" s="1"/>
  <c r="J152"/>
  <c r="K152" s="1"/>
  <c r="J153"/>
  <c r="K153" s="1"/>
  <c r="J154"/>
  <c r="K154" s="1"/>
  <c r="J155"/>
  <c r="K155" s="1"/>
  <c r="J156"/>
  <c r="K156" s="1"/>
  <c r="J157"/>
  <c r="K157" s="1"/>
  <c r="J158"/>
  <c r="K158" s="1"/>
  <c r="J159"/>
  <c r="K159" s="1"/>
  <c r="J160"/>
  <c r="K160" s="1"/>
  <c r="J161"/>
  <c r="K161" s="1"/>
  <c r="J162"/>
  <c r="K162" s="1"/>
  <c r="J163"/>
  <c r="K163" s="1"/>
  <c r="J164"/>
  <c r="K164" s="1"/>
  <c r="J165"/>
  <c r="K165" s="1"/>
  <c r="J166"/>
  <c r="K166" s="1"/>
  <c r="J167"/>
  <c r="K167" s="1"/>
  <c r="J168"/>
  <c r="K168" s="1"/>
  <c r="J169"/>
  <c r="K169" s="1"/>
  <c r="J170"/>
  <c r="K170" s="1"/>
  <c r="J171"/>
  <c r="K171" s="1"/>
  <c r="J172"/>
  <c r="K172" s="1"/>
  <c r="J173"/>
  <c r="K173" s="1"/>
  <c r="J174"/>
  <c r="K174" s="1"/>
  <c r="J175"/>
  <c r="K175" s="1"/>
  <c r="J176"/>
  <c r="K176" s="1"/>
  <c r="J177"/>
  <c r="K177" s="1"/>
  <c r="J178"/>
  <c r="K178" s="1"/>
  <c r="J179"/>
  <c r="K179" s="1"/>
  <c r="J180"/>
  <c r="K180" s="1"/>
  <c r="J181"/>
  <c r="K181" s="1"/>
  <c r="J182"/>
  <c r="K182" s="1"/>
  <c r="J183"/>
  <c r="K183" s="1"/>
  <c r="J184"/>
  <c r="K184" s="1"/>
  <c r="J185"/>
  <c r="K185" s="1"/>
  <c r="J186"/>
  <c r="K186" s="1"/>
  <c r="J187"/>
  <c r="K187" s="1"/>
  <c r="J188"/>
  <c r="K188" s="1"/>
  <c r="J189"/>
  <c r="K189" s="1"/>
  <c r="J190"/>
  <c r="K190" s="1"/>
  <c r="J191"/>
  <c r="K191" s="1"/>
  <c r="J192"/>
  <c r="K192" s="1"/>
  <c r="J193"/>
  <c r="K193" s="1"/>
  <c r="J194"/>
  <c r="K194" s="1"/>
  <c r="J195"/>
  <c r="K195" s="1"/>
  <c r="J196"/>
  <c r="K196" s="1"/>
  <c r="J197"/>
  <c r="K197" s="1"/>
  <c r="J198"/>
  <c r="K198" s="1"/>
  <c r="J199"/>
  <c r="K199" s="1"/>
  <c r="J200"/>
  <c r="K200" s="1"/>
  <c r="J201"/>
  <c r="K201" s="1"/>
  <c r="J202"/>
  <c r="K202" s="1"/>
  <c r="J203"/>
  <c r="K203" s="1"/>
  <c r="J204"/>
  <c r="K204" s="1"/>
  <c r="J205"/>
  <c r="K205" s="1"/>
  <c r="J206"/>
  <c r="K206" s="1"/>
  <c r="J207"/>
  <c r="K207" s="1"/>
  <c r="J208"/>
  <c r="K208" s="1"/>
  <c r="J209"/>
  <c r="K209" s="1"/>
  <c r="J210"/>
  <c r="K210" s="1"/>
  <c r="J211"/>
  <c r="K211" s="1"/>
  <c r="J212"/>
  <c r="K212" s="1"/>
  <c r="J213"/>
  <c r="K213" s="1"/>
  <c r="J214"/>
  <c r="K214" s="1"/>
  <c r="J215"/>
  <c r="K215" s="1"/>
  <c r="J216"/>
  <c r="K216" s="1"/>
  <c r="J217"/>
  <c r="K217" s="1"/>
  <c r="J218"/>
  <c r="K218" s="1"/>
  <c r="J219"/>
  <c r="K219" s="1"/>
  <c r="J220"/>
  <c r="K220" s="1"/>
  <c r="J221"/>
  <c r="K221" s="1"/>
  <c r="J222"/>
  <c r="K222" s="1"/>
  <c r="J223"/>
  <c r="K223" s="1"/>
  <c r="J224"/>
  <c r="K224" s="1"/>
  <c r="J225"/>
  <c r="K225" s="1"/>
  <c r="J226"/>
  <c r="K226" s="1"/>
  <c r="J227"/>
  <c r="K227" s="1"/>
  <c r="J228"/>
  <c r="K228" s="1"/>
  <c r="J229"/>
  <c r="K229" s="1"/>
  <c r="J230"/>
  <c r="K230" s="1"/>
  <c r="J231"/>
  <c r="K231" s="1"/>
  <c r="J232"/>
  <c r="K232" s="1"/>
  <c r="J233"/>
  <c r="K233" s="1"/>
  <c r="J234"/>
  <c r="K234" s="1"/>
  <c r="J235"/>
  <c r="K235" s="1"/>
  <c r="J236"/>
  <c r="K236" s="1"/>
  <c r="J237"/>
  <c r="K237" s="1"/>
  <c r="J238"/>
  <c r="K238" s="1"/>
  <c r="J239"/>
  <c r="K239" s="1"/>
  <c r="J240"/>
  <c r="K240" s="1"/>
  <c r="J241"/>
  <c r="K241" s="1"/>
  <c r="J242"/>
  <c r="K242" s="1"/>
  <c r="J243"/>
  <c r="K243" s="1"/>
  <c r="J244"/>
  <c r="K244" s="1"/>
  <c r="J245"/>
  <c r="K245" s="1"/>
  <c r="J246"/>
  <c r="K246" s="1"/>
  <c r="J247"/>
  <c r="K247" s="1"/>
  <c r="J248"/>
  <c r="K248" s="1"/>
  <c r="J249"/>
  <c r="K249" s="1"/>
  <c r="J250"/>
  <c r="K250" s="1"/>
  <c r="J251"/>
  <c r="K251" s="1"/>
  <c r="J252"/>
  <c r="K252" s="1"/>
  <c r="J253"/>
  <c r="K253" s="1"/>
  <c r="J254"/>
  <c r="K254" s="1"/>
  <c r="I2"/>
  <c r="Q17" s="1"/>
  <c r="I3"/>
  <c r="I4"/>
  <c r="I5"/>
  <c r="R17" s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P6"/>
  <c r="P11" s="1"/>
  <c r="P5"/>
  <c r="P4"/>
  <c r="P10" l="1"/>
  <c r="P9"/>
  <c r="P7"/>
  <c r="P8"/>
</calcChain>
</file>

<file path=xl/sharedStrings.xml><?xml version="1.0" encoding="utf-8"?>
<sst xmlns="http://schemas.openxmlformats.org/spreadsheetml/2006/main" count="792" uniqueCount="281">
  <si>
    <t>Date</t>
  </si>
  <si>
    <t>Price</t>
  </si>
  <si>
    <t>Open</t>
  </si>
  <si>
    <t>High</t>
  </si>
  <si>
    <t>Low</t>
  </si>
  <si>
    <t>Vol.</t>
  </si>
  <si>
    <t>Change %</t>
  </si>
  <si>
    <t>Nov 19, 2021</t>
  </si>
  <si>
    <t>-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</si>
  <si>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</si>
  <si>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</si>
  <si>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</si>
  <si>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</si>
  <si>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</si>
  <si>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</si>
  <si>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</si>
  <si>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</si>
  <si>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</si>
  <si>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</si>
  <si>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</si>
  <si>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</si>
  <si>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</si>
  <si>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</si>
  <si>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</si>
  <si>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</si>
  <si>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</si>
  <si>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</si>
  <si>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</si>
  <si>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</si>
  <si>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</si>
  <si>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</si>
  <si>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</si>
  <si>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</si>
  <si>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</si>
  <si>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</si>
  <si>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</si>
  <si>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</si>
  <si>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</si>
  <si>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</si>
  <si>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</si>
  <si>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</si>
  <si>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</si>
  <si>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</si>
  <si>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</si>
  <si>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</si>
  <si>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</si>
  <si>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</si>
  <si>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</si>
  <si>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</si>
  <si>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</si>
  <si>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</si>
  <si>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</si>
  <si>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</si>
  <si>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</si>
  <si>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</si>
  <si>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</si>
  <si>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</si>
  <si>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</si>
  <si>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</si>
  <si>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</si>
  <si>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</si>
  <si>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</si>
  <si>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</si>
  <si>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</si>
  <si>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</si>
  <si>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</si>
  <si>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</si>
  <si>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</si>
  <si>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</si>
  <si>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</si>
  <si>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</si>
  <si>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</si>
  <si>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</si>
  <si>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</si>
  <si>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</si>
  <si>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</si>
  <si>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</si>
  <si>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</si>
  <si>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</si>
  <si>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</si>
  <si>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</si>
  <si>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</si>
  <si>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</si>
  <si>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</si>
  <si>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</si>
  <si>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</si>
  <si>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</si>
  <si>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</si>
  <si>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</si>
  <si>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</si>
  <si>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</si>
  <si>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</si>
  <si>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</si>
  <si>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</si>
  <si>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</si>
  <si>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</si>
  <si>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</si>
  <si>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</si>
  <si>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</si>
  <si>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</si>
  <si>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</si>
  <si>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</si>
  <si>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</si>
  <si>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</si>
  <si>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</si>
  <si>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</si>
  <si>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</si>
  <si>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</si>
  <si>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</si>
  <si>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</si>
  <si>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</si>
  <si>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</si>
  <si>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</si>
  <si>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</si>
  <si>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</si>
  <si>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</si>
  <si>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</si>
  <si>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</si>
  <si>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</si>
  <si>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</si>
  <si>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</si>
  <si>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</si>
  <si>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</si>
  <si>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</si>
  <si>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</si>
  <si>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</si>
  <si>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</si>
  <si>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</si>
  <si>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</si>
  <si>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</si>
  <si>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</si>
  <si>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</si>
  <si>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</si>
  <si>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</si>
  <si>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</si>
  <si>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</si>
  <si>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</si>
  <si>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</si>
  <si>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</si>
  <si>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</si>
  <si>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</si>
  <si>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</si>
  <si>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</si>
  <si>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</si>
  <si>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</si>
  <si>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</si>
  <si>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</si>
  <si>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</si>
  <si>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</si>
  <si>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</si>
  <si>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</si>
  <si>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</si>
  <si>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</si>
  <si>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</si>
  <si>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</si>
  <si>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</si>
  <si>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</si>
  <si>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</si>
  <si>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</si>
  <si>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</si>
  <si>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</si>
  <si>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</si>
  <si>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</si>
  <si>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</si>
  <si>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</si>
  <si>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</si>
  <si>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</si>
  <si>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</si>
  <si>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</si>
  <si>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</si>
  <si>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</si>
  <si>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</si>
  <si>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</si>
  <si>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</si>
  <si>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</si>
  <si>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</si>
  <si>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</si>
  <si>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</si>
  <si>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</si>
  <si>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</si>
  <si>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</si>
  <si>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</si>
  <si>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</si>
  <si>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</si>
  <si>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</si>
  <si>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</si>
  <si>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</si>
  <si>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</si>
  <si>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</si>
  <si>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</si>
  <si>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</si>
  <si>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</si>
  <si>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</si>
  <si>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</si>
  <si>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</si>
  <si>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</si>
  <si>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</si>
  <si>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</si>
  <si>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</si>
  <si>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</si>
  <si>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</si>
  <si>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</si>
  <si>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</si>
  <si>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</si>
  <si>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</si>
  <si>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</si>
  <si>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</si>
  <si>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</si>
  <si>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</si>
  <si>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</si>
  <si>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</si>
  <si>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</si>
  <si>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</si>
  <si>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</si>
  <si>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</si>
  <si>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</si>
  <si>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</si>
  <si>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</si>
  <si>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</si>
  <si>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</si>
  <si>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</si>
  <si>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</si>
  <si>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</si>
  <si>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</si>
  <si>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</si>
  <si>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</si>
  <si>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</si>
  <si>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</si>
  <si>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</si>
  <si>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</si>
  <si>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</si>
  <si>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</si>
  <si>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</si>
  <si>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</si>
  <si>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</si>
  <si>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</si>
  <si>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</si>
  <si>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</si>
  <si>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</si>
  <si>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</si>
  <si>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</si>
  <si>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</si>
  <si>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</si>
  <si>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</si>
  <si>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</si>
  <si>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</si>
  <si>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</si>
  <si>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</si>
  <si>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</si>
  <si>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</si>
  <si>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</si>
  <si>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</si>
  <si>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</si>
  <si>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</si>
  <si>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</si>
  <si>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</si>
  <si>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</si>
  <si>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</si>
  <si>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</si>
  <si>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</si>
  <si>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</si>
  <si>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Highest Price Ever</t>
  </si>
  <si>
    <t>Lowest Price Ever</t>
  </si>
  <si>
    <t>Standard Deviation</t>
  </si>
  <si>
    <t>Column1</t>
  </si>
  <si>
    <t>Highest price Movement</t>
  </si>
  <si>
    <t>Lowest price movement</t>
  </si>
  <si>
    <t>Volatility in ($)</t>
  </si>
  <si>
    <t>Daily Volatility in %</t>
  </si>
  <si>
    <t>Average daily Volatility</t>
  </si>
  <si>
    <t>Date1</t>
  </si>
  <si>
    <t>Highest price(precision)</t>
  </si>
  <si>
    <t>Lowest Price(Precision)</t>
  </si>
  <si>
    <t>RESULT</t>
  </si>
  <si>
    <t>Highest price</t>
  </si>
  <si>
    <t>Lowest Price</t>
  </si>
  <si>
    <t>Others</t>
  </si>
  <si>
    <t>Highest price vs Lowest Price Movement(%)</t>
  </si>
  <si>
    <t>Highest vs Lowest Price($)</t>
  </si>
  <si>
    <t>Highest price precision vs Lowest price precision($)</t>
  </si>
  <si>
    <t>DASHBOARD</t>
  </si>
</sst>
</file>

<file path=xl/styles.xml><?xml version="1.0" encoding="utf-8"?>
<styleSheet xmlns="http://schemas.openxmlformats.org/spreadsheetml/2006/main">
  <numFmts count="1">
    <numFmt numFmtId="171" formatCode="0.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1"/>
      <color rgb="FF00206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4" fontId="0" fillId="0" borderId="0" xfId="0" applyNumberFormat="1"/>
    <xf numFmtId="10" fontId="0" fillId="0" borderId="0" xfId="0" applyNumberFormat="1"/>
    <xf numFmtId="9" fontId="0" fillId="0" borderId="0" xfId="1" applyFont="1"/>
    <xf numFmtId="2" fontId="0" fillId="0" borderId="0" xfId="0" applyNumberFormat="1"/>
    <xf numFmtId="2" fontId="0" fillId="0" borderId="0" xfId="1" applyNumberFormat="1" applyFont="1"/>
    <xf numFmtId="10" fontId="0" fillId="0" borderId="0" xfId="1" applyNumberFormat="1" applyFont="1"/>
    <xf numFmtId="9" fontId="0" fillId="0" borderId="0" xfId="1" applyNumberFormat="1" applyFont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9" fontId="0" fillId="0" borderId="18" xfId="1" applyNumberFormat="1" applyFont="1" applyBorder="1"/>
    <xf numFmtId="10" fontId="0" fillId="0" borderId="18" xfId="1" applyNumberFormat="1" applyFont="1" applyBorder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9" fillId="0" borderId="18" xfId="0" applyFont="1" applyBorder="1"/>
    <xf numFmtId="0" fontId="20" fillId="0" borderId="18" xfId="0" applyFont="1" applyBorder="1"/>
    <xf numFmtId="0" fontId="21" fillId="0" borderId="18" xfId="0" applyFont="1" applyBorder="1"/>
    <xf numFmtId="0" fontId="22" fillId="34" borderId="18" xfId="0" applyFont="1" applyFill="1" applyBorder="1"/>
    <xf numFmtId="0" fontId="23" fillId="0" borderId="18" xfId="0" applyFont="1" applyBorder="1"/>
    <xf numFmtId="10" fontId="16" fillId="0" borderId="18" xfId="1" applyNumberFormat="1" applyFont="1" applyBorder="1"/>
    <xf numFmtId="0" fontId="16" fillId="0" borderId="18" xfId="0" applyFont="1" applyBorder="1"/>
    <xf numFmtId="0" fontId="0" fillId="36" borderId="18" xfId="0" applyFill="1" applyBorder="1"/>
    <xf numFmtId="0" fontId="0" fillId="33" borderId="18" xfId="0" applyFill="1" applyBorder="1"/>
    <xf numFmtId="171" fontId="0" fillId="35" borderId="18" xfId="0" applyNumberFormat="1" applyFill="1" applyBorder="1"/>
    <xf numFmtId="171" fontId="0" fillId="37" borderId="18" xfId="0" applyNumberFormat="1" applyFont="1" applyFill="1" applyBorder="1"/>
    <xf numFmtId="0" fontId="24" fillId="0" borderId="0" xfId="0" applyFont="1" applyAlignment="1">
      <alignment horizontal="center"/>
    </xf>
    <xf numFmtId="0" fontId="24" fillId="0" borderId="14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numFmt numFmtId="4" formatCode="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numFmt numFmtId="14" formatCode="0.00%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9322607822170382E-2"/>
          <c:y val="3.0306061312536513E-2"/>
          <c:w val="0.88721906289491592"/>
          <c:h val="0.74500171719222774"/>
        </c:manualLayout>
      </c:layout>
      <c:stockChart>
        <c:ser>
          <c:idx val="0"/>
          <c:order val="0"/>
          <c:tx>
            <c:strRef>
              <c:f>'S&amp;P 500 Historical Data'!$D$1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'S&amp;P 500 Historical Data'!$C$2:$C$254</c:f>
              <c:strCache>
                <c:ptCount val="253"/>
                <c:pt idx="0">
                  <c:v>Nov 19, 2021</c:v>
                </c:pt>
                <c:pt idx="1">
                  <c:v>Nov 18, 2021</c:v>
                </c:pt>
                <c:pt idx="2">
                  <c:v>Nov 17, 2021</c:v>
                </c:pt>
                <c:pt idx="3">
                  <c:v>Nov 16, 2021</c:v>
                </c:pt>
                <c:pt idx="4">
                  <c:v>Nov 15, 2021</c:v>
                </c:pt>
                <c:pt idx="5">
                  <c:v>Nov 12, 2021</c:v>
                </c:pt>
                <c:pt idx="6">
                  <c:v>Nov 11, 2021</c:v>
                </c:pt>
                <c:pt idx="7">
                  <c:v>Nov 10, 2021</c:v>
                </c:pt>
                <c:pt idx="8">
                  <c:v>Nov 09, 2021</c:v>
                </c:pt>
                <c:pt idx="9">
                  <c:v>Nov 08, 2021</c:v>
                </c:pt>
                <c:pt idx="10">
                  <c:v>Nov 05, 2021</c:v>
                </c:pt>
                <c:pt idx="11">
                  <c:v>Nov 04, 2021</c:v>
                </c:pt>
                <c:pt idx="12">
                  <c:v>Nov 03, 2021</c:v>
                </c:pt>
                <c:pt idx="13">
                  <c:v>Nov 02, 2021</c:v>
                </c:pt>
                <c:pt idx="14">
                  <c:v>Nov 01, 2021</c:v>
                </c:pt>
                <c:pt idx="15">
                  <c:v>Oct 29, 2021</c:v>
                </c:pt>
                <c:pt idx="16">
                  <c:v>Oct 28, 2021</c:v>
                </c:pt>
                <c:pt idx="17">
                  <c:v>Oct 27, 2021</c:v>
                </c:pt>
                <c:pt idx="18">
                  <c:v>Oct 26, 2021</c:v>
                </c:pt>
                <c:pt idx="19">
                  <c:v>Oct 25, 2021</c:v>
                </c:pt>
                <c:pt idx="20">
                  <c:v>Oct 22, 2021</c:v>
                </c:pt>
                <c:pt idx="21">
                  <c:v>Oct 21, 2021</c:v>
                </c:pt>
                <c:pt idx="22">
                  <c:v>Oct 20, 2021</c:v>
                </c:pt>
                <c:pt idx="23">
                  <c:v>Oct 19, 2021</c:v>
                </c:pt>
                <c:pt idx="24">
                  <c:v>Oct 18, 2021</c:v>
                </c:pt>
                <c:pt idx="25">
                  <c:v>Oct 15, 2021</c:v>
                </c:pt>
                <c:pt idx="26">
                  <c:v>Oct 14, 2021</c:v>
                </c:pt>
                <c:pt idx="27">
                  <c:v>Oct 13, 2021</c:v>
                </c:pt>
                <c:pt idx="28">
                  <c:v>Oct 12, 2021</c:v>
                </c:pt>
                <c:pt idx="29">
                  <c:v>Oct 11, 2021</c:v>
                </c:pt>
                <c:pt idx="30">
                  <c:v>Oct 08, 2021</c:v>
                </c:pt>
                <c:pt idx="31">
                  <c:v>Oct 07, 2021</c:v>
                </c:pt>
                <c:pt idx="32">
                  <c:v>Oct 06, 2021</c:v>
                </c:pt>
                <c:pt idx="33">
                  <c:v>Oct 05, 2021</c:v>
                </c:pt>
                <c:pt idx="34">
                  <c:v>Oct 04, 2021</c:v>
                </c:pt>
                <c:pt idx="35">
                  <c:v>Oct 01, 2021</c:v>
                </c:pt>
                <c:pt idx="36">
                  <c:v>Sep 30, 2021</c:v>
                </c:pt>
                <c:pt idx="37">
                  <c:v>Sep 29, 2021</c:v>
                </c:pt>
                <c:pt idx="38">
                  <c:v>Sep 28, 2021</c:v>
                </c:pt>
                <c:pt idx="39">
                  <c:v>Sep 27, 2021</c:v>
                </c:pt>
                <c:pt idx="40">
                  <c:v>Sep 24, 2021</c:v>
                </c:pt>
                <c:pt idx="41">
                  <c:v>Sep 23, 2021</c:v>
                </c:pt>
                <c:pt idx="42">
                  <c:v>Sep 22, 2021</c:v>
                </c:pt>
                <c:pt idx="43">
                  <c:v>Sep 21, 2021</c:v>
                </c:pt>
                <c:pt idx="44">
                  <c:v>Sep 20, 2021</c:v>
                </c:pt>
                <c:pt idx="45">
                  <c:v>Sep 17, 2021</c:v>
                </c:pt>
                <c:pt idx="46">
                  <c:v>Sep 16, 2021</c:v>
                </c:pt>
                <c:pt idx="47">
                  <c:v>Sep 15, 2021</c:v>
                </c:pt>
                <c:pt idx="48">
                  <c:v>Sep 14, 2021</c:v>
                </c:pt>
                <c:pt idx="49">
                  <c:v>Sep 13, 2021</c:v>
                </c:pt>
                <c:pt idx="50">
                  <c:v>Sep 10, 2021</c:v>
                </c:pt>
                <c:pt idx="51">
                  <c:v>Sep 09, 2021</c:v>
                </c:pt>
                <c:pt idx="52">
                  <c:v>Sep 08, 2021</c:v>
                </c:pt>
                <c:pt idx="53">
                  <c:v>Sep 07, 2021</c:v>
                </c:pt>
                <c:pt idx="54">
                  <c:v>Sep 03, 2021</c:v>
                </c:pt>
                <c:pt idx="55">
                  <c:v>Sep 02, 2021</c:v>
                </c:pt>
                <c:pt idx="56">
                  <c:v>Sep 01, 2021</c:v>
                </c:pt>
                <c:pt idx="57">
                  <c:v>Aug 31, 2021</c:v>
                </c:pt>
                <c:pt idx="58">
                  <c:v>Aug 30, 2021</c:v>
                </c:pt>
                <c:pt idx="59">
                  <c:v>Aug 27, 2021</c:v>
                </c:pt>
                <c:pt idx="60">
                  <c:v>Aug 26, 2021</c:v>
                </c:pt>
                <c:pt idx="61">
                  <c:v>Aug 25, 2021</c:v>
                </c:pt>
                <c:pt idx="62">
                  <c:v>Aug 24, 2021</c:v>
                </c:pt>
                <c:pt idx="63">
                  <c:v>Aug 23, 2021</c:v>
                </c:pt>
                <c:pt idx="64">
                  <c:v>Aug 20, 2021</c:v>
                </c:pt>
                <c:pt idx="65">
                  <c:v>Aug 19, 2021</c:v>
                </c:pt>
                <c:pt idx="66">
                  <c:v>Aug 18, 2021</c:v>
                </c:pt>
                <c:pt idx="67">
                  <c:v>Aug 17, 2021</c:v>
                </c:pt>
                <c:pt idx="68">
                  <c:v>Aug 16, 2021</c:v>
                </c:pt>
                <c:pt idx="69">
                  <c:v>Aug 13, 2021</c:v>
                </c:pt>
                <c:pt idx="70">
                  <c:v>Aug 12, 2021</c:v>
                </c:pt>
                <c:pt idx="71">
                  <c:v>Aug 11, 2021</c:v>
                </c:pt>
                <c:pt idx="72">
                  <c:v>Aug 10, 2021</c:v>
                </c:pt>
                <c:pt idx="73">
                  <c:v>Aug 09, 2021</c:v>
                </c:pt>
                <c:pt idx="74">
                  <c:v>Aug 06, 2021</c:v>
                </c:pt>
                <c:pt idx="75">
                  <c:v>Aug 05, 2021</c:v>
                </c:pt>
                <c:pt idx="76">
                  <c:v>Aug 04, 2021</c:v>
                </c:pt>
                <c:pt idx="77">
                  <c:v>Aug 03, 2021</c:v>
                </c:pt>
                <c:pt idx="78">
                  <c:v>Aug 02, 2021</c:v>
                </c:pt>
                <c:pt idx="79">
                  <c:v>Jul 30, 2021</c:v>
                </c:pt>
                <c:pt idx="80">
                  <c:v>Jul 29, 2021</c:v>
                </c:pt>
                <c:pt idx="81">
                  <c:v>Jul 28, 2021</c:v>
                </c:pt>
                <c:pt idx="82">
                  <c:v>Jul 27, 2021</c:v>
                </c:pt>
                <c:pt idx="83">
                  <c:v>Jul 26, 2021</c:v>
                </c:pt>
                <c:pt idx="84">
                  <c:v>Jul 23, 2021</c:v>
                </c:pt>
                <c:pt idx="85">
                  <c:v>Jul 22, 2021</c:v>
                </c:pt>
                <c:pt idx="86">
                  <c:v>Jul 21, 2021</c:v>
                </c:pt>
                <c:pt idx="87">
                  <c:v>Jul 20, 2021</c:v>
                </c:pt>
                <c:pt idx="88">
                  <c:v>Jul 19, 2021</c:v>
                </c:pt>
                <c:pt idx="89">
                  <c:v>Jul 16, 2021</c:v>
                </c:pt>
                <c:pt idx="90">
                  <c:v>Jul 15, 2021</c:v>
                </c:pt>
                <c:pt idx="91">
                  <c:v>Jul 14, 2021</c:v>
                </c:pt>
                <c:pt idx="92">
                  <c:v>Jul 13, 2021</c:v>
                </c:pt>
                <c:pt idx="93">
                  <c:v>Jul 12, 2021</c:v>
                </c:pt>
                <c:pt idx="94">
                  <c:v>Jul 09, 2021</c:v>
                </c:pt>
                <c:pt idx="95">
                  <c:v>Jul 08, 2021</c:v>
                </c:pt>
                <c:pt idx="96">
                  <c:v>Jul 07, 2021</c:v>
                </c:pt>
                <c:pt idx="97">
                  <c:v>Jul 06, 2021</c:v>
                </c:pt>
                <c:pt idx="98">
                  <c:v>Jul 02, 2021</c:v>
                </c:pt>
                <c:pt idx="99">
                  <c:v>Jul 01, 2021</c:v>
                </c:pt>
                <c:pt idx="100">
                  <c:v>Jun 30, 2021</c:v>
                </c:pt>
                <c:pt idx="101">
                  <c:v>Jun 29, 2021</c:v>
                </c:pt>
                <c:pt idx="102">
                  <c:v>Jun 28, 2021</c:v>
                </c:pt>
                <c:pt idx="103">
                  <c:v>Jun 25, 2021</c:v>
                </c:pt>
                <c:pt idx="104">
                  <c:v>Jun 24, 2021</c:v>
                </c:pt>
                <c:pt idx="105">
                  <c:v>Jun 23, 2021</c:v>
                </c:pt>
                <c:pt idx="106">
                  <c:v>Jun 22, 2021</c:v>
                </c:pt>
                <c:pt idx="107">
                  <c:v>Jun 21, 2021</c:v>
                </c:pt>
                <c:pt idx="108">
                  <c:v>Jun 18, 2021</c:v>
                </c:pt>
                <c:pt idx="109">
                  <c:v>Jun 17, 2021</c:v>
                </c:pt>
                <c:pt idx="110">
                  <c:v>Jun 16, 2021</c:v>
                </c:pt>
                <c:pt idx="111">
                  <c:v>Jun 15, 2021</c:v>
                </c:pt>
                <c:pt idx="112">
                  <c:v>Jun 14, 2021</c:v>
                </c:pt>
                <c:pt idx="113">
                  <c:v>Jun 11, 2021</c:v>
                </c:pt>
                <c:pt idx="114">
                  <c:v>Jun 10, 2021</c:v>
                </c:pt>
                <c:pt idx="115">
                  <c:v>Jun 09, 2021</c:v>
                </c:pt>
                <c:pt idx="116">
                  <c:v>Jun 08, 2021</c:v>
                </c:pt>
                <c:pt idx="117">
                  <c:v>Jun 07, 2021</c:v>
                </c:pt>
                <c:pt idx="118">
                  <c:v>Jun 04, 2021</c:v>
                </c:pt>
                <c:pt idx="119">
                  <c:v>Jun 03, 2021</c:v>
                </c:pt>
                <c:pt idx="120">
                  <c:v>Jun 02, 2021</c:v>
                </c:pt>
                <c:pt idx="121">
                  <c:v>Jun 01, 2021</c:v>
                </c:pt>
                <c:pt idx="122">
                  <c:v>May 28, 2021</c:v>
                </c:pt>
                <c:pt idx="123">
                  <c:v>May 27, 2021</c:v>
                </c:pt>
                <c:pt idx="124">
                  <c:v>May 26, 2021</c:v>
                </c:pt>
                <c:pt idx="125">
                  <c:v>May 25, 2021</c:v>
                </c:pt>
                <c:pt idx="126">
                  <c:v>May 24, 2021</c:v>
                </c:pt>
                <c:pt idx="127">
                  <c:v>May 21, 2021</c:v>
                </c:pt>
                <c:pt idx="128">
                  <c:v>May 20, 2021</c:v>
                </c:pt>
                <c:pt idx="129">
                  <c:v>May 19, 2021</c:v>
                </c:pt>
                <c:pt idx="130">
                  <c:v>May 18, 2021</c:v>
                </c:pt>
                <c:pt idx="131">
                  <c:v>May 17, 2021</c:v>
                </c:pt>
                <c:pt idx="132">
                  <c:v>May 14, 2021</c:v>
                </c:pt>
                <c:pt idx="133">
                  <c:v>May 13, 2021</c:v>
                </c:pt>
                <c:pt idx="134">
                  <c:v>May 12, 2021</c:v>
                </c:pt>
                <c:pt idx="135">
                  <c:v>May 11, 2021</c:v>
                </c:pt>
                <c:pt idx="136">
                  <c:v>May 10, 2021</c:v>
                </c:pt>
                <c:pt idx="137">
                  <c:v>May 07, 2021</c:v>
                </c:pt>
                <c:pt idx="138">
                  <c:v>May 06, 2021</c:v>
                </c:pt>
                <c:pt idx="139">
                  <c:v>May 05, 2021</c:v>
                </c:pt>
                <c:pt idx="140">
                  <c:v>May 04, 2021</c:v>
                </c:pt>
                <c:pt idx="141">
                  <c:v>May 03, 2021</c:v>
                </c:pt>
                <c:pt idx="142">
                  <c:v>Apr 30, 2021</c:v>
                </c:pt>
                <c:pt idx="143">
                  <c:v>Apr 29, 2021</c:v>
                </c:pt>
                <c:pt idx="144">
                  <c:v>Apr 28, 2021</c:v>
                </c:pt>
                <c:pt idx="145">
                  <c:v>Apr 27, 2021</c:v>
                </c:pt>
                <c:pt idx="146">
                  <c:v>Apr 26, 2021</c:v>
                </c:pt>
                <c:pt idx="147">
                  <c:v>Apr 23, 2021</c:v>
                </c:pt>
                <c:pt idx="148">
                  <c:v>Apr 22, 2021</c:v>
                </c:pt>
                <c:pt idx="149">
                  <c:v>Apr 21, 2021</c:v>
                </c:pt>
                <c:pt idx="150">
                  <c:v>Apr 20, 2021</c:v>
                </c:pt>
                <c:pt idx="151">
                  <c:v>Apr 19, 2021</c:v>
                </c:pt>
                <c:pt idx="152">
                  <c:v>Apr 16, 2021</c:v>
                </c:pt>
                <c:pt idx="153">
                  <c:v>Apr 15, 2021</c:v>
                </c:pt>
                <c:pt idx="154">
                  <c:v>Apr 14, 2021</c:v>
                </c:pt>
                <c:pt idx="155">
                  <c:v>Apr 13, 2021</c:v>
                </c:pt>
                <c:pt idx="156">
                  <c:v>Apr 12, 2021</c:v>
                </c:pt>
                <c:pt idx="157">
                  <c:v>Apr 09, 2021</c:v>
                </c:pt>
                <c:pt idx="158">
                  <c:v>Apr 08, 2021</c:v>
                </c:pt>
                <c:pt idx="159">
                  <c:v>Apr 07, 2021</c:v>
                </c:pt>
                <c:pt idx="160">
                  <c:v>Apr 06, 2021</c:v>
                </c:pt>
                <c:pt idx="161">
                  <c:v>Apr 05, 2021</c:v>
                </c:pt>
                <c:pt idx="162">
                  <c:v>Apr 01, 2021</c:v>
                </c:pt>
                <c:pt idx="163">
                  <c:v>Mar 31, 2021</c:v>
                </c:pt>
                <c:pt idx="164">
                  <c:v>Mar 30, 2021</c:v>
                </c:pt>
                <c:pt idx="165">
                  <c:v>Mar 29, 2021</c:v>
                </c:pt>
                <c:pt idx="166">
                  <c:v>Mar 26, 2021</c:v>
                </c:pt>
                <c:pt idx="167">
                  <c:v>Mar 25, 2021</c:v>
                </c:pt>
                <c:pt idx="168">
                  <c:v>Mar 24, 2021</c:v>
                </c:pt>
                <c:pt idx="169">
                  <c:v>Mar 23, 2021</c:v>
                </c:pt>
                <c:pt idx="170">
                  <c:v>Mar 22, 2021</c:v>
                </c:pt>
                <c:pt idx="171">
                  <c:v>Mar 19, 2021</c:v>
                </c:pt>
                <c:pt idx="172">
                  <c:v>Mar 18, 2021</c:v>
                </c:pt>
                <c:pt idx="173">
                  <c:v>Mar 17, 2021</c:v>
                </c:pt>
                <c:pt idx="174">
                  <c:v>Mar 16, 2021</c:v>
                </c:pt>
                <c:pt idx="175">
                  <c:v>Mar 15, 2021</c:v>
                </c:pt>
                <c:pt idx="176">
                  <c:v>Mar 12, 2021</c:v>
                </c:pt>
                <c:pt idx="177">
                  <c:v>Mar 11, 2021</c:v>
                </c:pt>
                <c:pt idx="178">
                  <c:v>Mar 10, 2021</c:v>
                </c:pt>
                <c:pt idx="179">
                  <c:v>Mar 09, 2021</c:v>
                </c:pt>
                <c:pt idx="180">
                  <c:v>Mar 08, 2021</c:v>
                </c:pt>
                <c:pt idx="181">
                  <c:v>Mar 05, 2021</c:v>
                </c:pt>
                <c:pt idx="182">
                  <c:v>Mar 04, 2021</c:v>
                </c:pt>
                <c:pt idx="183">
                  <c:v>Mar 03, 2021</c:v>
                </c:pt>
                <c:pt idx="184">
                  <c:v>Mar 02, 2021</c:v>
                </c:pt>
                <c:pt idx="185">
                  <c:v>Mar 01, 2021</c:v>
                </c:pt>
                <c:pt idx="186">
                  <c:v>Feb 26, 2021</c:v>
                </c:pt>
                <c:pt idx="187">
                  <c:v>Feb 25, 2021</c:v>
                </c:pt>
                <c:pt idx="188">
                  <c:v>Feb 24, 2021</c:v>
                </c:pt>
                <c:pt idx="189">
                  <c:v>Feb 23, 2021</c:v>
                </c:pt>
                <c:pt idx="190">
                  <c:v>Feb 22, 2021</c:v>
                </c:pt>
                <c:pt idx="191">
                  <c:v>Feb 19, 2021</c:v>
                </c:pt>
                <c:pt idx="192">
                  <c:v>Feb 18, 2021</c:v>
                </c:pt>
                <c:pt idx="193">
                  <c:v>Feb 17, 2021</c:v>
                </c:pt>
                <c:pt idx="194">
                  <c:v>Feb 16, 2021</c:v>
                </c:pt>
                <c:pt idx="195">
                  <c:v>Feb 12, 2021</c:v>
                </c:pt>
                <c:pt idx="196">
                  <c:v>Feb 11, 2021</c:v>
                </c:pt>
                <c:pt idx="197">
                  <c:v>Feb 10, 2021</c:v>
                </c:pt>
                <c:pt idx="198">
                  <c:v>Feb 09, 2021</c:v>
                </c:pt>
                <c:pt idx="199">
                  <c:v>Feb 08, 2021</c:v>
                </c:pt>
                <c:pt idx="200">
                  <c:v>Feb 05, 2021</c:v>
                </c:pt>
                <c:pt idx="201">
                  <c:v>Feb 04, 2021</c:v>
                </c:pt>
                <c:pt idx="202">
                  <c:v>Feb 03, 2021</c:v>
                </c:pt>
                <c:pt idx="203">
                  <c:v>Feb 02, 2021</c:v>
                </c:pt>
                <c:pt idx="204">
                  <c:v>Feb 01, 2021</c:v>
                </c:pt>
                <c:pt idx="205">
                  <c:v>Jan 29, 2021</c:v>
                </c:pt>
                <c:pt idx="206">
                  <c:v>Jan 28, 2021</c:v>
                </c:pt>
                <c:pt idx="207">
                  <c:v>Jan 27, 2021</c:v>
                </c:pt>
                <c:pt idx="208">
                  <c:v>Jan 26, 2021</c:v>
                </c:pt>
                <c:pt idx="209">
                  <c:v>Jan 25, 2021</c:v>
                </c:pt>
                <c:pt idx="210">
                  <c:v>Jan 22, 2021</c:v>
                </c:pt>
                <c:pt idx="211">
                  <c:v>Jan 21, 2021</c:v>
                </c:pt>
                <c:pt idx="212">
                  <c:v>Jan 20, 2021</c:v>
                </c:pt>
                <c:pt idx="213">
                  <c:v>Jan 19, 2021</c:v>
                </c:pt>
                <c:pt idx="214">
                  <c:v>Jan 15, 2021</c:v>
                </c:pt>
                <c:pt idx="215">
                  <c:v>Jan 14, 2021</c:v>
                </c:pt>
                <c:pt idx="216">
                  <c:v>Jan 13, 2021</c:v>
                </c:pt>
                <c:pt idx="217">
                  <c:v>Jan 12, 2021</c:v>
                </c:pt>
                <c:pt idx="218">
                  <c:v>Jan 11, 2021</c:v>
                </c:pt>
                <c:pt idx="219">
                  <c:v>Jan 08, 2021</c:v>
                </c:pt>
                <c:pt idx="220">
                  <c:v>Jan 07, 2021</c:v>
                </c:pt>
                <c:pt idx="221">
                  <c:v>Jan 06, 2021</c:v>
                </c:pt>
                <c:pt idx="222">
                  <c:v>Jan 05, 2021</c:v>
                </c:pt>
                <c:pt idx="223">
                  <c:v>Jan 04, 2021</c:v>
                </c:pt>
                <c:pt idx="224">
                  <c:v>Dec 31, 2020</c:v>
                </c:pt>
                <c:pt idx="225">
                  <c:v>Dec 30, 2020</c:v>
                </c:pt>
                <c:pt idx="226">
                  <c:v>Dec 29, 2020</c:v>
                </c:pt>
                <c:pt idx="227">
                  <c:v>Dec 28, 2020</c:v>
                </c:pt>
                <c:pt idx="228">
                  <c:v>Dec 24, 2020</c:v>
                </c:pt>
                <c:pt idx="229">
                  <c:v>Dec 23, 2020</c:v>
                </c:pt>
                <c:pt idx="230">
                  <c:v>Dec 22, 2020</c:v>
                </c:pt>
                <c:pt idx="231">
                  <c:v>Dec 21, 2020</c:v>
                </c:pt>
                <c:pt idx="232">
                  <c:v>Dec 18, 2020</c:v>
                </c:pt>
                <c:pt idx="233">
                  <c:v>Dec 17, 2020</c:v>
                </c:pt>
                <c:pt idx="234">
                  <c:v>Dec 16, 2020</c:v>
                </c:pt>
                <c:pt idx="235">
                  <c:v>Dec 15, 2020</c:v>
                </c:pt>
                <c:pt idx="236">
                  <c:v>Dec 14, 2020</c:v>
                </c:pt>
                <c:pt idx="237">
                  <c:v>Dec 11, 2020</c:v>
                </c:pt>
                <c:pt idx="238">
                  <c:v>Dec 10, 2020</c:v>
                </c:pt>
                <c:pt idx="239">
                  <c:v>Dec 09, 2020</c:v>
                </c:pt>
                <c:pt idx="240">
                  <c:v>Dec 08, 2020</c:v>
                </c:pt>
                <c:pt idx="241">
                  <c:v>Dec 07, 2020</c:v>
                </c:pt>
                <c:pt idx="242">
                  <c:v>Dec 04, 2020</c:v>
                </c:pt>
                <c:pt idx="243">
                  <c:v>Dec 03, 2020</c:v>
                </c:pt>
                <c:pt idx="244">
                  <c:v>Dec 02, 2020</c:v>
                </c:pt>
                <c:pt idx="245">
                  <c:v>Dec 01, 2020</c:v>
                </c:pt>
                <c:pt idx="246">
                  <c:v>Nov 30, 2020</c:v>
                </c:pt>
                <c:pt idx="247">
                  <c:v>Nov 27, 2020</c:v>
                </c:pt>
                <c:pt idx="248">
                  <c:v>Nov 25, 2020</c:v>
                </c:pt>
                <c:pt idx="249">
                  <c:v>Nov 24, 2020</c:v>
                </c:pt>
                <c:pt idx="250">
                  <c:v>Nov 23, 2020</c:v>
                </c:pt>
                <c:pt idx="251">
                  <c:v>Nov 20, 2020</c:v>
                </c:pt>
                <c:pt idx="252">
                  <c:v>Nov 19, 2020</c:v>
                </c:pt>
              </c:strCache>
            </c:strRef>
          </c:cat>
          <c:val>
            <c:numRef>
              <c:f>'S&amp;P 500 Historical Data'!$D$2:$D$254</c:f>
              <c:numCache>
                <c:formatCode>#,##0.00</c:formatCode>
                <c:ptCount val="253"/>
                <c:pt idx="0">
                  <c:v>4705.7</c:v>
                </c:pt>
                <c:pt idx="1">
                  <c:v>4700.72</c:v>
                </c:pt>
                <c:pt idx="2">
                  <c:v>4701.5</c:v>
                </c:pt>
                <c:pt idx="3">
                  <c:v>4679.42</c:v>
                </c:pt>
                <c:pt idx="4">
                  <c:v>4689.3</c:v>
                </c:pt>
                <c:pt idx="5">
                  <c:v>4655.24</c:v>
                </c:pt>
                <c:pt idx="6">
                  <c:v>4659.3900000000003</c:v>
                </c:pt>
                <c:pt idx="7">
                  <c:v>4670.26</c:v>
                </c:pt>
                <c:pt idx="8">
                  <c:v>4707.25</c:v>
                </c:pt>
                <c:pt idx="9">
                  <c:v>4701.4799999999996</c:v>
                </c:pt>
                <c:pt idx="10">
                  <c:v>4699.26</c:v>
                </c:pt>
                <c:pt idx="11">
                  <c:v>4662.93</c:v>
                </c:pt>
                <c:pt idx="12">
                  <c:v>4630.6499999999996</c:v>
                </c:pt>
                <c:pt idx="13">
                  <c:v>4613.34</c:v>
                </c:pt>
                <c:pt idx="14">
                  <c:v>4610.62</c:v>
                </c:pt>
                <c:pt idx="15">
                  <c:v>4572.87</c:v>
                </c:pt>
                <c:pt idx="16">
                  <c:v>4562.84</c:v>
                </c:pt>
                <c:pt idx="17">
                  <c:v>4580.22</c:v>
                </c:pt>
                <c:pt idx="18">
                  <c:v>4578.6899999999996</c:v>
                </c:pt>
                <c:pt idx="19">
                  <c:v>4553.6899999999996</c:v>
                </c:pt>
                <c:pt idx="20">
                  <c:v>4546.12</c:v>
                </c:pt>
                <c:pt idx="21">
                  <c:v>4532.24</c:v>
                </c:pt>
                <c:pt idx="22">
                  <c:v>4524.42</c:v>
                </c:pt>
                <c:pt idx="23">
                  <c:v>4497.34</c:v>
                </c:pt>
                <c:pt idx="24">
                  <c:v>4463.72</c:v>
                </c:pt>
                <c:pt idx="25">
                  <c:v>4447.6899999999996</c:v>
                </c:pt>
                <c:pt idx="26">
                  <c:v>4386.75</c:v>
                </c:pt>
                <c:pt idx="27">
                  <c:v>4358.01</c:v>
                </c:pt>
                <c:pt idx="28">
                  <c:v>4368.3100000000004</c:v>
                </c:pt>
                <c:pt idx="29">
                  <c:v>4385.4399999999996</c:v>
                </c:pt>
                <c:pt idx="30">
                  <c:v>4406.51</c:v>
                </c:pt>
                <c:pt idx="31">
                  <c:v>4383.7299999999996</c:v>
                </c:pt>
                <c:pt idx="32">
                  <c:v>4319.57</c:v>
                </c:pt>
                <c:pt idx="33">
                  <c:v>4309.87</c:v>
                </c:pt>
                <c:pt idx="34">
                  <c:v>4348.84</c:v>
                </c:pt>
                <c:pt idx="35">
                  <c:v>4317.16</c:v>
                </c:pt>
                <c:pt idx="36">
                  <c:v>4370.67</c:v>
                </c:pt>
                <c:pt idx="37">
                  <c:v>4362.41</c:v>
                </c:pt>
                <c:pt idx="38">
                  <c:v>4419.54</c:v>
                </c:pt>
                <c:pt idx="39">
                  <c:v>4442.12</c:v>
                </c:pt>
                <c:pt idx="40">
                  <c:v>4438.04</c:v>
                </c:pt>
                <c:pt idx="41">
                  <c:v>4406.75</c:v>
                </c:pt>
                <c:pt idx="42">
                  <c:v>4367.43</c:v>
                </c:pt>
                <c:pt idx="43">
                  <c:v>4374.45</c:v>
                </c:pt>
                <c:pt idx="44">
                  <c:v>4402.95</c:v>
                </c:pt>
                <c:pt idx="45">
                  <c:v>4469.74</c:v>
                </c:pt>
                <c:pt idx="46">
                  <c:v>4477.09</c:v>
                </c:pt>
                <c:pt idx="47">
                  <c:v>4447.49</c:v>
                </c:pt>
                <c:pt idx="48">
                  <c:v>4479.33</c:v>
                </c:pt>
                <c:pt idx="49">
                  <c:v>4474.8100000000004</c:v>
                </c:pt>
                <c:pt idx="50">
                  <c:v>4506.92</c:v>
                </c:pt>
                <c:pt idx="51">
                  <c:v>4513.0200000000004</c:v>
                </c:pt>
                <c:pt idx="52">
                  <c:v>4518.09</c:v>
                </c:pt>
                <c:pt idx="53">
                  <c:v>4535.38</c:v>
                </c:pt>
                <c:pt idx="54">
                  <c:v>4532.42</c:v>
                </c:pt>
                <c:pt idx="55">
                  <c:v>4534.4799999999996</c:v>
                </c:pt>
                <c:pt idx="56">
                  <c:v>4528.8</c:v>
                </c:pt>
                <c:pt idx="57">
                  <c:v>4529.75</c:v>
                </c:pt>
                <c:pt idx="58">
                  <c:v>4513.76</c:v>
                </c:pt>
                <c:pt idx="59">
                  <c:v>4474.1000000000004</c:v>
                </c:pt>
                <c:pt idx="60">
                  <c:v>4493.75</c:v>
                </c:pt>
                <c:pt idx="61">
                  <c:v>4490.45</c:v>
                </c:pt>
                <c:pt idx="62">
                  <c:v>4484.3999999999996</c:v>
                </c:pt>
                <c:pt idx="63">
                  <c:v>4450.29</c:v>
                </c:pt>
                <c:pt idx="64">
                  <c:v>4410.5600000000004</c:v>
                </c:pt>
                <c:pt idx="65">
                  <c:v>4382.4399999999996</c:v>
                </c:pt>
                <c:pt idx="66">
                  <c:v>4440.9399999999996</c:v>
                </c:pt>
                <c:pt idx="67">
                  <c:v>4462.12</c:v>
                </c:pt>
                <c:pt idx="68">
                  <c:v>4461.6499999999996</c:v>
                </c:pt>
                <c:pt idx="69">
                  <c:v>4464.84</c:v>
                </c:pt>
                <c:pt idx="70">
                  <c:v>4446.08</c:v>
                </c:pt>
                <c:pt idx="71">
                  <c:v>4442.18</c:v>
                </c:pt>
                <c:pt idx="72">
                  <c:v>4435.79</c:v>
                </c:pt>
                <c:pt idx="73">
                  <c:v>4437.7700000000004</c:v>
                </c:pt>
                <c:pt idx="74">
                  <c:v>4429.07</c:v>
                </c:pt>
                <c:pt idx="75">
                  <c:v>4408.8599999999997</c:v>
                </c:pt>
                <c:pt idx="76">
                  <c:v>4415.95</c:v>
                </c:pt>
                <c:pt idx="77">
                  <c:v>4392.74</c:v>
                </c:pt>
                <c:pt idx="78">
                  <c:v>4406.8599999999997</c:v>
                </c:pt>
                <c:pt idx="79">
                  <c:v>4395.12</c:v>
                </c:pt>
                <c:pt idx="80">
                  <c:v>4403.59</c:v>
                </c:pt>
                <c:pt idx="81">
                  <c:v>4402.95</c:v>
                </c:pt>
                <c:pt idx="82">
                  <c:v>4416.38</c:v>
                </c:pt>
                <c:pt idx="83">
                  <c:v>4409.58</c:v>
                </c:pt>
                <c:pt idx="84">
                  <c:v>4381.2</c:v>
                </c:pt>
                <c:pt idx="85">
                  <c:v>4361.2700000000004</c:v>
                </c:pt>
                <c:pt idx="86">
                  <c:v>4331.13</c:v>
                </c:pt>
                <c:pt idx="87">
                  <c:v>4265.1099999999997</c:v>
                </c:pt>
                <c:pt idx="88">
                  <c:v>4296.3999999999996</c:v>
                </c:pt>
                <c:pt idx="89">
                  <c:v>4367.43</c:v>
                </c:pt>
                <c:pt idx="90">
                  <c:v>4369.0200000000004</c:v>
                </c:pt>
                <c:pt idx="91">
                  <c:v>4380.1099999999997</c:v>
                </c:pt>
                <c:pt idx="92">
                  <c:v>4381.07</c:v>
                </c:pt>
                <c:pt idx="93">
                  <c:v>4372.41</c:v>
                </c:pt>
                <c:pt idx="94">
                  <c:v>4329.38</c:v>
                </c:pt>
                <c:pt idx="95">
                  <c:v>4321.07</c:v>
                </c:pt>
                <c:pt idx="96">
                  <c:v>4351.01</c:v>
                </c:pt>
                <c:pt idx="97">
                  <c:v>4356.46</c:v>
                </c:pt>
                <c:pt idx="98">
                  <c:v>4326.6000000000004</c:v>
                </c:pt>
                <c:pt idx="99">
                  <c:v>4300.7299999999996</c:v>
                </c:pt>
                <c:pt idx="100">
                  <c:v>4290.6499999999996</c:v>
                </c:pt>
                <c:pt idx="101">
                  <c:v>4293.21</c:v>
                </c:pt>
                <c:pt idx="102">
                  <c:v>4284.8999999999996</c:v>
                </c:pt>
                <c:pt idx="103">
                  <c:v>4274.45</c:v>
                </c:pt>
                <c:pt idx="104">
                  <c:v>4256.97</c:v>
                </c:pt>
                <c:pt idx="105">
                  <c:v>4249.2700000000004</c:v>
                </c:pt>
                <c:pt idx="106">
                  <c:v>4224.6099999999997</c:v>
                </c:pt>
                <c:pt idx="107">
                  <c:v>4173.3999999999996</c:v>
                </c:pt>
                <c:pt idx="108">
                  <c:v>4204.78</c:v>
                </c:pt>
                <c:pt idx="109">
                  <c:v>4220.37</c:v>
                </c:pt>
                <c:pt idx="110">
                  <c:v>4248.87</c:v>
                </c:pt>
                <c:pt idx="111">
                  <c:v>4255.28</c:v>
                </c:pt>
                <c:pt idx="112">
                  <c:v>4248.3100000000004</c:v>
                </c:pt>
                <c:pt idx="113">
                  <c:v>4242.8999999999996</c:v>
                </c:pt>
                <c:pt idx="114">
                  <c:v>4228.5600000000004</c:v>
                </c:pt>
                <c:pt idx="115">
                  <c:v>4232.99</c:v>
                </c:pt>
                <c:pt idx="116">
                  <c:v>4233.8100000000004</c:v>
                </c:pt>
                <c:pt idx="117">
                  <c:v>4229.34</c:v>
                </c:pt>
                <c:pt idx="118">
                  <c:v>4206.05</c:v>
                </c:pt>
                <c:pt idx="119">
                  <c:v>4191.43</c:v>
                </c:pt>
                <c:pt idx="120">
                  <c:v>4206.82</c:v>
                </c:pt>
                <c:pt idx="121">
                  <c:v>4216.5200000000004</c:v>
                </c:pt>
                <c:pt idx="122">
                  <c:v>4210.7700000000004</c:v>
                </c:pt>
                <c:pt idx="123">
                  <c:v>4201.9399999999996</c:v>
                </c:pt>
                <c:pt idx="124">
                  <c:v>4191.59</c:v>
                </c:pt>
                <c:pt idx="125">
                  <c:v>4205.9399999999996</c:v>
                </c:pt>
                <c:pt idx="126">
                  <c:v>4170.16</c:v>
                </c:pt>
                <c:pt idx="127">
                  <c:v>4168.6099999999997</c:v>
                </c:pt>
                <c:pt idx="128">
                  <c:v>4121.97</c:v>
                </c:pt>
                <c:pt idx="129">
                  <c:v>4098.45</c:v>
                </c:pt>
                <c:pt idx="130">
                  <c:v>4165.9399999999996</c:v>
                </c:pt>
                <c:pt idx="131">
                  <c:v>4169.92</c:v>
                </c:pt>
                <c:pt idx="132">
                  <c:v>4129.58</c:v>
                </c:pt>
                <c:pt idx="133">
                  <c:v>4074.99</c:v>
                </c:pt>
                <c:pt idx="134">
                  <c:v>4130.55</c:v>
                </c:pt>
                <c:pt idx="135">
                  <c:v>4150.34</c:v>
                </c:pt>
                <c:pt idx="136">
                  <c:v>4228.29</c:v>
                </c:pt>
                <c:pt idx="137">
                  <c:v>4210.34</c:v>
                </c:pt>
                <c:pt idx="138">
                  <c:v>4169.1400000000003</c:v>
                </c:pt>
                <c:pt idx="139">
                  <c:v>4177.0600000000004</c:v>
                </c:pt>
                <c:pt idx="140">
                  <c:v>4179.04</c:v>
                </c:pt>
                <c:pt idx="141">
                  <c:v>4191.9799999999996</c:v>
                </c:pt>
                <c:pt idx="142">
                  <c:v>4198.1000000000004</c:v>
                </c:pt>
                <c:pt idx="143">
                  <c:v>4206.1400000000003</c:v>
                </c:pt>
                <c:pt idx="144">
                  <c:v>4185.1400000000003</c:v>
                </c:pt>
                <c:pt idx="145">
                  <c:v>4188.25</c:v>
                </c:pt>
                <c:pt idx="146">
                  <c:v>4185.03</c:v>
                </c:pt>
                <c:pt idx="147">
                  <c:v>4138.78</c:v>
                </c:pt>
                <c:pt idx="148">
                  <c:v>4170.46</c:v>
                </c:pt>
                <c:pt idx="149">
                  <c:v>4128.42</c:v>
                </c:pt>
                <c:pt idx="150">
                  <c:v>4159.18</c:v>
                </c:pt>
                <c:pt idx="151">
                  <c:v>4179.8</c:v>
                </c:pt>
                <c:pt idx="152">
                  <c:v>4174.1400000000003</c:v>
                </c:pt>
                <c:pt idx="153">
                  <c:v>4139.76</c:v>
                </c:pt>
                <c:pt idx="154">
                  <c:v>4141.58</c:v>
                </c:pt>
                <c:pt idx="155">
                  <c:v>4130.1000000000004</c:v>
                </c:pt>
                <c:pt idx="156">
                  <c:v>4124.71</c:v>
                </c:pt>
                <c:pt idx="157">
                  <c:v>4096.1099999999997</c:v>
                </c:pt>
                <c:pt idx="158">
                  <c:v>4089.95</c:v>
                </c:pt>
                <c:pt idx="159">
                  <c:v>4074.29</c:v>
                </c:pt>
                <c:pt idx="160">
                  <c:v>4075.57</c:v>
                </c:pt>
                <c:pt idx="161">
                  <c:v>4034.44</c:v>
                </c:pt>
                <c:pt idx="162">
                  <c:v>3992.78</c:v>
                </c:pt>
                <c:pt idx="163">
                  <c:v>3967.25</c:v>
                </c:pt>
                <c:pt idx="164">
                  <c:v>3963.34</c:v>
                </c:pt>
                <c:pt idx="165">
                  <c:v>3969.31</c:v>
                </c:pt>
                <c:pt idx="166">
                  <c:v>3917.12</c:v>
                </c:pt>
                <c:pt idx="167">
                  <c:v>3879.34</c:v>
                </c:pt>
                <c:pt idx="168">
                  <c:v>3919.93</c:v>
                </c:pt>
                <c:pt idx="169">
                  <c:v>3937.6</c:v>
                </c:pt>
                <c:pt idx="170">
                  <c:v>3916.48</c:v>
                </c:pt>
                <c:pt idx="171">
                  <c:v>3913.14</c:v>
                </c:pt>
                <c:pt idx="172">
                  <c:v>3953.5</c:v>
                </c:pt>
                <c:pt idx="173">
                  <c:v>3949.57</c:v>
                </c:pt>
                <c:pt idx="174">
                  <c:v>3973.59</c:v>
                </c:pt>
                <c:pt idx="175">
                  <c:v>3942.96</c:v>
                </c:pt>
                <c:pt idx="176">
                  <c:v>3924.52</c:v>
                </c:pt>
                <c:pt idx="177">
                  <c:v>3915.54</c:v>
                </c:pt>
                <c:pt idx="178">
                  <c:v>3891.99</c:v>
                </c:pt>
                <c:pt idx="179">
                  <c:v>3851.93</c:v>
                </c:pt>
                <c:pt idx="180">
                  <c:v>3844.39</c:v>
                </c:pt>
                <c:pt idx="181">
                  <c:v>3793.58</c:v>
                </c:pt>
                <c:pt idx="182">
                  <c:v>3818.53</c:v>
                </c:pt>
                <c:pt idx="183">
                  <c:v>3863.99</c:v>
                </c:pt>
                <c:pt idx="184">
                  <c:v>3903.64</c:v>
                </c:pt>
                <c:pt idx="185">
                  <c:v>3842.51</c:v>
                </c:pt>
                <c:pt idx="186">
                  <c:v>3839.66</c:v>
                </c:pt>
                <c:pt idx="187">
                  <c:v>3915.8</c:v>
                </c:pt>
                <c:pt idx="188">
                  <c:v>3873.71</c:v>
                </c:pt>
                <c:pt idx="189">
                  <c:v>3857.07</c:v>
                </c:pt>
                <c:pt idx="190">
                  <c:v>3885.55</c:v>
                </c:pt>
                <c:pt idx="191">
                  <c:v>3921.16</c:v>
                </c:pt>
                <c:pt idx="192">
                  <c:v>3915.86</c:v>
                </c:pt>
                <c:pt idx="193">
                  <c:v>3918.5</c:v>
                </c:pt>
                <c:pt idx="194">
                  <c:v>3939.61</c:v>
                </c:pt>
                <c:pt idx="195">
                  <c:v>3911.65</c:v>
                </c:pt>
                <c:pt idx="196">
                  <c:v>3916.4</c:v>
                </c:pt>
                <c:pt idx="197">
                  <c:v>3920.78</c:v>
                </c:pt>
                <c:pt idx="198">
                  <c:v>3910.49</c:v>
                </c:pt>
                <c:pt idx="199">
                  <c:v>3892.59</c:v>
                </c:pt>
                <c:pt idx="200">
                  <c:v>3878.3</c:v>
                </c:pt>
                <c:pt idx="201">
                  <c:v>3836.66</c:v>
                </c:pt>
                <c:pt idx="202">
                  <c:v>3840.27</c:v>
                </c:pt>
                <c:pt idx="203">
                  <c:v>3791.84</c:v>
                </c:pt>
                <c:pt idx="204">
                  <c:v>3731.17</c:v>
                </c:pt>
                <c:pt idx="205">
                  <c:v>3778.05</c:v>
                </c:pt>
                <c:pt idx="206">
                  <c:v>3755.75</c:v>
                </c:pt>
                <c:pt idx="207">
                  <c:v>3836.83</c:v>
                </c:pt>
                <c:pt idx="208">
                  <c:v>3862.96</c:v>
                </c:pt>
                <c:pt idx="209">
                  <c:v>3851.68</c:v>
                </c:pt>
                <c:pt idx="210">
                  <c:v>3844.24</c:v>
                </c:pt>
                <c:pt idx="211">
                  <c:v>3857.46</c:v>
                </c:pt>
                <c:pt idx="212">
                  <c:v>3816.22</c:v>
                </c:pt>
                <c:pt idx="213">
                  <c:v>3781.88</c:v>
                </c:pt>
                <c:pt idx="214">
                  <c:v>3788.73</c:v>
                </c:pt>
                <c:pt idx="215">
                  <c:v>3814.98</c:v>
                </c:pt>
                <c:pt idx="216">
                  <c:v>3802.23</c:v>
                </c:pt>
                <c:pt idx="217">
                  <c:v>3801.62</c:v>
                </c:pt>
                <c:pt idx="218">
                  <c:v>3803.14</c:v>
                </c:pt>
                <c:pt idx="219">
                  <c:v>3815.05</c:v>
                </c:pt>
                <c:pt idx="220">
                  <c:v>3764.71</c:v>
                </c:pt>
                <c:pt idx="221">
                  <c:v>3712.2</c:v>
                </c:pt>
                <c:pt idx="222">
                  <c:v>3698.02</c:v>
                </c:pt>
                <c:pt idx="223">
                  <c:v>3764.61</c:v>
                </c:pt>
                <c:pt idx="224">
                  <c:v>3733.27</c:v>
                </c:pt>
                <c:pt idx="225">
                  <c:v>3736.19</c:v>
                </c:pt>
                <c:pt idx="226">
                  <c:v>3750.01</c:v>
                </c:pt>
                <c:pt idx="227">
                  <c:v>3723.03</c:v>
                </c:pt>
                <c:pt idx="228">
                  <c:v>3694.03</c:v>
                </c:pt>
                <c:pt idx="229">
                  <c:v>3693.42</c:v>
                </c:pt>
                <c:pt idx="230">
                  <c:v>3698.08</c:v>
                </c:pt>
                <c:pt idx="231">
                  <c:v>3684.28</c:v>
                </c:pt>
                <c:pt idx="232">
                  <c:v>3722.39</c:v>
                </c:pt>
                <c:pt idx="233">
                  <c:v>3713.65</c:v>
                </c:pt>
                <c:pt idx="234">
                  <c:v>3696.25</c:v>
                </c:pt>
                <c:pt idx="235">
                  <c:v>3666.41</c:v>
                </c:pt>
                <c:pt idx="236">
                  <c:v>3675.27</c:v>
                </c:pt>
                <c:pt idx="237">
                  <c:v>3656.08</c:v>
                </c:pt>
                <c:pt idx="238">
                  <c:v>3659.13</c:v>
                </c:pt>
                <c:pt idx="239">
                  <c:v>3705.98</c:v>
                </c:pt>
                <c:pt idx="240">
                  <c:v>3683.05</c:v>
                </c:pt>
                <c:pt idx="241">
                  <c:v>3694.73</c:v>
                </c:pt>
                <c:pt idx="242">
                  <c:v>3670.94</c:v>
                </c:pt>
                <c:pt idx="243">
                  <c:v>3668.28</c:v>
                </c:pt>
                <c:pt idx="244">
                  <c:v>3653.78</c:v>
                </c:pt>
                <c:pt idx="245">
                  <c:v>3645.87</c:v>
                </c:pt>
                <c:pt idx="246">
                  <c:v>3634.18</c:v>
                </c:pt>
                <c:pt idx="247">
                  <c:v>3638.55</c:v>
                </c:pt>
                <c:pt idx="248">
                  <c:v>3635.5</c:v>
                </c:pt>
                <c:pt idx="249">
                  <c:v>3594.52</c:v>
                </c:pt>
                <c:pt idx="250">
                  <c:v>3566.82</c:v>
                </c:pt>
                <c:pt idx="251">
                  <c:v>3579.31</c:v>
                </c:pt>
                <c:pt idx="252">
                  <c:v>3559.41</c:v>
                </c:pt>
              </c:numCache>
            </c:numRef>
          </c:val>
        </c:ser>
        <c:ser>
          <c:idx val="1"/>
          <c:order val="1"/>
          <c:tx>
            <c:strRef>
              <c:f>'S&amp;P 500 Historical Data'!$E$1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'S&amp;P 500 Historical Data'!$C$2:$C$254</c:f>
              <c:strCache>
                <c:ptCount val="253"/>
                <c:pt idx="0">
                  <c:v>Nov 19, 2021</c:v>
                </c:pt>
                <c:pt idx="1">
                  <c:v>Nov 18, 2021</c:v>
                </c:pt>
                <c:pt idx="2">
                  <c:v>Nov 17, 2021</c:v>
                </c:pt>
                <c:pt idx="3">
                  <c:v>Nov 16, 2021</c:v>
                </c:pt>
                <c:pt idx="4">
                  <c:v>Nov 15, 2021</c:v>
                </c:pt>
                <c:pt idx="5">
                  <c:v>Nov 12, 2021</c:v>
                </c:pt>
                <c:pt idx="6">
                  <c:v>Nov 11, 2021</c:v>
                </c:pt>
                <c:pt idx="7">
                  <c:v>Nov 10, 2021</c:v>
                </c:pt>
                <c:pt idx="8">
                  <c:v>Nov 09, 2021</c:v>
                </c:pt>
                <c:pt idx="9">
                  <c:v>Nov 08, 2021</c:v>
                </c:pt>
                <c:pt idx="10">
                  <c:v>Nov 05, 2021</c:v>
                </c:pt>
                <c:pt idx="11">
                  <c:v>Nov 04, 2021</c:v>
                </c:pt>
                <c:pt idx="12">
                  <c:v>Nov 03, 2021</c:v>
                </c:pt>
                <c:pt idx="13">
                  <c:v>Nov 02, 2021</c:v>
                </c:pt>
                <c:pt idx="14">
                  <c:v>Nov 01, 2021</c:v>
                </c:pt>
                <c:pt idx="15">
                  <c:v>Oct 29, 2021</c:v>
                </c:pt>
                <c:pt idx="16">
                  <c:v>Oct 28, 2021</c:v>
                </c:pt>
                <c:pt idx="17">
                  <c:v>Oct 27, 2021</c:v>
                </c:pt>
                <c:pt idx="18">
                  <c:v>Oct 26, 2021</c:v>
                </c:pt>
                <c:pt idx="19">
                  <c:v>Oct 25, 2021</c:v>
                </c:pt>
                <c:pt idx="20">
                  <c:v>Oct 22, 2021</c:v>
                </c:pt>
                <c:pt idx="21">
                  <c:v>Oct 21, 2021</c:v>
                </c:pt>
                <c:pt idx="22">
                  <c:v>Oct 20, 2021</c:v>
                </c:pt>
                <c:pt idx="23">
                  <c:v>Oct 19, 2021</c:v>
                </c:pt>
                <c:pt idx="24">
                  <c:v>Oct 18, 2021</c:v>
                </c:pt>
                <c:pt idx="25">
                  <c:v>Oct 15, 2021</c:v>
                </c:pt>
                <c:pt idx="26">
                  <c:v>Oct 14, 2021</c:v>
                </c:pt>
                <c:pt idx="27">
                  <c:v>Oct 13, 2021</c:v>
                </c:pt>
                <c:pt idx="28">
                  <c:v>Oct 12, 2021</c:v>
                </c:pt>
                <c:pt idx="29">
                  <c:v>Oct 11, 2021</c:v>
                </c:pt>
                <c:pt idx="30">
                  <c:v>Oct 08, 2021</c:v>
                </c:pt>
                <c:pt idx="31">
                  <c:v>Oct 07, 2021</c:v>
                </c:pt>
                <c:pt idx="32">
                  <c:v>Oct 06, 2021</c:v>
                </c:pt>
                <c:pt idx="33">
                  <c:v>Oct 05, 2021</c:v>
                </c:pt>
                <c:pt idx="34">
                  <c:v>Oct 04, 2021</c:v>
                </c:pt>
                <c:pt idx="35">
                  <c:v>Oct 01, 2021</c:v>
                </c:pt>
                <c:pt idx="36">
                  <c:v>Sep 30, 2021</c:v>
                </c:pt>
                <c:pt idx="37">
                  <c:v>Sep 29, 2021</c:v>
                </c:pt>
                <c:pt idx="38">
                  <c:v>Sep 28, 2021</c:v>
                </c:pt>
                <c:pt idx="39">
                  <c:v>Sep 27, 2021</c:v>
                </c:pt>
                <c:pt idx="40">
                  <c:v>Sep 24, 2021</c:v>
                </c:pt>
                <c:pt idx="41">
                  <c:v>Sep 23, 2021</c:v>
                </c:pt>
                <c:pt idx="42">
                  <c:v>Sep 22, 2021</c:v>
                </c:pt>
                <c:pt idx="43">
                  <c:v>Sep 21, 2021</c:v>
                </c:pt>
                <c:pt idx="44">
                  <c:v>Sep 20, 2021</c:v>
                </c:pt>
                <c:pt idx="45">
                  <c:v>Sep 17, 2021</c:v>
                </c:pt>
                <c:pt idx="46">
                  <c:v>Sep 16, 2021</c:v>
                </c:pt>
                <c:pt idx="47">
                  <c:v>Sep 15, 2021</c:v>
                </c:pt>
                <c:pt idx="48">
                  <c:v>Sep 14, 2021</c:v>
                </c:pt>
                <c:pt idx="49">
                  <c:v>Sep 13, 2021</c:v>
                </c:pt>
                <c:pt idx="50">
                  <c:v>Sep 10, 2021</c:v>
                </c:pt>
                <c:pt idx="51">
                  <c:v>Sep 09, 2021</c:v>
                </c:pt>
                <c:pt idx="52">
                  <c:v>Sep 08, 2021</c:v>
                </c:pt>
                <c:pt idx="53">
                  <c:v>Sep 07, 2021</c:v>
                </c:pt>
                <c:pt idx="54">
                  <c:v>Sep 03, 2021</c:v>
                </c:pt>
                <c:pt idx="55">
                  <c:v>Sep 02, 2021</c:v>
                </c:pt>
                <c:pt idx="56">
                  <c:v>Sep 01, 2021</c:v>
                </c:pt>
                <c:pt idx="57">
                  <c:v>Aug 31, 2021</c:v>
                </c:pt>
                <c:pt idx="58">
                  <c:v>Aug 30, 2021</c:v>
                </c:pt>
                <c:pt idx="59">
                  <c:v>Aug 27, 2021</c:v>
                </c:pt>
                <c:pt idx="60">
                  <c:v>Aug 26, 2021</c:v>
                </c:pt>
                <c:pt idx="61">
                  <c:v>Aug 25, 2021</c:v>
                </c:pt>
                <c:pt idx="62">
                  <c:v>Aug 24, 2021</c:v>
                </c:pt>
                <c:pt idx="63">
                  <c:v>Aug 23, 2021</c:v>
                </c:pt>
                <c:pt idx="64">
                  <c:v>Aug 20, 2021</c:v>
                </c:pt>
                <c:pt idx="65">
                  <c:v>Aug 19, 2021</c:v>
                </c:pt>
                <c:pt idx="66">
                  <c:v>Aug 18, 2021</c:v>
                </c:pt>
                <c:pt idx="67">
                  <c:v>Aug 17, 2021</c:v>
                </c:pt>
                <c:pt idx="68">
                  <c:v>Aug 16, 2021</c:v>
                </c:pt>
                <c:pt idx="69">
                  <c:v>Aug 13, 2021</c:v>
                </c:pt>
                <c:pt idx="70">
                  <c:v>Aug 12, 2021</c:v>
                </c:pt>
                <c:pt idx="71">
                  <c:v>Aug 11, 2021</c:v>
                </c:pt>
                <c:pt idx="72">
                  <c:v>Aug 10, 2021</c:v>
                </c:pt>
                <c:pt idx="73">
                  <c:v>Aug 09, 2021</c:v>
                </c:pt>
                <c:pt idx="74">
                  <c:v>Aug 06, 2021</c:v>
                </c:pt>
                <c:pt idx="75">
                  <c:v>Aug 05, 2021</c:v>
                </c:pt>
                <c:pt idx="76">
                  <c:v>Aug 04, 2021</c:v>
                </c:pt>
                <c:pt idx="77">
                  <c:v>Aug 03, 2021</c:v>
                </c:pt>
                <c:pt idx="78">
                  <c:v>Aug 02, 2021</c:v>
                </c:pt>
                <c:pt idx="79">
                  <c:v>Jul 30, 2021</c:v>
                </c:pt>
                <c:pt idx="80">
                  <c:v>Jul 29, 2021</c:v>
                </c:pt>
                <c:pt idx="81">
                  <c:v>Jul 28, 2021</c:v>
                </c:pt>
                <c:pt idx="82">
                  <c:v>Jul 27, 2021</c:v>
                </c:pt>
                <c:pt idx="83">
                  <c:v>Jul 26, 2021</c:v>
                </c:pt>
                <c:pt idx="84">
                  <c:v>Jul 23, 2021</c:v>
                </c:pt>
                <c:pt idx="85">
                  <c:v>Jul 22, 2021</c:v>
                </c:pt>
                <c:pt idx="86">
                  <c:v>Jul 21, 2021</c:v>
                </c:pt>
                <c:pt idx="87">
                  <c:v>Jul 20, 2021</c:v>
                </c:pt>
                <c:pt idx="88">
                  <c:v>Jul 19, 2021</c:v>
                </c:pt>
                <c:pt idx="89">
                  <c:v>Jul 16, 2021</c:v>
                </c:pt>
                <c:pt idx="90">
                  <c:v>Jul 15, 2021</c:v>
                </c:pt>
                <c:pt idx="91">
                  <c:v>Jul 14, 2021</c:v>
                </c:pt>
                <c:pt idx="92">
                  <c:v>Jul 13, 2021</c:v>
                </c:pt>
                <c:pt idx="93">
                  <c:v>Jul 12, 2021</c:v>
                </c:pt>
                <c:pt idx="94">
                  <c:v>Jul 09, 2021</c:v>
                </c:pt>
                <c:pt idx="95">
                  <c:v>Jul 08, 2021</c:v>
                </c:pt>
                <c:pt idx="96">
                  <c:v>Jul 07, 2021</c:v>
                </c:pt>
                <c:pt idx="97">
                  <c:v>Jul 06, 2021</c:v>
                </c:pt>
                <c:pt idx="98">
                  <c:v>Jul 02, 2021</c:v>
                </c:pt>
                <c:pt idx="99">
                  <c:v>Jul 01, 2021</c:v>
                </c:pt>
                <c:pt idx="100">
                  <c:v>Jun 30, 2021</c:v>
                </c:pt>
                <c:pt idx="101">
                  <c:v>Jun 29, 2021</c:v>
                </c:pt>
                <c:pt idx="102">
                  <c:v>Jun 28, 2021</c:v>
                </c:pt>
                <c:pt idx="103">
                  <c:v>Jun 25, 2021</c:v>
                </c:pt>
                <c:pt idx="104">
                  <c:v>Jun 24, 2021</c:v>
                </c:pt>
                <c:pt idx="105">
                  <c:v>Jun 23, 2021</c:v>
                </c:pt>
                <c:pt idx="106">
                  <c:v>Jun 22, 2021</c:v>
                </c:pt>
                <c:pt idx="107">
                  <c:v>Jun 21, 2021</c:v>
                </c:pt>
                <c:pt idx="108">
                  <c:v>Jun 18, 2021</c:v>
                </c:pt>
                <c:pt idx="109">
                  <c:v>Jun 17, 2021</c:v>
                </c:pt>
                <c:pt idx="110">
                  <c:v>Jun 16, 2021</c:v>
                </c:pt>
                <c:pt idx="111">
                  <c:v>Jun 15, 2021</c:v>
                </c:pt>
                <c:pt idx="112">
                  <c:v>Jun 14, 2021</c:v>
                </c:pt>
                <c:pt idx="113">
                  <c:v>Jun 11, 2021</c:v>
                </c:pt>
                <c:pt idx="114">
                  <c:v>Jun 10, 2021</c:v>
                </c:pt>
                <c:pt idx="115">
                  <c:v>Jun 09, 2021</c:v>
                </c:pt>
                <c:pt idx="116">
                  <c:v>Jun 08, 2021</c:v>
                </c:pt>
                <c:pt idx="117">
                  <c:v>Jun 07, 2021</c:v>
                </c:pt>
                <c:pt idx="118">
                  <c:v>Jun 04, 2021</c:v>
                </c:pt>
                <c:pt idx="119">
                  <c:v>Jun 03, 2021</c:v>
                </c:pt>
                <c:pt idx="120">
                  <c:v>Jun 02, 2021</c:v>
                </c:pt>
                <c:pt idx="121">
                  <c:v>Jun 01, 2021</c:v>
                </c:pt>
                <c:pt idx="122">
                  <c:v>May 28, 2021</c:v>
                </c:pt>
                <c:pt idx="123">
                  <c:v>May 27, 2021</c:v>
                </c:pt>
                <c:pt idx="124">
                  <c:v>May 26, 2021</c:v>
                </c:pt>
                <c:pt idx="125">
                  <c:v>May 25, 2021</c:v>
                </c:pt>
                <c:pt idx="126">
                  <c:v>May 24, 2021</c:v>
                </c:pt>
                <c:pt idx="127">
                  <c:v>May 21, 2021</c:v>
                </c:pt>
                <c:pt idx="128">
                  <c:v>May 20, 2021</c:v>
                </c:pt>
                <c:pt idx="129">
                  <c:v>May 19, 2021</c:v>
                </c:pt>
                <c:pt idx="130">
                  <c:v>May 18, 2021</c:v>
                </c:pt>
                <c:pt idx="131">
                  <c:v>May 17, 2021</c:v>
                </c:pt>
                <c:pt idx="132">
                  <c:v>May 14, 2021</c:v>
                </c:pt>
                <c:pt idx="133">
                  <c:v>May 13, 2021</c:v>
                </c:pt>
                <c:pt idx="134">
                  <c:v>May 12, 2021</c:v>
                </c:pt>
                <c:pt idx="135">
                  <c:v>May 11, 2021</c:v>
                </c:pt>
                <c:pt idx="136">
                  <c:v>May 10, 2021</c:v>
                </c:pt>
                <c:pt idx="137">
                  <c:v>May 07, 2021</c:v>
                </c:pt>
                <c:pt idx="138">
                  <c:v>May 06, 2021</c:v>
                </c:pt>
                <c:pt idx="139">
                  <c:v>May 05, 2021</c:v>
                </c:pt>
                <c:pt idx="140">
                  <c:v>May 04, 2021</c:v>
                </c:pt>
                <c:pt idx="141">
                  <c:v>May 03, 2021</c:v>
                </c:pt>
                <c:pt idx="142">
                  <c:v>Apr 30, 2021</c:v>
                </c:pt>
                <c:pt idx="143">
                  <c:v>Apr 29, 2021</c:v>
                </c:pt>
                <c:pt idx="144">
                  <c:v>Apr 28, 2021</c:v>
                </c:pt>
                <c:pt idx="145">
                  <c:v>Apr 27, 2021</c:v>
                </c:pt>
                <c:pt idx="146">
                  <c:v>Apr 26, 2021</c:v>
                </c:pt>
                <c:pt idx="147">
                  <c:v>Apr 23, 2021</c:v>
                </c:pt>
                <c:pt idx="148">
                  <c:v>Apr 22, 2021</c:v>
                </c:pt>
                <c:pt idx="149">
                  <c:v>Apr 21, 2021</c:v>
                </c:pt>
                <c:pt idx="150">
                  <c:v>Apr 20, 2021</c:v>
                </c:pt>
                <c:pt idx="151">
                  <c:v>Apr 19, 2021</c:v>
                </c:pt>
                <c:pt idx="152">
                  <c:v>Apr 16, 2021</c:v>
                </c:pt>
                <c:pt idx="153">
                  <c:v>Apr 15, 2021</c:v>
                </c:pt>
                <c:pt idx="154">
                  <c:v>Apr 14, 2021</c:v>
                </c:pt>
                <c:pt idx="155">
                  <c:v>Apr 13, 2021</c:v>
                </c:pt>
                <c:pt idx="156">
                  <c:v>Apr 12, 2021</c:v>
                </c:pt>
                <c:pt idx="157">
                  <c:v>Apr 09, 2021</c:v>
                </c:pt>
                <c:pt idx="158">
                  <c:v>Apr 08, 2021</c:v>
                </c:pt>
                <c:pt idx="159">
                  <c:v>Apr 07, 2021</c:v>
                </c:pt>
                <c:pt idx="160">
                  <c:v>Apr 06, 2021</c:v>
                </c:pt>
                <c:pt idx="161">
                  <c:v>Apr 05, 2021</c:v>
                </c:pt>
                <c:pt idx="162">
                  <c:v>Apr 01, 2021</c:v>
                </c:pt>
                <c:pt idx="163">
                  <c:v>Mar 31, 2021</c:v>
                </c:pt>
                <c:pt idx="164">
                  <c:v>Mar 30, 2021</c:v>
                </c:pt>
                <c:pt idx="165">
                  <c:v>Mar 29, 2021</c:v>
                </c:pt>
                <c:pt idx="166">
                  <c:v>Mar 26, 2021</c:v>
                </c:pt>
                <c:pt idx="167">
                  <c:v>Mar 25, 2021</c:v>
                </c:pt>
                <c:pt idx="168">
                  <c:v>Mar 24, 2021</c:v>
                </c:pt>
                <c:pt idx="169">
                  <c:v>Mar 23, 2021</c:v>
                </c:pt>
                <c:pt idx="170">
                  <c:v>Mar 22, 2021</c:v>
                </c:pt>
                <c:pt idx="171">
                  <c:v>Mar 19, 2021</c:v>
                </c:pt>
                <c:pt idx="172">
                  <c:v>Mar 18, 2021</c:v>
                </c:pt>
                <c:pt idx="173">
                  <c:v>Mar 17, 2021</c:v>
                </c:pt>
                <c:pt idx="174">
                  <c:v>Mar 16, 2021</c:v>
                </c:pt>
                <c:pt idx="175">
                  <c:v>Mar 15, 2021</c:v>
                </c:pt>
                <c:pt idx="176">
                  <c:v>Mar 12, 2021</c:v>
                </c:pt>
                <c:pt idx="177">
                  <c:v>Mar 11, 2021</c:v>
                </c:pt>
                <c:pt idx="178">
                  <c:v>Mar 10, 2021</c:v>
                </c:pt>
                <c:pt idx="179">
                  <c:v>Mar 09, 2021</c:v>
                </c:pt>
                <c:pt idx="180">
                  <c:v>Mar 08, 2021</c:v>
                </c:pt>
                <c:pt idx="181">
                  <c:v>Mar 05, 2021</c:v>
                </c:pt>
                <c:pt idx="182">
                  <c:v>Mar 04, 2021</c:v>
                </c:pt>
                <c:pt idx="183">
                  <c:v>Mar 03, 2021</c:v>
                </c:pt>
                <c:pt idx="184">
                  <c:v>Mar 02, 2021</c:v>
                </c:pt>
                <c:pt idx="185">
                  <c:v>Mar 01, 2021</c:v>
                </c:pt>
                <c:pt idx="186">
                  <c:v>Feb 26, 2021</c:v>
                </c:pt>
                <c:pt idx="187">
                  <c:v>Feb 25, 2021</c:v>
                </c:pt>
                <c:pt idx="188">
                  <c:v>Feb 24, 2021</c:v>
                </c:pt>
                <c:pt idx="189">
                  <c:v>Feb 23, 2021</c:v>
                </c:pt>
                <c:pt idx="190">
                  <c:v>Feb 22, 2021</c:v>
                </c:pt>
                <c:pt idx="191">
                  <c:v>Feb 19, 2021</c:v>
                </c:pt>
                <c:pt idx="192">
                  <c:v>Feb 18, 2021</c:v>
                </c:pt>
                <c:pt idx="193">
                  <c:v>Feb 17, 2021</c:v>
                </c:pt>
                <c:pt idx="194">
                  <c:v>Feb 16, 2021</c:v>
                </c:pt>
                <c:pt idx="195">
                  <c:v>Feb 12, 2021</c:v>
                </c:pt>
                <c:pt idx="196">
                  <c:v>Feb 11, 2021</c:v>
                </c:pt>
                <c:pt idx="197">
                  <c:v>Feb 10, 2021</c:v>
                </c:pt>
                <c:pt idx="198">
                  <c:v>Feb 09, 2021</c:v>
                </c:pt>
                <c:pt idx="199">
                  <c:v>Feb 08, 2021</c:v>
                </c:pt>
                <c:pt idx="200">
                  <c:v>Feb 05, 2021</c:v>
                </c:pt>
                <c:pt idx="201">
                  <c:v>Feb 04, 2021</c:v>
                </c:pt>
                <c:pt idx="202">
                  <c:v>Feb 03, 2021</c:v>
                </c:pt>
                <c:pt idx="203">
                  <c:v>Feb 02, 2021</c:v>
                </c:pt>
                <c:pt idx="204">
                  <c:v>Feb 01, 2021</c:v>
                </c:pt>
                <c:pt idx="205">
                  <c:v>Jan 29, 2021</c:v>
                </c:pt>
                <c:pt idx="206">
                  <c:v>Jan 28, 2021</c:v>
                </c:pt>
                <c:pt idx="207">
                  <c:v>Jan 27, 2021</c:v>
                </c:pt>
                <c:pt idx="208">
                  <c:v>Jan 26, 2021</c:v>
                </c:pt>
                <c:pt idx="209">
                  <c:v>Jan 25, 2021</c:v>
                </c:pt>
                <c:pt idx="210">
                  <c:v>Jan 22, 2021</c:v>
                </c:pt>
                <c:pt idx="211">
                  <c:v>Jan 21, 2021</c:v>
                </c:pt>
                <c:pt idx="212">
                  <c:v>Jan 20, 2021</c:v>
                </c:pt>
                <c:pt idx="213">
                  <c:v>Jan 19, 2021</c:v>
                </c:pt>
                <c:pt idx="214">
                  <c:v>Jan 15, 2021</c:v>
                </c:pt>
                <c:pt idx="215">
                  <c:v>Jan 14, 2021</c:v>
                </c:pt>
                <c:pt idx="216">
                  <c:v>Jan 13, 2021</c:v>
                </c:pt>
                <c:pt idx="217">
                  <c:v>Jan 12, 2021</c:v>
                </c:pt>
                <c:pt idx="218">
                  <c:v>Jan 11, 2021</c:v>
                </c:pt>
                <c:pt idx="219">
                  <c:v>Jan 08, 2021</c:v>
                </c:pt>
                <c:pt idx="220">
                  <c:v>Jan 07, 2021</c:v>
                </c:pt>
                <c:pt idx="221">
                  <c:v>Jan 06, 2021</c:v>
                </c:pt>
                <c:pt idx="222">
                  <c:v>Jan 05, 2021</c:v>
                </c:pt>
                <c:pt idx="223">
                  <c:v>Jan 04, 2021</c:v>
                </c:pt>
                <c:pt idx="224">
                  <c:v>Dec 31, 2020</c:v>
                </c:pt>
                <c:pt idx="225">
                  <c:v>Dec 30, 2020</c:v>
                </c:pt>
                <c:pt idx="226">
                  <c:v>Dec 29, 2020</c:v>
                </c:pt>
                <c:pt idx="227">
                  <c:v>Dec 28, 2020</c:v>
                </c:pt>
                <c:pt idx="228">
                  <c:v>Dec 24, 2020</c:v>
                </c:pt>
                <c:pt idx="229">
                  <c:v>Dec 23, 2020</c:v>
                </c:pt>
                <c:pt idx="230">
                  <c:v>Dec 22, 2020</c:v>
                </c:pt>
                <c:pt idx="231">
                  <c:v>Dec 21, 2020</c:v>
                </c:pt>
                <c:pt idx="232">
                  <c:v>Dec 18, 2020</c:v>
                </c:pt>
                <c:pt idx="233">
                  <c:v>Dec 17, 2020</c:v>
                </c:pt>
                <c:pt idx="234">
                  <c:v>Dec 16, 2020</c:v>
                </c:pt>
                <c:pt idx="235">
                  <c:v>Dec 15, 2020</c:v>
                </c:pt>
                <c:pt idx="236">
                  <c:v>Dec 14, 2020</c:v>
                </c:pt>
                <c:pt idx="237">
                  <c:v>Dec 11, 2020</c:v>
                </c:pt>
                <c:pt idx="238">
                  <c:v>Dec 10, 2020</c:v>
                </c:pt>
                <c:pt idx="239">
                  <c:v>Dec 09, 2020</c:v>
                </c:pt>
                <c:pt idx="240">
                  <c:v>Dec 08, 2020</c:v>
                </c:pt>
                <c:pt idx="241">
                  <c:v>Dec 07, 2020</c:v>
                </c:pt>
                <c:pt idx="242">
                  <c:v>Dec 04, 2020</c:v>
                </c:pt>
                <c:pt idx="243">
                  <c:v>Dec 03, 2020</c:v>
                </c:pt>
                <c:pt idx="244">
                  <c:v>Dec 02, 2020</c:v>
                </c:pt>
                <c:pt idx="245">
                  <c:v>Dec 01, 2020</c:v>
                </c:pt>
                <c:pt idx="246">
                  <c:v>Nov 30, 2020</c:v>
                </c:pt>
                <c:pt idx="247">
                  <c:v>Nov 27, 2020</c:v>
                </c:pt>
                <c:pt idx="248">
                  <c:v>Nov 25, 2020</c:v>
                </c:pt>
                <c:pt idx="249">
                  <c:v>Nov 24, 2020</c:v>
                </c:pt>
                <c:pt idx="250">
                  <c:v>Nov 23, 2020</c:v>
                </c:pt>
                <c:pt idx="251">
                  <c:v>Nov 20, 2020</c:v>
                </c:pt>
                <c:pt idx="252">
                  <c:v>Nov 19, 2020</c:v>
                </c:pt>
              </c:strCache>
            </c:strRef>
          </c:cat>
          <c:val>
            <c:numRef>
              <c:f>'S&amp;P 500 Historical Data'!$E$2:$E$254</c:f>
              <c:numCache>
                <c:formatCode>#,##0.00</c:formatCode>
                <c:ptCount val="253"/>
                <c:pt idx="0">
                  <c:v>4710.82</c:v>
                </c:pt>
                <c:pt idx="1">
                  <c:v>4708.75</c:v>
                </c:pt>
                <c:pt idx="2">
                  <c:v>4701.5</c:v>
                </c:pt>
                <c:pt idx="3">
                  <c:v>4714.95</c:v>
                </c:pt>
                <c:pt idx="4">
                  <c:v>4697.42</c:v>
                </c:pt>
                <c:pt idx="5">
                  <c:v>4688.47</c:v>
                </c:pt>
                <c:pt idx="6">
                  <c:v>4664.55</c:v>
                </c:pt>
                <c:pt idx="7">
                  <c:v>4684.8500000000004</c:v>
                </c:pt>
                <c:pt idx="8">
                  <c:v>4708.53</c:v>
                </c:pt>
                <c:pt idx="9">
                  <c:v>4714.92</c:v>
                </c:pt>
                <c:pt idx="10">
                  <c:v>4718.5</c:v>
                </c:pt>
                <c:pt idx="11">
                  <c:v>4683</c:v>
                </c:pt>
                <c:pt idx="12">
                  <c:v>4663.46</c:v>
                </c:pt>
                <c:pt idx="13">
                  <c:v>4635.1499999999996</c:v>
                </c:pt>
                <c:pt idx="14">
                  <c:v>4620.34</c:v>
                </c:pt>
                <c:pt idx="15">
                  <c:v>4608.08</c:v>
                </c:pt>
                <c:pt idx="16">
                  <c:v>4597.55</c:v>
                </c:pt>
                <c:pt idx="17">
                  <c:v>4584.57</c:v>
                </c:pt>
                <c:pt idx="18">
                  <c:v>4598.53</c:v>
                </c:pt>
                <c:pt idx="19">
                  <c:v>4572.62</c:v>
                </c:pt>
                <c:pt idx="20">
                  <c:v>4559.67</c:v>
                </c:pt>
                <c:pt idx="21">
                  <c:v>4551.4399999999996</c:v>
                </c:pt>
                <c:pt idx="22">
                  <c:v>4540.87</c:v>
                </c:pt>
                <c:pt idx="23">
                  <c:v>4520.3999999999996</c:v>
                </c:pt>
                <c:pt idx="24">
                  <c:v>4488.75</c:v>
                </c:pt>
                <c:pt idx="25">
                  <c:v>4475.82</c:v>
                </c:pt>
                <c:pt idx="26">
                  <c:v>4439.7299999999996</c:v>
                </c:pt>
                <c:pt idx="27">
                  <c:v>4372.87</c:v>
                </c:pt>
                <c:pt idx="28">
                  <c:v>4374.8900000000003</c:v>
                </c:pt>
                <c:pt idx="29">
                  <c:v>4415.88</c:v>
                </c:pt>
                <c:pt idx="30">
                  <c:v>4412.0200000000004</c:v>
                </c:pt>
                <c:pt idx="31">
                  <c:v>4429.97</c:v>
                </c:pt>
                <c:pt idx="32">
                  <c:v>4365.57</c:v>
                </c:pt>
                <c:pt idx="33">
                  <c:v>4369.2299999999996</c:v>
                </c:pt>
                <c:pt idx="34">
                  <c:v>4355.51</c:v>
                </c:pt>
                <c:pt idx="35">
                  <c:v>4375.1899999999996</c:v>
                </c:pt>
                <c:pt idx="36">
                  <c:v>4382.55</c:v>
                </c:pt>
                <c:pt idx="37">
                  <c:v>4385.57</c:v>
                </c:pt>
                <c:pt idx="38">
                  <c:v>4419.54</c:v>
                </c:pt>
                <c:pt idx="39">
                  <c:v>4457.3</c:v>
                </c:pt>
                <c:pt idx="40">
                  <c:v>4463.12</c:v>
                </c:pt>
                <c:pt idx="41">
                  <c:v>4465.3999999999996</c:v>
                </c:pt>
                <c:pt idx="42">
                  <c:v>4416.75</c:v>
                </c:pt>
                <c:pt idx="43">
                  <c:v>4394.87</c:v>
                </c:pt>
                <c:pt idx="44">
                  <c:v>4402.95</c:v>
                </c:pt>
                <c:pt idx="45">
                  <c:v>4471.5200000000004</c:v>
                </c:pt>
                <c:pt idx="46">
                  <c:v>4485.87</c:v>
                </c:pt>
                <c:pt idx="47">
                  <c:v>4486.87</c:v>
                </c:pt>
                <c:pt idx="48">
                  <c:v>4485.68</c:v>
                </c:pt>
                <c:pt idx="49">
                  <c:v>4492.99</c:v>
                </c:pt>
                <c:pt idx="50">
                  <c:v>4520.47</c:v>
                </c:pt>
                <c:pt idx="51">
                  <c:v>4529.8999999999996</c:v>
                </c:pt>
                <c:pt idx="52">
                  <c:v>4521.79</c:v>
                </c:pt>
                <c:pt idx="53">
                  <c:v>4535.38</c:v>
                </c:pt>
                <c:pt idx="54">
                  <c:v>4541.45</c:v>
                </c:pt>
                <c:pt idx="55">
                  <c:v>4545.8500000000004</c:v>
                </c:pt>
                <c:pt idx="56">
                  <c:v>4537.1099999999997</c:v>
                </c:pt>
                <c:pt idx="57">
                  <c:v>4531.3900000000003</c:v>
                </c:pt>
                <c:pt idx="58">
                  <c:v>4537.3599999999997</c:v>
                </c:pt>
                <c:pt idx="59">
                  <c:v>4513.33</c:v>
                </c:pt>
                <c:pt idx="60">
                  <c:v>4495.8999999999996</c:v>
                </c:pt>
                <c:pt idx="61">
                  <c:v>4501.71</c:v>
                </c:pt>
                <c:pt idx="62">
                  <c:v>4492.8100000000004</c:v>
                </c:pt>
                <c:pt idx="63">
                  <c:v>4489.88</c:v>
                </c:pt>
                <c:pt idx="64">
                  <c:v>4444.3500000000004</c:v>
                </c:pt>
                <c:pt idx="65">
                  <c:v>4418.6099999999997</c:v>
                </c:pt>
                <c:pt idx="66">
                  <c:v>4454.32</c:v>
                </c:pt>
                <c:pt idx="67">
                  <c:v>4462.12</c:v>
                </c:pt>
                <c:pt idx="68">
                  <c:v>4480.26</c:v>
                </c:pt>
                <c:pt idx="69">
                  <c:v>4468.37</c:v>
                </c:pt>
                <c:pt idx="70">
                  <c:v>4461.7700000000004</c:v>
                </c:pt>
                <c:pt idx="71">
                  <c:v>4449.4399999999996</c:v>
                </c:pt>
                <c:pt idx="72">
                  <c:v>4445.21</c:v>
                </c:pt>
                <c:pt idx="73">
                  <c:v>4439.3900000000003</c:v>
                </c:pt>
                <c:pt idx="74">
                  <c:v>4440.82</c:v>
                </c:pt>
                <c:pt idx="75">
                  <c:v>4429.76</c:v>
                </c:pt>
                <c:pt idx="76">
                  <c:v>4416.17</c:v>
                </c:pt>
                <c:pt idx="77">
                  <c:v>4423.79</c:v>
                </c:pt>
                <c:pt idx="78">
                  <c:v>4422.18</c:v>
                </c:pt>
                <c:pt idx="79">
                  <c:v>4412.25</c:v>
                </c:pt>
                <c:pt idx="80">
                  <c:v>4429.97</c:v>
                </c:pt>
                <c:pt idx="81">
                  <c:v>4415.47</c:v>
                </c:pt>
                <c:pt idx="82">
                  <c:v>4416.38</c:v>
                </c:pt>
                <c:pt idx="83">
                  <c:v>4422.7299999999996</c:v>
                </c:pt>
                <c:pt idx="84">
                  <c:v>4415.18</c:v>
                </c:pt>
                <c:pt idx="85">
                  <c:v>4369.3100000000004</c:v>
                </c:pt>
                <c:pt idx="86">
                  <c:v>4359.7</c:v>
                </c:pt>
                <c:pt idx="87">
                  <c:v>4336.84</c:v>
                </c:pt>
                <c:pt idx="88">
                  <c:v>4296.3999999999996</c:v>
                </c:pt>
                <c:pt idx="89">
                  <c:v>4375.09</c:v>
                </c:pt>
                <c:pt idx="90">
                  <c:v>4369.0200000000004</c:v>
                </c:pt>
                <c:pt idx="91">
                  <c:v>4393.68</c:v>
                </c:pt>
                <c:pt idx="92">
                  <c:v>4392.37</c:v>
                </c:pt>
                <c:pt idx="93">
                  <c:v>4386.68</c:v>
                </c:pt>
                <c:pt idx="94">
                  <c:v>4371.6000000000004</c:v>
                </c:pt>
                <c:pt idx="95">
                  <c:v>4330.88</c:v>
                </c:pt>
                <c:pt idx="96">
                  <c:v>4361.88</c:v>
                </c:pt>
                <c:pt idx="97">
                  <c:v>4356.46</c:v>
                </c:pt>
                <c:pt idx="98">
                  <c:v>4355.43</c:v>
                </c:pt>
                <c:pt idx="99">
                  <c:v>4320.66</c:v>
                </c:pt>
                <c:pt idx="100">
                  <c:v>4302.43</c:v>
                </c:pt>
                <c:pt idx="101">
                  <c:v>4300.5200000000004</c:v>
                </c:pt>
                <c:pt idx="102">
                  <c:v>4292.1400000000003</c:v>
                </c:pt>
                <c:pt idx="103">
                  <c:v>4286.12</c:v>
                </c:pt>
                <c:pt idx="104">
                  <c:v>4271.28</c:v>
                </c:pt>
                <c:pt idx="105">
                  <c:v>4256.6000000000004</c:v>
                </c:pt>
                <c:pt idx="106">
                  <c:v>4255.84</c:v>
                </c:pt>
                <c:pt idx="107">
                  <c:v>4226.24</c:v>
                </c:pt>
                <c:pt idx="108">
                  <c:v>4204.78</c:v>
                </c:pt>
                <c:pt idx="109">
                  <c:v>4232.29</c:v>
                </c:pt>
                <c:pt idx="110">
                  <c:v>4251.8900000000003</c:v>
                </c:pt>
                <c:pt idx="111">
                  <c:v>4257.16</c:v>
                </c:pt>
                <c:pt idx="112">
                  <c:v>4255.59</c:v>
                </c:pt>
                <c:pt idx="113">
                  <c:v>4248.38</c:v>
                </c:pt>
                <c:pt idx="114">
                  <c:v>4249.74</c:v>
                </c:pt>
                <c:pt idx="115">
                  <c:v>4237.09</c:v>
                </c:pt>
                <c:pt idx="116">
                  <c:v>4236.74</c:v>
                </c:pt>
                <c:pt idx="117">
                  <c:v>4232.34</c:v>
                </c:pt>
                <c:pt idx="118">
                  <c:v>4233.45</c:v>
                </c:pt>
                <c:pt idx="119">
                  <c:v>4204.3900000000003</c:v>
                </c:pt>
                <c:pt idx="120">
                  <c:v>4217.37</c:v>
                </c:pt>
                <c:pt idx="121">
                  <c:v>4234.12</c:v>
                </c:pt>
                <c:pt idx="122">
                  <c:v>4218.3599999999997</c:v>
                </c:pt>
                <c:pt idx="123">
                  <c:v>4213.38</c:v>
                </c:pt>
                <c:pt idx="124">
                  <c:v>4202.6099999999997</c:v>
                </c:pt>
                <c:pt idx="125">
                  <c:v>4213.42</c:v>
                </c:pt>
                <c:pt idx="126">
                  <c:v>4209.5200000000004</c:v>
                </c:pt>
                <c:pt idx="127">
                  <c:v>4188.72</c:v>
                </c:pt>
                <c:pt idx="128">
                  <c:v>4172.8</c:v>
                </c:pt>
                <c:pt idx="129">
                  <c:v>4116.93</c:v>
                </c:pt>
                <c:pt idx="130">
                  <c:v>4169.1499999999996</c:v>
                </c:pt>
                <c:pt idx="131">
                  <c:v>4171.92</c:v>
                </c:pt>
                <c:pt idx="132">
                  <c:v>4183.13</c:v>
                </c:pt>
                <c:pt idx="133">
                  <c:v>4131.58</c:v>
                </c:pt>
                <c:pt idx="134">
                  <c:v>4134.7299999999996</c:v>
                </c:pt>
                <c:pt idx="135">
                  <c:v>4162.04</c:v>
                </c:pt>
                <c:pt idx="136">
                  <c:v>4236.3900000000003</c:v>
                </c:pt>
                <c:pt idx="137">
                  <c:v>4238.04</c:v>
                </c:pt>
                <c:pt idx="138">
                  <c:v>4202.7</c:v>
                </c:pt>
                <c:pt idx="139">
                  <c:v>4187.72</c:v>
                </c:pt>
                <c:pt idx="140">
                  <c:v>4179.04</c:v>
                </c:pt>
                <c:pt idx="141">
                  <c:v>4209.3900000000003</c:v>
                </c:pt>
                <c:pt idx="142">
                  <c:v>4198.1000000000004</c:v>
                </c:pt>
                <c:pt idx="143">
                  <c:v>4218.78</c:v>
                </c:pt>
                <c:pt idx="144">
                  <c:v>4201.53</c:v>
                </c:pt>
                <c:pt idx="145">
                  <c:v>4193.3500000000004</c:v>
                </c:pt>
                <c:pt idx="146">
                  <c:v>4194.1899999999996</c:v>
                </c:pt>
                <c:pt idx="147">
                  <c:v>4194.17</c:v>
                </c:pt>
                <c:pt idx="148">
                  <c:v>4179.57</c:v>
                </c:pt>
                <c:pt idx="149">
                  <c:v>4175.0200000000004</c:v>
                </c:pt>
                <c:pt idx="150">
                  <c:v>4159.18</c:v>
                </c:pt>
                <c:pt idx="151">
                  <c:v>4180.8100000000004</c:v>
                </c:pt>
                <c:pt idx="152">
                  <c:v>4191.3100000000004</c:v>
                </c:pt>
                <c:pt idx="153">
                  <c:v>4173.49</c:v>
                </c:pt>
                <c:pt idx="154">
                  <c:v>4151.6899999999996</c:v>
                </c:pt>
                <c:pt idx="155">
                  <c:v>4148</c:v>
                </c:pt>
                <c:pt idx="156">
                  <c:v>4131.76</c:v>
                </c:pt>
                <c:pt idx="157">
                  <c:v>4129.4799999999996</c:v>
                </c:pt>
                <c:pt idx="158">
                  <c:v>4098.1899999999996</c:v>
                </c:pt>
                <c:pt idx="159">
                  <c:v>4083.13</c:v>
                </c:pt>
                <c:pt idx="160">
                  <c:v>4086.23</c:v>
                </c:pt>
                <c:pt idx="161">
                  <c:v>4083.42</c:v>
                </c:pt>
                <c:pt idx="162">
                  <c:v>4020.63</c:v>
                </c:pt>
                <c:pt idx="163">
                  <c:v>3994.41</c:v>
                </c:pt>
                <c:pt idx="164">
                  <c:v>3968.01</c:v>
                </c:pt>
                <c:pt idx="165">
                  <c:v>3981.83</c:v>
                </c:pt>
                <c:pt idx="166">
                  <c:v>3978.19</c:v>
                </c:pt>
                <c:pt idx="167">
                  <c:v>3919.54</c:v>
                </c:pt>
                <c:pt idx="168">
                  <c:v>3942.08</c:v>
                </c:pt>
                <c:pt idx="169">
                  <c:v>3949.13</c:v>
                </c:pt>
                <c:pt idx="170">
                  <c:v>3955.31</c:v>
                </c:pt>
                <c:pt idx="171">
                  <c:v>3930.12</c:v>
                </c:pt>
                <c:pt idx="172">
                  <c:v>3969.62</c:v>
                </c:pt>
                <c:pt idx="173">
                  <c:v>3983.87</c:v>
                </c:pt>
                <c:pt idx="174">
                  <c:v>3981.04</c:v>
                </c:pt>
                <c:pt idx="175">
                  <c:v>3970.08</c:v>
                </c:pt>
                <c:pt idx="176">
                  <c:v>3944.99</c:v>
                </c:pt>
                <c:pt idx="177">
                  <c:v>3960.27</c:v>
                </c:pt>
                <c:pt idx="178">
                  <c:v>3917.35</c:v>
                </c:pt>
                <c:pt idx="179">
                  <c:v>3903.76</c:v>
                </c:pt>
                <c:pt idx="180">
                  <c:v>3881.06</c:v>
                </c:pt>
                <c:pt idx="181">
                  <c:v>3851.69</c:v>
                </c:pt>
                <c:pt idx="182">
                  <c:v>3843.67</c:v>
                </c:pt>
                <c:pt idx="183">
                  <c:v>3874.47</c:v>
                </c:pt>
                <c:pt idx="184">
                  <c:v>3906.41</c:v>
                </c:pt>
                <c:pt idx="185">
                  <c:v>3914.5</c:v>
                </c:pt>
                <c:pt idx="186">
                  <c:v>3861.08</c:v>
                </c:pt>
                <c:pt idx="187">
                  <c:v>3925.02</c:v>
                </c:pt>
                <c:pt idx="188">
                  <c:v>3928.65</c:v>
                </c:pt>
                <c:pt idx="189">
                  <c:v>3895.98</c:v>
                </c:pt>
                <c:pt idx="190">
                  <c:v>3902.92</c:v>
                </c:pt>
                <c:pt idx="191">
                  <c:v>3930.41</c:v>
                </c:pt>
                <c:pt idx="192">
                  <c:v>3921.98</c:v>
                </c:pt>
                <c:pt idx="193">
                  <c:v>3933.61</c:v>
                </c:pt>
                <c:pt idx="194">
                  <c:v>3950.43</c:v>
                </c:pt>
                <c:pt idx="195">
                  <c:v>3937.23</c:v>
                </c:pt>
                <c:pt idx="196">
                  <c:v>3925.99</c:v>
                </c:pt>
                <c:pt idx="197">
                  <c:v>3931.5</c:v>
                </c:pt>
                <c:pt idx="198">
                  <c:v>3918.35</c:v>
                </c:pt>
                <c:pt idx="199">
                  <c:v>3915.77</c:v>
                </c:pt>
                <c:pt idx="200">
                  <c:v>3894.56</c:v>
                </c:pt>
                <c:pt idx="201">
                  <c:v>3872.42</c:v>
                </c:pt>
                <c:pt idx="202">
                  <c:v>3847.51</c:v>
                </c:pt>
                <c:pt idx="203">
                  <c:v>3843.09</c:v>
                </c:pt>
                <c:pt idx="204">
                  <c:v>3784.32</c:v>
                </c:pt>
                <c:pt idx="205">
                  <c:v>3778.05</c:v>
                </c:pt>
                <c:pt idx="206">
                  <c:v>3830.5</c:v>
                </c:pt>
                <c:pt idx="207">
                  <c:v>3836.83</c:v>
                </c:pt>
                <c:pt idx="208">
                  <c:v>3870.9</c:v>
                </c:pt>
                <c:pt idx="209">
                  <c:v>3859.23</c:v>
                </c:pt>
                <c:pt idx="210">
                  <c:v>3852.31</c:v>
                </c:pt>
                <c:pt idx="211">
                  <c:v>3861.45</c:v>
                </c:pt>
                <c:pt idx="212">
                  <c:v>3859.75</c:v>
                </c:pt>
                <c:pt idx="213">
                  <c:v>3804.53</c:v>
                </c:pt>
                <c:pt idx="214">
                  <c:v>3788.73</c:v>
                </c:pt>
                <c:pt idx="215">
                  <c:v>3823.6</c:v>
                </c:pt>
                <c:pt idx="216">
                  <c:v>3820.96</c:v>
                </c:pt>
                <c:pt idx="217">
                  <c:v>3810.78</c:v>
                </c:pt>
                <c:pt idx="218">
                  <c:v>3817.86</c:v>
                </c:pt>
                <c:pt idx="219">
                  <c:v>3826.69</c:v>
                </c:pt>
                <c:pt idx="220">
                  <c:v>3811.55</c:v>
                </c:pt>
                <c:pt idx="221">
                  <c:v>3783.04</c:v>
                </c:pt>
                <c:pt idx="222">
                  <c:v>3737.83</c:v>
                </c:pt>
                <c:pt idx="223">
                  <c:v>3769.99</c:v>
                </c:pt>
                <c:pt idx="224">
                  <c:v>3760.2</c:v>
                </c:pt>
                <c:pt idx="225">
                  <c:v>3744.63</c:v>
                </c:pt>
                <c:pt idx="226">
                  <c:v>3756.12</c:v>
                </c:pt>
                <c:pt idx="227">
                  <c:v>3740.51</c:v>
                </c:pt>
                <c:pt idx="228">
                  <c:v>3703.82</c:v>
                </c:pt>
                <c:pt idx="229">
                  <c:v>3711.24</c:v>
                </c:pt>
                <c:pt idx="230">
                  <c:v>3698.26</c:v>
                </c:pt>
                <c:pt idx="231">
                  <c:v>3702.9</c:v>
                </c:pt>
                <c:pt idx="232">
                  <c:v>3726.7</c:v>
                </c:pt>
                <c:pt idx="233">
                  <c:v>3725.12</c:v>
                </c:pt>
                <c:pt idx="234">
                  <c:v>3711.27</c:v>
                </c:pt>
                <c:pt idx="235">
                  <c:v>3695.29</c:v>
                </c:pt>
                <c:pt idx="236">
                  <c:v>3697.61</c:v>
                </c:pt>
                <c:pt idx="237">
                  <c:v>3665.91</c:v>
                </c:pt>
                <c:pt idx="238">
                  <c:v>3678.49</c:v>
                </c:pt>
                <c:pt idx="239">
                  <c:v>3712.39</c:v>
                </c:pt>
                <c:pt idx="240">
                  <c:v>3708.45</c:v>
                </c:pt>
                <c:pt idx="241">
                  <c:v>3697.41</c:v>
                </c:pt>
                <c:pt idx="242">
                  <c:v>3699.2</c:v>
                </c:pt>
                <c:pt idx="243">
                  <c:v>3682.73</c:v>
                </c:pt>
                <c:pt idx="244">
                  <c:v>3670.96</c:v>
                </c:pt>
                <c:pt idx="245">
                  <c:v>3678.45</c:v>
                </c:pt>
                <c:pt idx="246">
                  <c:v>3634.18</c:v>
                </c:pt>
                <c:pt idx="247">
                  <c:v>3644.31</c:v>
                </c:pt>
                <c:pt idx="248">
                  <c:v>3635.5</c:v>
                </c:pt>
                <c:pt idx="249">
                  <c:v>3642.31</c:v>
                </c:pt>
                <c:pt idx="250">
                  <c:v>3589.81</c:v>
                </c:pt>
                <c:pt idx="251">
                  <c:v>3581.23</c:v>
                </c:pt>
                <c:pt idx="252">
                  <c:v>3585.22</c:v>
                </c:pt>
              </c:numCache>
            </c:numRef>
          </c:val>
        </c:ser>
        <c:ser>
          <c:idx val="2"/>
          <c:order val="2"/>
          <c:tx>
            <c:strRef>
              <c:f>'S&amp;P 500 Historical Data'!$F$1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'S&amp;P 500 Historical Data'!$C$2:$C$254</c:f>
              <c:strCache>
                <c:ptCount val="253"/>
                <c:pt idx="0">
                  <c:v>Nov 19, 2021</c:v>
                </c:pt>
                <c:pt idx="1">
                  <c:v>Nov 18, 2021</c:v>
                </c:pt>
                <c:pt idx="2">
                  <c:v>Nov 17, 2021</c:v>
                </c:pt>
                <c:pt idx="3">
                  <c:v>Nov 16, 2021</c:v>
                </c:pt>
                <c:pt idx="4">
                  <c:v>Nov 15, 2021</c:v>
                </c:pt>
                <c:pt idx="5">
                  <c:v>Nov 12, 2021</c:v>
                </c:pt>
                <c:pt idx="6">
                  <c:v>Nov 11, 2021</c:v>
                </c:pt>
                <c:pt idx="7">
                  <c:v>Nov 10, 2021</c:v>
                </c:pt>
                <c:pt idx="8">
                  <c:v>Nov 09, 2021</c:v>
                </c:pt>
                <c:pt idx="9">
                  <c:v>Nov 08, 2021</c:v>
                </c:pt>
                <c:pt idx="10">
                  <c:v>Nov 05, 2021</c:v>
                </c:pt>
                <c:pt idx="11">
                  <c:v>Nov 04, 2021</c:v>
                </c:pt>
                <c:pt idx="12">
                  <c:v>Nov 03, 2021</c:v>
                </c:pt>
                <c:pt idx="13">
                  <c:v>Nov 02, 2021</c:v>
                </c:pt>
                <c:pt idx="14">
                  <c:v>Nov 01, 2021</c:v>
                </c:pt>
                <c:pt idx="15">
                  <c:v>Oct 29, 2021</c:v>
                </c:pt>
                <c:pt idx="16">
                  <c:v>Oct 28, 2021</c:v>
                </c:pt>
                <c:pt idx="17">
                  <c:v>Oct 27, 2021</c:v>
                </c:pt>
                <c:pt idx="18">
                  <c:v>Oct 26, 2021</c:v>
                </c:pt>
                <c:pt idx="19">
                  <c:v>Oct 25, 2021</c:v>
                </c:pt>
                <c:pt idx="20">
                  <c:v>Oct 22, 2021</c:v>
                </c:pt>
                <c:pt idx="21">
                  <c:v>Oct 21, 2021</c:v>
                </c:pt>
                <c:pt idx="22">
                  <c:v>Oct 20, 2021</c:v>
                </c:pt>
                <c:pt idx="23">
                  <c:v>Oct 19, 2021</c:v>
                </c:pt>
                <c:pt idx="24">
                  <c:v>Oct 18, 2021</c:v>
                </c:pt>
                <c:pt idx="25">
                  <c:v>Oct 15, 2021</c:v>
                </c:pt>
                <c:pt idx="26">
                  <c:v>Oct 14, 2021</c:v>
                </c:pt>
                <c:pt idx="27">
                  <c:v>Oct 13, 2021</c:v>
                </c:pt>
                <c:pt idx="28">
                  <c:v>Oct 12, 2021</c:v>
                </c:pt>
                <c:pt idx="29">
                  <c:v>Oct 11, 2021</c:v>
                </c:pt>
                <c:pt idx="30">
                  <c:v>Oct 08, 2021</c:v>
                </c:pt>
                <c:pt idx="31">
                  <c:v>Oct 07, 2021</c:v>
                </c:pt>
                <c:pt idx="32">
                  <c:v>Oct 06, 2021</c:v>
                </c:pt>
                <c:pt idx="33">
                  <c:v>Oct 05, 2021</c:v>
                </c:pt>
                <c:pt idx="34">
                  <c:v>Oct 04, 2021</c:v>
                </c:pt>
                <c:pt idx="35">
                  <c:v>Oct 01, 2021</c:v>
                </c:pt>
                <c:pt idx="36">
                  <c:v>Sep 30, 2021</c:v>
                </c:pt>
                <c:pt idx="37">
                  <c:v>Sep 29, 2021</c:v>
                </c:pt>
                <c:pt idx="38">
                  <c:v>Sep 28, 2021</c:v>
                </c:pt>
                <c:pt idx="39">
                  <c:v>Sep 27, 2021</c:v>
                </c:pt>
                <c:pt idx="40">
                  <c:v>Sep 24, 2021</c:v>
                </c:pt>
                <c:pt idx="41">
                  <c:v>Sep 23, 2021</c:v>
                </c:pt>
                <c:pt idx="42">
                  <c:v>Sep 22, 2021</c:v>
                </c:pt>
                <c:pt idx="43">
                  <c:v>Sep 21, 2021</c:v>
                </c:pt>
                <c:pt idx="44">
                  <c:v>Sep 20, 2021</c:v>
                </c:pt>
                <c:pt idx="45">
                  <c:v>Sep 17, 2021</c:v>
                </c:pt>
                <c:pt idx="46">
                  <c:v>Sep 16, 2021</c:v>
                </c:pt>
                <c:pt idx="47">
                  <c:v>Sep 15, 2021</c:v>
                </c:pt>
                <c:pt idx="48">
                  <c:v>Sep 14, 2021</c:v>
                </c:pt>
                <c:pt idx="49">
                  <c:v>Sep 13, 2021</c:v>
                </c:pt>
                <c:pt idx="50">
                  <c:v>Sep 10, 2021</c:v>
                </c:pt>
                <c:pt idx="51">
                  <c:v>Sep 09, 2021</c:v>
                </c:pt>
                <c:pt idx="52">
                  <c:v>Sep 08, 2021</c:v>
                </c:pt>
                <c:pt idx="53">
                  <c:v>Sep 07, 2021</c:v>
                </c:pt>
                <c:pt idx="54">
                  <c:v>Sep 03, 2021</c:v>
                </c:pt>
                <c:pt idx="55">
                  <c:v>Sep 02, 2021</c:v>
                </c:pt>
                <c:pt idx="56">
                  <c:v>Sep 01, 2021</c:v>
                </c:pt>
                <c:pt idx="57">
                  <c:v>Aug 31, 2021</c:v>
                </c:pt>
                <c:pt idx="58">
                  <c:v>Aug 30, 2021</c:v>
                </c:pt>
                <c:pt idx="59">
                  <c:v>Aug 27, 2021</c:v>
                </c:pt>
                <c:pt idx="60">
                  <c:v>Aug 26, 2021</c:v>
                </c:pt>
                <c:pt idx="61">
                  <c:v>Aug 25, 2021</c:v>
                </c:pt>
                <c:pt idx="62">
                  <c:v>Aug 24, 2021</c:v>
                </c:pt>
                <c:pt idx="63">
                  <c:v>Aug 23, 2021</c:v>
                </c:pt>
                <c:pt idx="64">
                  <c:v>Aug 20, 2021</c:v>
                </c:pt>
                <c:pt idx="65">
                  <c:v>Aug 19, 2021</c:v>
                </c:pt>
                <c:pt idx="66">
                  <c:v>Aug 18, 2021</c:v>
                </c:pt>
                <c:pt idx="67">
                  <c:v>Aug 17, 2021</c:v>
                </c:pt>
                <c:pt idx="68">
                  <c:v>Aug 16, 2021</c:v>
                </c:pt>
                <c:pt idx="69">
                  <c:v>Aug 13, 2021</c:v>
                </c:pt>
                <c:pt idx="70">
                  <c:v>Aug 12, 2021</c:v>
                </c:pt>
                <c:pt idx="71">
                  <c:v>Aug 11, 2021</c:v>
                </c:pt>
                <c:pt idx="72">
                  <c:v>Aug 10, 2021</c:v>
                </c:pt>
                <c:pt idx="73">
                  <c:v>Aug 09, 2021</c:v>
                </c:pt>
                <c:pt idx="74">
                  <c:v>Aug 06, 2021</c:v>
                </c:pt>
                <c:pt idx="75">
                  <c:v>Aug 05, 2021</c:v>
                </c:pt>
                <c:pt idx="76">
                  <c:v>Aug 04, 2021</c:v>
                </c:pt>
                <c:pt idx="77">
                  <c:v>Aug 03, 2021</c:v>
                </c:pt>
                <c:pt idx="78">
                  <c:v>Aug 02, 2021</c:v>
                </c:pt>
                <c:pt idx="79">
                  <c:v>Jul 30, 2021</c:v>
                </c:pt>
                <c:pt idx="80">
                  <c:v>Jul 29, 2021</c:v>
                </c:pt>
                <c:pt idx="81">
                  <c:v>Jul 28, 2021</c:v>
                </c:pt>
                <c:pt idx="82">
                  <c:v>Jul 27, 2021</c:v>
                </c:pt>
                <c:pt idx="83">
                  <c:v>Jul 26, 2021</c:v>
                </c:pt>
                <c:pt idx="84">
                  <c:v>Jul 23, 2021</c:v>
                </c:pt>
                <c:pt idx="85">
                  <c:v>Jul 22, 2021</c:v>
                </c:pt>
                <c:pt idx="86">
                  <c:v>Jul 21, 2021</c:v>
                </c:pt>
                <c:pt idx="87">
                  <c:v>Jul 20, 2021</c:v>
                </c:pt>
                <c:pt idx="88">
                  <c:v>Jul 19, 2021</c:v>
                </c:pt>
                <c:pt idx="89">
                  <c:v>Jul 16, 2021</c:v>
                </c:pt>
                <c:pt idx="90">
                  <c:v>Jul 15, 2021</c:v>
                </c:pt>
                <c:pt idx="91">
                  <c:v>Jul 14, 2021</c:v>
                </c:pt>
                <c:pt idx="92">
                  <c:v>Jul 13, 2021</c:v>
                </c:pt>
                <c:pt idx="93">
                  <c:v>Jul 12, 2021</c:v>
                </c:pt>
                <c:pt idx="94">
                  <c:v>Jul 09, 2021</c:v>
                </c:pt>
                <c:pt idx="95">
                  <c:v>Jul 08, 2021</c:v>
                </c:pt>
                <c:pt idx="96">
                  <c:v>Jul 07, 2021</c:v>
                </c:pt>
                <c:pt idx="97">
                  <c:v>Jul 06, 2021</c:v>
                </c:pt>
                <c:pt idx="98">
                  <c:v>Jul 02, 2021</c:v>
                </c:pt>
                <c:pt idx="99">
                  <c:v>Jul 01, 2021</c:v>
                </c:pt>
                <c:pt idx="100">
                  <c:v>Jun 30, 2021</c:v>
                </c:pt>
                <c:pt idx="101">
                  <c:v>Jun 29, 2021</c:v>
                </c:pt>
                <c:pt idx="102">
                  <c:v>Jun 28, 2021</c:v>
                </c:pt>
                <c:pt idx="103">
                  <c:v>Jun 25, 2021</c:v>
                </c:pt>
                <c:pt idx="104">
                  <c:v>Jun 24, 2021</c:v>
                </c:pt>
                <c:pt idx="105">
                  <c:v>Jun 23, 2021</c:v>
                </c:pt>
                <c:pt idx="106">
                  <c:v>Jun 22, 2021</c:v>
                </c:pt>
                <c:pt idx="107">
                  <c:v>Jun 21, 2021</c:v>
                </c:pt>
                <c:pt idx="108">
                  <c:v>Jun 18, 2021</c:v>
                </c:pt>
                <c:pt idx="109">
                  <c:v>Jun 17, 2021</c:v>
                </c:pt>
                <c:pt idx="110">
                  <c:v>Jun 16, 2021</c:v>
                </c:pt>
                <c:pt idx="111">
                  <c:v>Jun 15, 2021</c:v>
                </c:pt>
                <c:pt idx="112">
                  <c:v>Jun 14, 2021</c:v>
                </c:pt>
                <c:pt idx="113">
                  <c:v>Jun 11, 2021</c:v>
                </c:pt>
                <c:pt idx="114">
                  <c:v>Jun 10, 2021</c:v>
                </c:pt>
                <c:pt idx="115">
                  <c:v>Jun 09, 2021</c:v>
                </c:pt>
                <c:pt idx="116">
                  <c:v>Jun 08, 2021</c:v>
                </c:pt>
                <c:pt idx="117">
                  <c:v>Jun 07, 2021</c:v>
                </c:pt>
                <c:pt idx="118">
                  <c:v>Jun 04, 2021</c:v>
                </c:pt>
                <c:pt idx="119">
                  <c:v>Jun 03, 2021</c:v>
                </c:pt>
                <c:pt idx="120">
                  <c:v>Jun 02, 2021</c:v>
                </c:pt>
                <c:pt idx="121">
                  <c:v>Jun 01, 2021</c:v>
                </c:pt>
                <c:pt idx="122">
                  <c:v>May 28, 2021</c:v>
                </c:pt>
                <c:pt idx="123">
                  <c:v>May 27, 2021</c:v>
                </c:pt>
                <c:pt idx="124">
                  <c:v>May 26, 2021</c:v>
                </c:pt>
                <c:pt idx="125">
                  <c:v>May 25, 2021</c:v>
                </c:pt>
                <c:pt idx="126">
                  <c:v>May 24, 2021</c:v>
                </c:pt>
                <c:pt idx="127">
                  <c:v>May 21, 2021</c:v>
                </c:pt>
                <c:pt idx="128">
                  <c:v>May 20, 2021</c:v>
                </c:pt>
                <c:pt idx="129">
                  <c:v>May 19, 2021</c:v>
                </c:pt>
                <c:pt idx="130">
                  <c:v>May 18, 2021</c:v>
                </c:pt>
                <c:pt idx="131">
                  <c:v>May 17, 2021</c:v>
                </c:pt>
                <c:pt idx="132">
                  <c:v>May 14, 2021</c:v>
                </c:pt>
                <c:pt idx="133">
                  <c:v>May 13, 2021</c:v>
                </c:pt>
                <c:pt idx="134">
                  <c:v>May 12, 2021</c:v>
                </c:pt>
                <c:pt idx="135">
                  <c:v>May 11, 2021</c:v>
                </c:pt>
                <c:pt idx="136">
                  <c:v>May 10, 2021</c:v>
                </c:pt>
                <c:pt idx="137">
                  <c:v>May 07, 2021</c:v>
                </c:pt>
                <c:pt idx="138">
                  <c:v>May 06, 2021</c:v>
                </c:pt>
                <c:pt idx="139">
                  <c:v>May 05, 2021</c:v>
                </c:pt>
                <c:pt idx="140">
                  <c:v>May 04, 2021</c:v>
                </c:pt>
                <c:pt idx="141">
                  <c:v>May 03, 2021</c:v>
                </c:pt>
                <c:pt idx="142">
                  <c:v>Apr 30, 2021</c:v>
                </c:pt>
                <c:pt idx="143">
                  <c:v>Apr 29, 2021</c:v>
                </c:pt>
                <c:pt idx="144">
                  <c:v>Apr 28, 2021</c:v>
                </c:pt>
                <c:pt idx="145">
                  <c:v>Apr 27, 2021</c:v>
                </c:pt>
                <c:pt idx="146">
                  <c:v>Apr 26, 2021</c:v>
                </c:pt>
                <c:pt idx="147">
                  <c:v>Apr 23, 2021</c:v>
                </c:pt>
                <c:pt idx="148">
                  <c:v>Apr 22, 2021</c:v>
                </c:pt>
                <c:pt idx="149">
                  <c:v>Apr 21, 2021</c:v>
                </c:pt>
                <c:pt idx="150">
                  <c:v>Apr 20, 2021</c:v>
                </c:pt>
                <c:pt idx="151">
                  <c:v>Apr 19, 2021</c:v>
                </c:pt>
                <c:pt idx="152">
                  <c:v>Apr 16, 2021</c:v>
                </c:pt>
                <c:pt idx="153">
                  <c:v>Apr 15, 2021</c:v>
                </c:pt>
                <c:pt idx="154">
                  <c:v>Apr 14, 2021</c:v>
                </c:pt>
                <c:pt idx="155">
                  <c:v>Apr 13, 2021</c:v>
                </c:pt>
                <c:pt idx="156">
                  <c:v>Apr 12, 2021</c:v>
                </c:pt>
                <c:pt idx="157">
                  <c:v>Apr 09, 2021</c:v>
                </c:pt>
                <c:pt idx="158">
                  <c:v>Apr 08, 2021</c:v>
                </c:pt>
                <c:pt idx="159">
                  <c:v>Apr 07, 2021</c:v>
                </c:pt>
                <c:pt idx="160">
                  <c:v>Apr 06, 2021</c:v>
                </c:pt>
                <c:pt idx="161">
                  <c:v>Apr 05, 2021</c:v>
                </c:pt>
                <c:pt idx="162">
                  <c:v>Apr 01, 2021</c:v>
                </c:pt>
                <c:pt idx="163">
                  <c:v>Mar 31, 2021</c:v>
                </c:pt>
                <c:pt idx="164">
                  <c:v>Mar 30, 2021</c:v>
                </c:pt>
                <c:pt idx="165">
                  <c:v>Mar 29, 2021</c:v>
                </c:pt>
                <c:pt idx="166">
                  <c:v>Mar 26, 2021</c:v>
                </c:pt>
                <c:pt idx="167">
                  <c:v>Mar 25, 2021</c:v>
                </c:pt>
                <c:pt idx="168">
                  <c:v>Mar 24, 2021</c:v>
                </c:pt>
                <c:pt idx="169">
                  <c:v>Mar 23, 2021</c:v>
                </c:pt>
                <c:pt idx="170">
                  <c:v>Mar 22, 2021</c:v>
                </c:pt>
                <c:pt idx="171">
                  <c:v>Mar 19, 2021</c:v>
                </c:pt>
                <c:pt idx="172">
                  <c:v>Mar 18, 2021</c:v>
                </c:pt>
                <c:pt idx="173">
                  <c:v>Mar 17, 2021</c:v>
                </c:pt>
                <c:pt idx="174">
                  <c:v>Mar 16, 2021</c:v>
                </c:pt>
                <c:pt idx="175">
                  <c:v>Mar 15, 2021</c:v>
                </c:pt>
                <c:pt idx="176">
                  <c:v>Mar 12, 2021</c:v>
                </c:pt>
                <c:pt idx="177">
                  <c:v>Mar 11, 2021</c:v>
                </c:pt>
                <c:pt idx="178">
                  <c:v>Mar 10, 2021</c:v>
                </c:pt>
                <c:pt idx="179">
                  <c:v>Mar 09, 2021</c:v>
                </c:pt>
                <c:pt idx="180">
                  <c:v>Mar 08, 2021</c:v>
                </c:pt>
                <c:pt idx="181">
                  <c:v>Mar 05, 2021</c:v>
                </c:pt>
                <c:pt idx="182">
                  <c:v>Mar 04, 2021</c:v>
                </c:pt>
                <c:pt idx="183">
                  <c:v>Mar 03, 2021</c:v>
                </c:pt>
                <c:pt idx="184">
                  <c:v>Mar 02, 2021</c:v>
                </c:pt>
                <c:pt idx="185">
                  <c:v>Mar 01, 2021</c:v>
                </c:pt>
                <c:pt idx="186">
                  <c:v>Feb 26, 2021</c:v>
                </c:pt>
                <c:pt idx="187">
                  <c:v>Feb 25, 2021</c:v>
                </c:pt>
                <c:pt idx="188">
                  <c:v>Feb 24, 2021</c:v>
                </c:pt>
                <c:pt idx="189">
                  <c:v>Feb 23, 2021</c:v>
                </c:pt>
                <c:pt idx="190">
                  <c:v>Feb 22, 2021</c:v>
                </c:pt>
                <c:pt idx="191">
                  <c:v>Feb 19, 2021</c:v>
                </c:pt>
                <c:pt idx="192">
                  <c:v>Feb 18, 2021</c:v>
                </c:pt>
                <c:pt idx="193">
                  <c:v>Feb 17, 2021</c:v>
                </c:pt>
                <c:pt idx="194">
                  <c:v>Feb 16, 2021</c:v>
                </c:pt>
                <c:pt idx="195">
                  <c:v>Feb 12, 2021</c:v>
                </c:pt>
                <c:pt idx="196">
                  <c:v>Feb 11, 2021</c:v>
                </c:pt>
                <c:pt idx="197">
                  <c:v>Feb 10, 2021</c:v>
                </c:pt>
                <c:pt idx="198">
                  <c:v>Feb 09, 2021</c:v>
                </c:pt>
                <c:pt idx="199">
                  <c:v>Feb 08, 2021</c:v>
                </c:pt>
                <c:pt idx="200">
                  <c:v>Feb 05, 2021</c:v>
                </c:pt>
                <c:pt idx="201">
                  <c:v>Feb 04, 2021</c:v>
                </c:pt>
                <c:pt idx="202">
                  <c:v>Feb 03, 2021</c:v>
                </c:pt>
                <c:pt idx="203">
                  <c:v>Feb 02, 2021</c:v>
                </c:pt>
                <c:pt idx="204">
                  <c:v>Feb 01, 2021</c:v>
                </c:pt>
                <c:pt idx="205">
                  <c:v>Jan 29, 2021</c:v>
                </c:pt>
                <c:pt idx="206">
                  <c:v>Jan 28, 2021</c:v>
                </c:pt>
                <c:pt idx="207">
                  <c:v>Jan 27, 2021</c:v>
                </c:pt>
                <c:pt idx="208">
                  <c:v>Jan 26, 2021</c:v>
                </c:pt>
                <c:pt idx="209">
                  <c:v>Jan 25, 2021</c:v>
                </c:pt>
                <c:pt idx="210">
                  <c:v>Jan 22, 2021</c:v>
                </c:pt>
                <c:pt idx="211">
                  <c:v>Jan 21, 2021</c:v>
                </c:pt>
                <c:pt idx="212">
                  <c:v>Jan 20, 2021</c:v>
                </c:pt>
                <c:pt idx="213">
                  <c:v>Jan 19, 2021</c:v>
                </c:pt>
                <c:pt idx="214">
                  <c:v>Jan 15, 2021</c:v>
                </c:pt>
                <c:pt idx="215">
                  <c:v>Jan 14, 2021</c:v>
                </c:pt>
                <c:pt idx="216">
                  <c:v>Jan 13, 2021</c:v>
                </c:pt>
                <c:pt idx="217">
                  <c:v>Jan 12, 2021</c:v>
                </c:pt>
                <c:pt idx="218">
                  <c:v>Jan 11, 2021</c:v>
                </c:pt>
                <c:pt idx="219">
                  <c:v>Jan 08, 2021</c:v>
                </c:pt>
                <c:pt idx="220">
                  <c:v>Jan 07, 2021</c:v>
                </c:pt>
                <c:pt idx="221">
                  <c:v>Jan 06, 2021</c:v>
                </c:pt>
                <c:pt idx="222">
                  <c:v>Jan 05, 2021</c:v>
                </c:pt>
                <c:pt idx="223">
                  <c:v>Jan 04, 2021</c:v>
                </c:pt>
                <c:pt idx="224">
                  <c:v>Dec 31, 2020</c:v>
                </c:pt>
                <c:pt idx="225">
                  <c:v>Dec 30, 2020</c:v>
                </c:pt>
                <c:pt idx="226">
                  <c:v>Dec 29, 2020</c:v>
                </c:pt>
                <c:pt idx="227">
                  <c:v>Dec 28, 2020</c:v>
                </c:pt>
                <c:pt idx="228">
                  <c:v>Dec 24, 2020</c:v>
                </c:pt>
                <c:pt idx="229">
                  <c:v>Dec 23, 2020</c:v>
                </c:pt>
                <c:pt idx="230">
                  <c:v>Dec 22, 2020</c:v>
                </c:pt>
                <c:pt idx="231">
                  <c:v>Dec 21, 2020</c:v>
                </c:pt>
                <c:pt idx="232">
                  <c:v>Dec 18, 2020</c:v>
                </c:pt>
                <c:pt idx="233">
                  <c:v>Dec 17, 2020</c:v>
                </c:pt>
                <c:pt idx="234">
                  <c:v>Dec 16, 2020</c:v>
                </c:pt>
                <c:pt idx="235">
                  <c:v>Dec 15, 2020</c:v>
                </c:pt>
                <c:pt idx="236">
                  <c:v>Dec 14, 2020</c:v>
                </c:pt>
                <c:pt idx="237">
                  <c:v>Dec 11, 2020</c:v>
                </c:pt>
                <c:pt idx="238">
                  <c:v>Dec 10, 2020</c:v>
                </c:pt>
                <c:pt idx="239">
                  <c:v>Dec 09, 2020</c:v>
                </c:pt>
                <c:pt idx="240">
                  <c:v>Dec 08, 2020</c:v>
                </c:pt>
                <c:pt idx="241">
                  <c:v>Dec 07, 2020</c:v>
                </c:pt>
                <c:pt idx="242">
                  <c:v>Dec 04, 2020</c:v>
                </c:pt>
                <c:pt idx="243">
                  <c:v>Dec 03, 2020</c:v>
                </c:pt>
                <c:pt idx="244">
                  <c:v>Dec 02, 2020</c:v>
                </c:pt>
                <c:pt idx="245">
                  <c:v>Dec 01, 2020</c:v>
                </c:pt>
                <c:pt idx="246">
                  <c:v>Nov 30, 2020</c:v>
                </c:pt>
                <c:pt idx="247">
                  <c:v>Nov 27, 2020</c:v>
                </c:pt>
                <c:pt idx="248">
                  <c:v>Nov 25, 2020</c:v>
                </c:pt>
                <c:pt idx="249">
                  <c:v>Nov 24, 2020</c:v>
                </c:pt>
                <c:pt idx="250">
                  <c:v>Nov 23, 2020</c:v>
                </c:pt>
                <c:pt idx="251">
                  <c:v>Nov 20, 2020</c:v>
                </c:pt>
                <c:pt idx="252">
                  <c:v>Nov 19, 2020</c:v>
                </c:pt>
              </c:strCache>
            </c:strRef>
          </c:cat>
          <c:val>
            <c:numRef>
              <c:f>'S&amp;P 500 Historical Data'!$F$2:$F$254</c:f>
              <c:numCache>
                <c:formatCode>#,##0.00</c:formatCode>
                <c:ptCount val="253"/>
                <c:pt idx="0">
                  <c:v>4695.93</c:v>
                </c:pt>
                <c:pt idx="1">
                  <c:v>4672.78</c:v>
                </c:pt>
                <c:pt idx="2">
                  <c:v>4684.41</c:v>
                </c:pt>
                <c:pt idx="3">
                  <c:v>4679.42</c:v>
                </c:pt>
                <c:pt idx="4">
                  <c:v>4672.8599999999997</c:v>
                </c:pt>
                <c:pt idx="5">
                  <c:v>4650.7700000000004</c:v>
                </c:pt>
                <c:pt idx="6">
                  <c:v>4648.3100000000004</c:v>
                </c:pt>
                <c:pt idx="7">
                  <c:v>4630.8599999999997</c:v>
                </c:pt>
                <c:pt idx="8">
                  <c:v>4670.87</c:v>
                </c:pt>
                <c:pt idx="9">
                  <c:v>4694.3900000000003</c:v>
                </c:pt>
                <c:pt idx="10">
                  <c:v>4681.32</c:v>
                </c:pt>
                <c:pt idx="11">
                  <c:v>4662.59</c:v>
                </c:pt>
                <c:pt idx="12">
                  <c:v>4621.1899999999996</c:v>
                </c:pt>
                <c:pt idx="13">
                  <c:v>4613.34</c:v>
                </c:pt>
                <c:pt idx="14">
                  <c:v>4595.0600000000004</c:v>
                </c:pt>
                <c:pt idx="15">
                  <c:v>4567.59</c:v>
                </c:pt>
                <c:pt idx="16">
                  <c:v>4562.84</c:v>
                </c:pt>
                <c:pt idx="17">
                  <c:v>4551.66</c:v>
                </c:pt>
                <c:pt idx="18">
                  <c:v>4569.17</c:v>
                </c:pt>
                <c:pt idx="19">
                  <c:v>4537.3599999999997</c:v>
                </c:pt>
                <c:pt idx="20">
                  <c:v>4524</c:v>
                </c:pt>
                <c:pt idx="21">
                  <c:v>4526.8900000000003</c:v>
                </c:pt>
                <c:pt idx="22">
                  <c:v>4524.3999999999996</c:v>
                </c:pt>
                <c:pt idx="23">
                  <c:v>4496.41</c:v>
                </c:pt>
                <c:pt idx="24">
                  <c:v>4447.47</c:v>
                </c:pt>
                <c:pt idx="25">
                  <c:v>4447.6899999999996</c:v>
                </c:pt>
                <c:pt idx="26">
                  <c:v>4386.75</c:v>
                </c:pt>
                <c:pt idx="27">
                  <c:v>4329.92</c:v>
                </c:pt>
                <c:pt idx="28">
                  <c:v>4342.09</c:v>
                </c:pt>
                <c:pt idx="29">
                  <c:v>4360.59</c:v>
                </c:pt>
                <c:pt idx="30">
                  <c:v>4386.22</c:v>
                </c:pt>
                <c:pt idx="31">
                  <c:v>4383.7299999999996</c:v>
                </c:pt>
                <c:pt idx="32">
                  <c:v>4290.49</c:v>
                </c:pt>
                <c:pt idx="33">
                  <c:v>4309.87</c:v>
                </c:pt>
                <c:pt idx="34">
                  <c:v>4278.9399999999996</c:v>
                </c:pt>
                <c:pt idx="35">
                  <c:v>4288.5200000000004</c:v>
                </c:pt>
                <c:pt idx="36">
                  <c:v>4306.24</c:v>
                </c:pt>
                <c:pt idx="37">
                  <c:v>4355.08</c:v>
                </c:pt>
                <c:pt idx="38">
                  <c:v>4346.33</c:v>
                </c:pt>
                <c:pt idx="39">
                  <c:v>4436.1899999999996</c:v>
                </c:pt>
                <c:pt idx="40">
                  <c:v>4430.2700000000004</c:v>
                </c:pt>
                <c:pt idx="41">
                  <c:v>4406.75</c:v>
                </c:pt>
                <c:pt idx="42">
                  <c:v>4367.43</c:v>
                </c:pt>
                <c:pt idx="43">
                  <c:v>4347.96</c:v>
                </c:pt>
                <c:pt idx="44">
                  <c:v>4305.91</c:v>
                </c:pt>
                <c:pt idx="45">
                  <c:v>4427.76</c:v>
                </c:pt>
                <c:pt idx="46">
                  <c:v>4443.8</c:v>
                </c:pt>
                <c:pt idx="47">
                  <c:v>4438.37</c:v>
                </c:pt>
                <c:pt idx="48">
                  <c:v>4435.46</c:v>
                </c:pt>
                <c:pt idx="49">
                  <c:v>4445.7</c:v>
                </c:pt>
                <c:pt idx="50">
                  <c:v>4457.66</c:v>
                </c:pt>
                <c:pt idx="51">
                  <c:v>4492.07</c:v>
                </c:pt>
                <c:pt idx="52">
                  <c:v>4493.95</c:v>
                </c:pt>
                <c:pt idx="53">
                  <c:v>4513</c:v>
                </c:pt>
                <c:pt idx="54">
                  <c:v>4521.3</c:v>
                </c:pt>
                <c:pt idx="55">
                  <c:v>4524.66</c:v>
                </c:pt>
                <c:pt idx="56">
                  <c:v>4522.0200000000004</c:v>
                </c:pt>
                <c:pt idx="57">
                  <c:v>4515.8</c:v>
                </c:pt>
                <c:pt idx="58">
                  <c:v>4513.76</c:v>
                </c:pt>
                <c:pt idx="59">
                  <c:v>4474.1000000000004</c:v>
                </c:pt>
                <c:pt idx="60">
                  <c:v>4468.99</c:v>
                </c:pt>
                <c:pt idx="61">
                  <c:v>4485.66</c:v>
                </c:pt>
                <c:pt idx="62">
                  <c:v>4482.28</c:v>
                </c:pt>
                <c:pt idx="63">
                  <c:v>4450.29</c:v>
                </c:pt>
                <c:pt idx="64">
                  <c:v>4406.8</c:v>
                </c:pt>
                <c:pt idx="65">
                  <c:v>4367.7299999999996</c:v>
                </c:pt>
                <c:pt idx="66">
                  <c:v>4397.59</c:v>
                </c:pt>
                <c:pt idx="67">
                  <c:v>4417.83</c:v>
                </c:pt>
                <c:pt idx="68">
                  <c:v>4437.66</c:v>
                </c:pt>
                <c:pt idx="69">
                  <c:v>4460.82</c:v>
                </c:pt>
                <c:pt idx="70">
                  <c:v>4435.96</c:v>
                </c:pt>
                <c:pt idx="71">
                  <c:v>4436.42</c:v>
                </c:pt>
                <c:pt idx="72">
                  <c:v>4430.03</c:v>
                </c:pt>
                <c:pt idx="73">
                  <c:v>4424.74</c:v>
                </c:pt>
                <c:pt idx="74">
                  <c:v>4429.07</c:v>
                </c:pt>
                <c:pt idx="75">
                  <c:v>4408.8599999999997</c:v>
                </c:pt>
                <c:pt idx="76">
                  <c:v>4400.2299999999996</c:v>
                </c:pt>
                <c:pt idx="77">
                  <c:v>4373</c:v>
                </c:pt>
                <c:pt idx="78">
                  <c:v>4384.8100000000004</c:v>
                </c:pt>
                <c:pt idx="79">
                  <c:v>4389.6499999999996</c:v>
                </c:pt>
                <c:pt idx="80">
                  <c:v>4403.59</c:v>
                </c:pt>
                <c:pt idx="81">
                  <c:v>4387.01</c:v>
                </c:pt>
                <c:pt idx="82">
                  <c:v>4372.51</c:v>
                </c:pt>
                <c:pt idx="83">
                  <c:v>4405.45</c:v>
                </c:pt>
                <c:pt idx="84">
                  <c:v>4381.2</c:v>
                </c:pt>
                <c:pt idx="85">
                  <c:v>4350.0600000000004</c:v>
                </c:pt>
                <c:pt idx="86">
                  <c:v>4331.13</c:v>
                </c:pt>
                <c:pt idx="87">
                  <c:v>4262.05</c:v>
                </c:pt>
                <c:pt idx="88">
                  <c:v>4233.13</c:v>
                </c:pt>
                <c:pt idx="89">
                  <c:v>4322.53</c:v>
                </c:pt>
                <c:pt idx="90">
                  <c:v>4340.7</c:v>
                </c:pt>
                <c:pt idx="91">
                  <c:v>4362.3599999999997</c:v>
                </c:pt>
                <c:pt idx="92">
                  <c:v>4366.92</c:v>
                </c:pt>
                <c:pt idx="93">
                  <c:v>4364.03</c:v>
                </c:pt>
                <c:pt idx="94">
                  <c:v>4329.38</c:v>
                </c:pt>
                <c:pt idx="95">
                  <c:v>4289.37</c:v>
                </c:pt>
                <c:pt idx="96">
                  <c:v>4329.79</c:v>
                </c:pt>
                <c:pt idx="97">
                  <c:v>4314.37</c:v>
                </c:pt>
                <c:pt idx="98">
                  <c:v>4326.6000000000004</c:v>
                </c:pt>
                <c:pt idx="99">
                  <c:v>4300.7299999999996</c:v>
                </c:pt>
                <c:pt idx="100">
                  <c:v>4287.96</c:v>
                </c:pt>
                <c:pt idx="101">
                  <c:v>4287.04</c:v>
                </c:pt>
                <c:pt idx="102">
                  <c:v>4274.67</c:v>
                </c:pt>
                <c:pt idx="103">
                  <c:v>4271.16</c:v>
                </c:pt>
                <c:pt idx="104">
                  <c:v>4256.97</c:v>
                </c:pt>
                <c:pt idx="105">
                  <c:v>4241.43</c:v>
                </c:pt>
                <c:pt idx="106">
                  <c:v>4217.2700000000004</c:v>
                </c:pt>
                <c:pt idx="107">
                  <c:v>4173.3999999999996</c:v>
                </c:pt>
                <c:pt idx="108">
                  <c:v>4164.3999999999996</c:v>
                </c:pt>
                <c:pt idx="109">
                  <c:v>4196.05</c:v>
                </c:pt>
                <c:pt idx="110">
                  <c:v>4202.45</c:v>
                </c:pt>
                <c:pt idx="111">
                  <c:v>4238.3500000000004</c:v>
                </c:pt>
                <c:pt idx="112">
                  <c:v>4234.07</c:v>
                </c:pt>
                <c:pt idx="113">
                  <c:v>4232.25</c:v>
                </c:pt>
                <c:pt idx="114">
                  <c:v>4220.34</c:v>
                </c:pt>
                <c:pt idx="115">
                  <c:v>4218.74</c:v>
                </c:pt>
                <c:pt idx="116">
                  <c:v>4208.41</c:v>
                </c:pt>
                <c:pt idx="117">
                  <c:v>4215.66</c:v>
                </c:pt>
                <c:pt idx="118">
                  <c:v>4206.05</c:v>
                </c:pt>
                <c:pt idx="119">
                  <c:v>4167.93</c:v>
                </c:pt>
                <c:pt idx="120">
                  <c:v>4198.2700000000004</c:v>
                </c:pt>
                <c:pt idx="121">
                  <c:v>4197.59</c:v>
                </c:pt>
                <c:pt idx="122">
                  <c:v>4203.57</c:v>
                </c:pt>
                <c:pt idx="123">
                  <c:v>4197.78</c:v>
                </c:pt>
                <c:pt idx="124">
                  <c:v>4184.1099999999997</c:v>
                </c:pt>
                <c:pt idx="125">
                  <c:v>4182.5200000000004</c:v>
                </c:pt>
                <c:pt idx="126">
                  <c:v>4170.16</c:v>
                </c:pt>
                <c:pt idx="127">
                  <c:v>4151.72</c:v>
                </c:pt>
                <c:pt idx="128">
                  <c:v>4121.97</c:v>
                </c:pt>
                <c:pt idx="129">
                  <c:v>4061.41</c:v>
                </c:pt>
                <c:pt idx="130">
                  <c:v>4125.99</c:v>
                </c:pt>
                <c:pt idx="131">
                  <c:v>4142.6899999999996</c:v>
                </c:pt>
                <c:pt idx="132">
                  <c:v>4129.58</c:v>
                </c:pt>
                <c:pt idx="133">
                  <c:v>4074.99</c:v>
                </c:pt>
                <c:pt idx="134">
                  <c:v>4056.88</c:v>
                </c:pt>
                <c:pt idx="135">
                  <c:v>4111.53</c:v>
                </c:pt>
                <c:pt idx="136">
                  <c:v>4188.13</c:v>
                </c:pt>
                <c:pt idx="137">
                  <c:v>4201.6400000000003</c:v>
                </c:pt>
                <c:pt idx="138">
                  <c:v>4147.33</c:v>
                </c:pt>
                <c:pt idx="139">
                  <c:v>4160.9399999999996</c:v>
                </c:pt>
                <c:pt idx="140">
                  <c:v>4128.59</c:v>
                </c:pt>
                <c:pt idx="141">
                  <c:v>4188.03</c:v>
                </c:pt>
                <c:pt idx="142">
                  <c:v>4174.8500000000004</c:v>
                </c:pt>
                <c:pt idx="143">
                  <c:v>4176.8100000000004</c:v>
                </c:pt>
                <c:pt idx="144">
                  <c:v>4181.78</c:v>
                </c:pt>
                <c:pt idx="145">
                  <c:v>4176.22</c:v>
                </c:pt>
                <c:pt idx="146">
                  <c:v>4182.3599999999997</c:v>
                </c:pt>
                <c:pt idx="147">
                  <c:v>4138.78</c:v>
                </c:pt>
                <c:pt idx="148">
                  <c:v>4123.6899999999996</c:v>
                </c:pt>
                <c:pt idx="149">
                  <c:v>4126.3500000000004</c:v>
                </c:pt>
                <c:pt idx="150">
                  <c:v>4118.38</c:v>
                </c:pt>
                <c:pt idx="151">
                  <c:v>4150.47</c:v>
                </c:pt>
                <c:pt idx="152">
                  <c:v>4170.75</c:v>
                </c:pt>
                <c:pt idx="153">
                  <c:v>4139.76</c:v>
                </c:pt>
                <c:pt idx="154">
                  <c:v>4120.87</c:v>
                </c:pt>
                <c:pt idx="155">
                  <c:v>4124.43</c:v>
                </c:pt>
                <c:pt idx="156">
                  <c:v>4114.82</c:v>
                </c:pt>
                <c:pt idx="157">
                  <c:v>4095.51</c:v>
                </c:pt>
                <c:pt idx="158">
                  <c:v>4082.54</c:v>
                </c:pt>
                <c:pt idx="159">
                  <c:v>4068.31</c:v>
                </c:pt>
                <c:pt idx="160">
                  <c:v>4068.14</c:v>
                </c:pt>
                <c:pt idx="161">
                  <c:v>4034.44</c:v>
                </c:pt>
                <c:pt idx="162">
                  <c:v>3992.78</c:v>
                </c:pt>
                <c:pt idx="163">
                  <c:v>3966.98</c:v>
                </c:pt>
                <c:pt idx="164">
                  <c:v>3944.35</c:v>
                </c:pt>
                <c:pt idx="165">
                  <c:v>3943.25</c:v>
                </c:pt>
                <c:pt idx="166">
                  <c:v>3917.12</c:v>
                </c:pt>
                <c:pt idx="167">
                  <c:v>3853.5</c:v>
                </c:pt>
                <c:pt idx="168">
                  <c:v>3889.07</c:v>
                </c:pt>
                <c:pt idx="169">
                  <c:v>3901.57</c:v>
                </c:pt>
                <c:pt idx="170">
                  <c:v>3914.16</c:v>
                </c:pt>
                <c:pt idx="171">
                  <c:v>3886.75</c:v>
                </c:pt>
                <c:pt idx="172">
                  <c:v>3910.86</c:v>
                </c:pt>
                <c:pt idx="173">
                  <c:v>3935.74</c:v>
                </c:pt>
                <c:pt idx="174">
                  <c:v>3953.44</c:v>
                </c:pt>
                <c:pt idx="175">
                  <c:v>3923.54</c:v>
                </c:pt>
                <c:pt idx="176">
                  <c:v>3915.21</c:v>
                </c:pt>
                <c:pt idx="177">
                  <c:v>3915.54</c:v>
                </c:pt>
                <c:pt idx="178">
                  <c:v>3885.73</c:v>
                </c:pt>
                <c:pt idx="179">
                  <c:v>3851.93</c:v>
                </c:pt>
                <c:pt idx="180">
                  <c:v>3819.25</c:v>
                </c:pt>
                <c:pt idx="181">
                  <c:v>3730.19</c:v>
                </c:pt>
                <c:pt idx="182">
                  <c:v>3723.34</c:v>
                </c:pt>
                <c:pt idx="183">
                  <c:v>3818.86</c:v>
                </c:pt>
                <c:pt idx="184">
                  <c:v>3868.57</c:v>
                </c:pt>
                <c:pt idx="185">
                  <c:v>3842.51</c:v>
                </c:pt>
                <c:pt idx="186">
                  <c:v>3789.54</c:v>
                </c:pt>
                <c:pt idx="187">
                  <c:v>3814.04</c:v>
                </c:pt>
                <c:pt idx="188">
                  <c:v>3859.6</c:v>
                </c:pt>
                <c:pt idx="189">
                  <c:v>3805.59</c:v>
                </c:pt>
                <c:pt idx="190">
                  <c:v>3874.71</c:v>
                </c:pt>
                <c:pt idx="191">
                  <c:v>3903.07</c:v>
                </c:pt>
                <c:pt idx="192">
                  <c:v>3885.03</c:v>
                </c:pt>
                <c:pt idx="193">
                  <c:v>3900.43</c:v>
                </c:pt>
                <c:pt idx="194">
                  <c:v>3923.85</c:v>
                </c:pt>
                <c:pt idx="195">
                  <c:v>3905.78</c:v>
                </c:pt>
                <c:pt idx="196">
                  <c:v>3890.39</c:v>
                </c:pt>
                <c:pt idx="197">
                  <c:v>3884.94</c:v>
                </c:pt>
                <c:pt idx="198">
                  <c:v>3902.64</c:v>
                </c:pt>
                <c:pt idx="199">
                  <c:v>3892.59</c:v>
                </c:pt>
                <c:pt idx="200">
                  <c:v>3874.93</c:v>
                </c:pt>
                <c:pt idx="201">
                  <c:v>3836.66</c:v>
                </c:pt>
                <c:pt idx="202">
                  <c:v>3816.68</c:v>
                </c:pt>
                <c:pt idx="203">
                  <c:v>3791.84</c:v>
                </c:pt>
                <c:pt idx="204">
                  <c:v>3725.62</c:v>
                </c:pt>
                <c:pt idx="205">
                  <c:v>3694.12</c:v>
                </c:pt>
                <c:pt idx="206">
                  <c:v>3755.75</c:v>
                </c:pt>
                <c:pt idx="207">
                  <c:v>3732.48</c:v>
                </c:pt>
                <c:pt idx="208">
                  <c:v>3847.78</c:v>
                </c:pt>
                <c:pt idx="209">
                  <c:v>3797.16</c:v>
                </c:pt>
                <c:pt idx="210">
                  <c:v>3830.41</c:v>
                </c:pt>
                <c:pt idx="211">
                  <c:v>3845.05</c:v>
                </c:pt>
                <c:pt idx="212">
                  <c:v>3816.22</c:v>
                </c:pt>
                <c:pt idx="213">
                  <c:v>3780.37</c:v>
                </c:pt>
                <c:pt idx="214">
                  <c:v>3749.62</c:v>
                </c:pt>
                <c:pt idx="215">
                  <c:v>3792.86</c:v>
                </c:pt>
                <c:pt idx="216">
                  <c:v>3791.5</c:v>
                </c:pt>
                <c:pt idx="217">
                  <c:v>3776.51</c:v>
                </c:pt>
                <c:pt idx="218">
                  <c:v>3789.02</c:v>
                </c:pt>
                <c:pt idx="219">
                  <c:v>3783.6</c:v>
                </c:pt>
                <c:pt idx="220">
                  <c:v>3764.71</c:v>
                </c:pt>
                <c:pt idx="221">
                  <c:v>3705.34</c:v>
                </c:pt>
                <c:pt idx="222">
                  <c:v>3695.07</c:v>
                </c:pt>
                <c:pt idx="223">
                  <c:v>3662.71</c:v>
                </c:pt>
                <c:pt idx="224">
                  <c:v>3726.88</c:v>
                </c:pt>
                <c:pt idx="225">
                  <c:v>3730.21</c:v>
                </c:pt>
                <c:pt idx="226">
                  <c:v>3723.31</c:v>
                </c:pt>
                <c:pt idx="227">
                  <c:v>3723.03</c:v>
                </c:pt>
                <c:pt idx="228">
                  <c:v>3689.32</c:v>
                </c:pt>
                <c:pt idx="229">
                  <c:v>3689.28</c:v>
                </c:pt>
                <c:pt idx="230">
                  <c:v>3676.16</c:v>
                </c:pt>
                <c:pt idx="231">
                  <c:v>3636.48</c:v>
                </c:pt>
                <c:pt idx="232">
                  <c:v>3685.84</c:v>
                </c:pt>
                <c:pt idx="233">
                  <c:v>3710.87</c:v>
                </c:pt>
                <c:pt idx="234">
                  <c:v>3688.57</c:v>
                </c:pt>
                <c:pt idx="235">
                  <c:v>3659.62</c:v>
                </c:pt>
                <c:pt idx="236">
                  <c:v>3645.84</c:v>
                </c:pt>
                <c:pt idx="237">
                  <c:v>3633.4</c:v>
                </c:pt>
                <c:pt idx="238">
                  <c:v>3645.18</c:v>
                </c:pt>
                <c:pt idx="239">
                  <c:v>3660.54</c:v>
                </c:pt>
                <c:pt idx="240">
                  <c:v>3678.83</c:v>
                </c:pt>
                <c:pt idx="241">
                  <c:v>3678.88</c:v>
                </c:pt>
                <c:pt idx="242">
                  <c:v>3670.94</c:v>
                </c:pt>
                <c:pt idx="243">
                  <c:v>3657.17</c:v>
                </c:pt>
                <c:pt idx="244">
                  <c:v>3644.84</c:v>
                </c:pt>
                <c:pt idx="245">
                  <c:v>3645.87</c:v>
                </c:pt>
                <c:pt idx="246">
                  <c:v>3594.39</c:v>
                </c:pt>
                <c:pt idx="247">
                  <c:v>3629.33</c:v>
                </c:pt>
                <c:pt idx="248">
                  <c:v>3617.76</c:v>
                </c:pt>
                <c:pt idx="249">
                  <c:v>3594.52</c:v>
                </c:pt>
                <c:pt idx="250">
                  <c:v>3552.77</c:v>
                </c:pt>
                <c:pt idx="251">
                  <c:v>3556.85</c:v>
                </c:pt>
                <c:pt idx="252">
                  <c:v>3543.84</c:v>
                </c:pt>
              </c:numCache>
            </c:numRef>
          </c:val>
        </c:ser>
        <c:hiLowLines/>
        <c:axId val="118597120"/>
        <c:axId val="118599040"/>
      </c:stockChart>
      <c:catAx>
        <c:axId val="118597120"/>
        <c:scaling>
          <c:orientation val="minMax"/>
        </c:scaling>
        <c:axPos val="b"/>
        <c:tickLblPos val="nextTo"/>
        <c:crossAx val="118599040"/>
        <c:crosses val="autoZero"/>
        <c:auto val="1"/>
        <c:lblAlgn val="ctr"/>
        <c:lblOffset val="100"/>
      </c:catAx>
      <c:valAx>
        <c:axId val="118599040"/>
        <c:scaling>
          <c:orientation val="minMax"/>
        </c:scaling>
        <c:axPos val="l"/>
        <c:majorGridlines/>
        <c:numFmt formatCode="#,##0.00" sourceLinked="1"/>
        <c:tickLblPos val="nextTo"/>
        <c:crossAx val="118597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'S&amp;P 500 Historical Data'!$O$16:$P$16</c:f>
              <c:strCache>
                <c:ptCount val="2"/>
                <c:pt idx="0">
                  <c:v>Highest price</c:v>
                </c:pt>
                <c:pt idx="1">
                  <c:v>Lowest Price</c:v>
                </c:pt>
              </c:strCache>
            </c:strRef>
          </c:cat>
          <c:val>
            <c:numRef>
              <c:f>'S&amp;P 500 Historical Data'!$O$17:$P$17</c:f>
              <c:numCache>
                <c:formatCode>General</c:formatCode>
                <c:ptCount val="2"/>
                <c:pt idx="0">
                  <c:v>4707.25</c:v>
                </c:pt>
                <c:pt idx="1">
                  <c:v>3543.84</c:v>
                </c:pt>
              </c:numCache>
            </c:numRef>
          </c:val>
        </c:ser>
        <c:axId val="114740608"/>
        <c:axId val="115062272"/>
      </c:barChart>
      <c:catAx>
        <c:axId val="114740608"/>
        <c:scaling>
          <c:orientation val="minMax"/>
        </c:scaling>
        <c:axPos val="b"/>
        <c:tickLblPos val="nextTo"/>
        <c:crossAx val="115062272"/>
        <c:crosses val="autoZero"/>
        <c:auto val="1"/>
        <c:lblAlgn val="ctr"/>
        <c:lblOffset val="100"/>
      </c:catAx>
      <c:valAx>
        <c:axId val="115062272"/>
        <c:scaling>
          <c:orientation val="minMax"/>
        </c:scaling>
        <c:axPos val="l"/>
        <c:majorGridlines/>
        <c:numFmt formatCode="General" sourceLinked="1"/>
        <c:tickLblPos val="nextTo"/>
        <c:crossAx val="11474060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strRef>
              <c:f>'S&amp;P 500 Historical Data'!$Q$16:$R$16</c:f>
              <c:strCache>
                <c:ptCount val="2"/>
                <c:pt idx="0">
                  <c:v>Highest price Movement</c:v>
                </c:pt>
                <c:pt idx="1">
                  <c:v>Lowest price movement</c:v>
                </c:pt>
              </c:strCache>
            </c:strRef>
          </c:cat>
          <c:val>
            <c:numRef>
              <c:f>'S&amp;P 500 Historical Data'!$Q$17:$R$17</c:f>
              <c:numCache>
                <c:formatCode>0%</c:formatCode>
                <c:ptCount val="2"/>
                <c:pt idx="0" formatCode="0.00%">
                  <c:v>2.5700000000000001E-2</c:v>
                </c:pt>
                <c:pt idx="1">
                  <c:v>0</c:v>
                </c:pt>
              </c:numCache>
            </c:numRef>
          </c:val>
        </c:ser>
        <c:axId val="119845632"/>
        <c:axId val="119847168"/>
      </c:barChart>
      <c:catAx>
        <c:axId val="119845632"/>
        <c:scaling>
          <c:orientation val="minMax"/>
        </c:scaling>
        <c:axPos val="l"/>
        <c:tickLblPos val="nextTo"/>
        <c:crossAx val="119847168"/>
        <c:crosses val="autoZero"/>
        <c:auto val="1"/>
        <c:lblAlgn val="ctr"/>
        <c:lblOffset val="100"/>
      </c:catAx>
      <c:valAx>
        <c:axId val="119847168"/>
        <c:scaling>
          <c:orientation val="minMax"/>
        </c:scaling>
        <c:axPos val="b"/>
        <c:majorGridlines/>
        <c:numFmt formatCode="0.00%" sourceLinked="1"/>
        <c:tickLblPos val="nextTo"/>
        <c:crossAx val="1198456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cat>
            <c:strRef>
              <c:f>'S&amp;P 500 Historical Data'!$S$16:$T$16</c:f>
              <c:strCache>
                <c:ptCount val="2"/>
                <c:pt idx="0">
                  <c:v>Highest price(precision)</c:v>
                </c:pt>
                <c:pt idx="1">
                  <c:v>Lowest Price(Precision)</c:v>
                </c:pt>
              </c:strCache>
            </c:strRef>
          </c:cat>
          <c:val>
            <c:numRef>
              <c:f>'S&amp;P 500 Historical Data'!$S$17:$T$17</c:f>
              <c:numCache>
                <c:formatCode>0.0</c:formatCode>
                <c:ptCount val="2"/>
                <c:pt idx="0">
                  <c:v>5327.6251499999998</c:v>
                </c:pt>
                <c:pt idx="1">
                  <c:v>2934.7148499999998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854765</xdr:colOff>
      <xdr:row>1</xdr:row>
      <xdr:rowOff>13253</xdr:rowOff>
    </xdr:from>
    <xdr:to>
      <xdr:col>21</xdr:col>
      <xdr:colOff>19879</xdr:colOff>
      <xdr:row>8</xdr:row>
      <xdr:rowOff>139148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86138</xdr:colOff>
      <xdr:row>17</xdr:row>
      <xdr:rowOff>39756</xdr:rowOff>
    </xdr:from>
    <xdr:to>
      <xdr:col>16</xdr:col>
      <xdr:colOff>6625</xdr:colOff>
      <xdr:row>25</xdr:row>
      <xdr:rowOff>165652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119269</xdr:colOff>
      <xdr:row>17</xdr:row>
      <xdr:rowOff>26504</xdr:rowOff>
    </xdr:from>
    <xdr:to>
      <xdr:col>17</xdr:col>
      <xdr:colOff>1451112</xdr:colOff>
      <xdr:row>25</xdr:row>
      <xdr:rowOff>132522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86138</xdr:colOff>
      <xdr:row>17</xdr:row>
      <xdr:rowOff>13253</xdr:rowOff>
    </xdr:from>
    <xdr:to>
      <xdr:col>19</xdr:col>
      <xdr:colOff>1901687</xdr:colOff>
      <xdr:row>25</xdr:row>
      <xdr:rowOff>132522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106017</xdr:colOff>
      <xdr:row>19</xdr:row>
      <xdr:rowOff>106017</xdr:rowOff>
    </xdr:from>
    <xdr:to>
      <xdr:col>13</xdr:col>
      <xdr:colOff>602974</xdr:colOff>
      <xdr:row>19</xdr:row>
      <xdr:rowOff>112643</xdr:rowOff>
    </xdr:to>
    <xdr:cxnSp macro="">
      <xdr:nvCxnSpPr>
        <xdr:cNvPr id="14" name="Straight Arrow Connector 13"/>
        <xdr:cNvCxnSpPr/>
      </xdr:nvCxnSpPr>
      <xdr:spPr>
        <a:xfrm>
          <a:off x="12125739" y="3803374"/>
          <a:ext cx="496957" cy="6626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le1" displayName="Table1" ref="A1:K254" totalsRowShown="0">
  <autoFilter ref="A1:K254">
    <filterColumn colId="2"/>
    <filterColumn colId="8"/>
    <filterColumn colId="9"/>
    <filterColumn colId="10"/>
  </autoFilter>
  <tableColumns count="11">
    <tableColumn id="1" name="Date1"/>
    <tableColumn id="2" name="Price" dataDxfId="7"/>
    <tableColumn id="15" name="Date" dataDxfId="0"/>
    <tableColumn id="3" name="Open" dataDxfId="6"/>
    <tableColumn id="4" name="High" dataDxfId="5"/>
    <tableColumn id="5" name="Low" dataDxfId="4"/>
    <tableColumn id="6" name="Vol."/>
    <tableColumn id="7" name="Change %" dataDxfId="3"/>
    <tableColumn id="8" name="Column1" dataCellStyle="Percent">
      <calculatedColumnFormula>ABS(Table1[[#This Row],[Change %]])</calculatedColumnFormula>
    </tableColumn>
    <tableColumn id="11" name="Volatility in ($)" dataDxfId="2" dataCellStyle="Percent">
      <calculatedColumnFormula>[High]-[Low]</calculatedColumnFormula>
    </tableColumn>
    <tableColumn id="13" name="Daily Volatility in %" dataDxfId="1" dataCellStyle="Percent">
      <calculatedColumnFormula>([Volatility in ($)]/[Open])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54"/>
  <sheetViews>
    <sheetView tabSelected="1" topLeftCell="O7" zoomScale="115" zoomScaleNormal="115" workbookViewId="0">
      <selection activeCell="M28" sqref="M28"/>
    </sheetView>
  </sheetViews>
  <sheetFormatPr defaultRowHeight="14.4"/>
  <cols>
    <col min="1" max="1" width="13.5546875" customWidth="1"/>
    <col min="2" max="2" width="15.6640625" customWidth="1"/>
    <col min="3" max="3" width="16.21875" customWidth="1"/>
    <col min="4" max="4" width="13.6640625" customWidth="1"/>
    <col min="5" max="5" width="13.88671875" customWidth="1"/>
    <col min="6" max="6" width="8" bestFit="1" customWidth="1"/>
    <col min="7" max="7" width="6.5546875" bestFit="1" customWidth="1"/>
    <col min="8" max="8" width="11.44140625" bestFit="1" customWidth="1"/>
    <col min="10" max="10" width="16.44140625" style="4" bestFit="1" customWidth="1"/>
    <col min="11" max="11" width="17" style="6" customWidth="1"/>
    <col min="12" max="13" width="17" customWidth="1"/>
    <col min="15" max="15" width="21" bestFit="1" customWidth="1"/>
    <col min="16" max="16" width="12.5546875" bestFit="1" customWidth="1"/>
    <col min="17" max="18" width="21.109375" customWidth="1"/>
    <col min="19" max="19" width="20.44140625" bestFit="1" customWidth="1"/>
    <col min="20" max="20" width="28" customWidth="1"/>
    <col min="21" max="21" width="20" bestFit="1" customWidth="1"/>
    <col min="22" max="22" width="16.77734375" bestFit="1" customWidth="1"/>
  </cols>
  <sheetData>
    <row r="1" spans="1:22">
      <c r="A1" t="s">
        <v>270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264</v>
      </c>
      <c r="J1" s="4" t="s">
        <v>267</v>
      </c>
      <c r="K1" s="6" t="s">
        <v>268</v>
      </c>
    </row>
    <row r="2" spans="1:22">
      <c r="A2" t="s">
        <v>7</v>
      </c>
      <c r="B2" s="1">
        <v>4704</v>
      </c>
      <c r="C2" t="s">
        <v>7</v>
      </c>
      <c r="D2" s="1">
        <v>4705.7</v>
      </c>
      <c r="E2" s="1">
        <v>4710.82</v>
      </c>
      <c r="F2" s="1">
        <v>4695.93</v>
      </c>
      <c r="G2" t="s">
        <v>8</v>
      </c>
      <c r="H2" s="2">
        <v>-5.9999999999999995E-4</v>
      </c>
      <c r="I2" s="3">
        <f>ABS(Table1[[#This Row],[Change %]])</f>
        <v>5.9999999999999995E-4</v>
      </c>
      <c r="J2" s="5">
        <f>[High]-[Low]</f>
        <v>14.889999999999418</v>
      </c>
      <c r="K2" s="6">
        <f>([Volatility in ($)]/[Open])</f>
        <v>3.164247614594942E-3</v>
      </c>
    </row>
    <row r="3" spans="1:22">
      <c r="A3" t="s">
        <v>9</v>
      </c>
      <c r="B3" s="1">
        <v>4706.6400000000003</v>
      </c>
      <c r="C3" t="s">
        <v>9</v>
      </c>
      <c r="D3" s="1">
        <v>4700.72</v>
      </c>
      <c r="E3" s="1">
        <v>4708.75</v>
      </c>
      <c r="F3" s="1">
        <v>4672.78</v>
      </c>
      <c r="G3" t="s">
        <v>8</v>
      </c>
      <c r="H3" s="2">
        <v>3.8E-3</v>
      </c>
      <c r="I3" s="3">
        <f>ABS(Table1[[#This Row],[Change %]])</f>
        <v>3.8E-3</v>
      </c>
      <c r="J3" s="5">
        <f>[High]-[Low]</f>
        <v>35.970000000000255</v>
      </c>
      <c r="K3" s="6">
        <f>([Volatility in ($)]/[Open])</f>
        <v>7.6520192651339056E-3</v>
      </c>
    </row>
    <row r="4" spans="1:22">
      <c r="A4" t="s">
        <v>10</v>
      </c>
      <c r="B4" s="1">
        <v>4688.67</v>
      </c>
      <c r="C4" t="s">
        <v>10</v>
      </c>
      <c r="D4" s="1">
        <v>4701.5</v>
      </c>
      <c r="E4" s="1">
        <v>4701.5</v>
      </c>
      <c r="F4" s="1">
        <v>4684.41</v>
      </c>
      <c r="G4" t="s">
        <v>8</v>
      </c>
      <c r="H4" s="2">
        <v>-2.5999999999999999E-3</v>
      </c>
      <c r="I4" s="3">
        <f>ABS(Table1[[#This Row],[Change %]])</f>
        <v>2.5999999999999999E-3</v>
      </c>
      <c r="J4" s="5">
        <f>[High]-[Low]</f>
        <v>17.090000000000146</v>
      </c>
      <c r="K4" s="6">
        <f>([Volatility in ($)]/[Open])</f>
        <v>3.6350101031585973E-3</v>
      </c>
      <c r="O4" t="s">
        <v>261</v>
      </c>
      <c r="P4">
        <f>MAX(E:E)</f>
        <v>4718.5</v>
      </c>
    </row>
    <row r="5" spans="1:22">
      <c r="A5" t="s">
        <v>11</v>
      </c>
      <c r="B5" s="1">
        <v>4700.8999999999996</v>
      </c>
      <c r="C5" t="s">
        <v>11</v>
      </c>
      <c r="D5" s="1">
        <v>4679.42</v>
      </c>
      <c r="E5" s="1">
        <v>4714.95</v>
      </c>
      <c r="F5" s="1">
        <v>4679.42</v>
      </c>
      <c r="G5" t="s">
        <v>8</v>
      </c>
      <c r="H5" s="2">
        <v>3.8999999999999998E-3</v>
      </c>
      <c r="I5" s="3">
        <f>ABS(Table1[[#This Row],[Change %]])</f>
        <v>3.8999999999999998E-3</v>
      </c>
      <c r="J5" s="5">
        <f>[High]-[Low]</f>
        <v>35.529999999999745</v>
      </c>
      <c r="K5" s="6">
        <f>([Volatility in ($)]/[Open])</f>
        <v>7.592821332558254E-3</v>
      </c>
      <c r="O5" t="s">
        <v>262</v>
      </c>
      <c r="P5">
        <f>MIN(F:F)</f>
        <v>3543.84</v>
      </c>
    </row>
    <row r="6" spans="1:22">
      <c r="A6" t="s">
        <v>12</v>
      </c>
      <c r="B6" s="1">
        <v>4682.8100000000004</v>
      </c>
      <c r="C6" t="s">
        <v>12</v>
      </c>
      <c r="D6" s="1">
        <v>4689.3</v>
      </c>
      <c r="E6" s="1">
        <v>4697.42</v>
      </c>
      <c r="F6" s="1">
        <v>4672.8599999999997</v>
      </c>
      <c r="G6" t="s">
        <v>8</v>
      </c>
      <c r="H6" s="2">
        <v>0</v>
      </c>
      <c r="I6" s="3">
        <f>ABS(Table1[[#This Row],[Change %]])</f>
        <v>0</v>
      </c>
      <c r="J6" s="5">
        <f>[High]-[Low]</f>
        <v>24.5600000000004</v>
      </c>
      <c r="K6" s="6">
        <f>([Volatility in ($)]/[Open])</f>
        <v>5.2374554837609872E-3</v>
      </c>
      <c r="O6" t="s">
        <v>263</v>
      </c>
      <c r="P6">
        <f>STDEVP(Table1[Open])</f>
        <v>304.56257512566373</v>
      </c>
    </row>
    <row r="7" spans="1:22">
      <c r="A7" t="s">
        <v>13</v>
      </c>
      <c r="B7" s="1">
        <v>4682.8500000000004</v>
      </c>
      <c r="C7" t="s">
        <v>13</v>
      </c>
      <c r="D7" s="1">
        <v>4655.24</v>
      </c>
      <c r="E7" s="1">
        <v>4688.47</v>
      </c>
      <c r="F7" s="1">
        <v>4650.7700000000004</v>
      </c>
      <c r="G7" t="s">
        <v>8</v>
      </c>
      <c r="H7" s="2">
        <v>7.1999999999999998E-3</v>
      </c>
      <c r="I7" s="3">
        <f>ABS(Table1[[#This Row],[Change %]])</f>
        <v>7.1999999999999998E-3</v>
      </c>
      <c r="J7" s="5">
        <f>[High]-[Low]</f>
        <v>37.699999999999818</v>
      </c>
      <c r="K7" s="6">
        <f>([Volatility in ($)]/[Open])</f>
        <v>8.0984009417344373E-3</v>
      </c>
      <c r="O7" t="s">
        <v>265</v>
      </c>
      <c r="P7" s="3">
        <f>MAX(Table1[Column1])</f>
        <v>2.5700000000000001E-2</v>
      </c>
    </row>
    <row r="8" spans="1:22">
      <c r="A8" t="s">
        <v>14</v>
      </c>
      <c r="B8" s="1">
        <v>4649.2700000000004</v>
      </c>
      <c r="C8" t="s">
        <v>14</v>
      </c>
      <c r="D8" s="1">
        <v>4659.3900000000003</v>
      </c>
      <c r="E8" s="1">
        <v>4664.55</v>
      </c>
      <c r="F8" s="1">
        <v>4648.3100000000004</v>
      </c>
      <c r="G8" t="s">
        <v>8</v>
      </c>
      <c r="H8" s="2">
        <v>5.9999999999999995E-4</v>
      </c>
      <c r="I8" s="3">
        <f>ABS(Table1[[#This Row],[Change %]])</f>
        <v>5.9999999999999995E-4</v>
      </c>
      <c r="J8" s="5">
        <f>[High]-[Low]</f>
        <v>16.239999999999782</v>
      </c>
      <c r="K8" s="6">
        <f>([Volatility in ($)]/[Open])</f>
        <v>3.4854347886740067E-3</v>
      </c>
      <c r="O8" t="s">
        <v>266</v>
      </c>
      <c r="P8" s="7">
        <f>MIN(Table1[Column1])</f>
        <v>0</v>
      </c>
    </row>
    <row r="9" spans="1:22">
      <c r="A9" t="s">
        <v>15</v>
      </c>
      <c r="B9" s="1">
        <v>4646.71</v>
      </c>
      <c r="C9" t="s">
        <v>15</v>
      </c>
      <c r="D9" s="1">
        <v>4670.26</v>
      </c>
      <c r="E9" s="1">
        <v>4684.8500000000004</v>
      </c>
      <c r="F9" s="1">
        <v>4630.8599999999997</v>
      </c>
      <c r="G9" t="s">
        <v>8</v>
      </c>
      <c r="H9" s="2">
        <v>-8.2000000000000007E-3</v>
      </c>
      <c r="I9" s="3">
        <f>ABS(Table1[[#This Row],[Change %]])</f>
        <v>8.2000000000000007E-3</v>
      </c>
      <c r="J9" s="5">
        <f>[High]-[Low]</f>
        <v>53.990000000000691</v>
      </c>
      <c r="K9" s="6">
        <f>([Volatility in ($)]/[Open])</f>
        <v>1.1560384218437665E-2</v>
      </c>
      <c r="O9" t="s">
        <v>269</v>
      </c>
      <c r="P9" s="6">
        <f>AVERAGE(Table1[Daily Volatility in %])</f>
        <v>9.1446667244245109E-3</v>
      </c>
    </row>
    <row r="10" spans="1:22">
      <c r="A10" t="s">
        <v>16</v>
      </c>
      <c r="B10" s="1">
        <v>4685.25</v>
      </c>
      <c r="C10" t="s">
        <v>16</v>
      </c>
      <c r="D10" s="1">
        <v>4707.25</v>
      </c>
      <c r="E10" s="1">
        <v>4708.53</v>
      </c>
      <c r="F10" s="1">
        <v>4670.87</v>
      </c>
      <c r="G10" t="s">
        <v>8</v>
      </c>
      <c r="H10" s="2">
        <v>-3.5000000000000001E-3</v>
      </c>
      <c r="I10" s="3">
        <f>ABS(Table1[[#This Row],[Change %]])</f>
        <v>3.5000000000000001E-3</v>
      </c>
      <c r="J10" s="5">
        <f>[High]-[Low]</f>
        <v>37.659999999999854</v>
      </c>
      <c r="K10" s="6">
        <f>([Volatility in ($)]/[Open])</f>
        <v>8.0004248765202304E-3</v>
      </c>
      <c r="O10" t="s">
        <v>271</v>
      </c>
      <c r="P10">
        <f>P4+2*P6</f>
        <v>5327.6251502513278</v>
      </c>
    </row>
    <row r="11" spans="1:22">
      <c r="A11" t="s">
        <v>17</v>
      </c>
      <c r="B11" s="1">
        <v>4701.7</v>
      </c>
      <c r="C11" t="s">
        <v>17</v>
      </c>
      <c r="D11" s="1">
        <v>4701.4799999999996</v>
      </c>
      <c r="E11" s="1">
        <v>4714.92</v>
      </c>
      <c r="F11" s="1">
        <v>4694.3900000000003</v>
      </c>
      <c r="G11" t="s">
        <v>8</v>
      </c>
      <c r="H11" s="2">
        <v>8.9999999999999998E-4</v>
      </c>
      <c r="I11" s="3">
        <f>ABS(Table1[[#This Row],[Change %]])</f>
        <v>8.9999999999999998E-4</v>
      </c>
      <c r="J11" s="5">
        <f>[High]-[Low]</f>
        <v>20.529999999999745</v>
      </c>
      <c r="K11" s="6">
        <f>([Volatility in ($)]/[Open])</f>
        <v>4.3667100572585115E-3</v>
      </c>
      <c r="O11" t="s">
        <v>272</v>
      </c>
      <c r="P11">
        <f>P5-2*P6</f>
        <v>2934.7148497486728</v>
      </c>
    </row>
    <row r="12" spans="1:22">
      <c r="A12" t="s">
        <v>18</v>
      </c>
      <c r="B12" s="1">
        <v>4697.53</v>
      </c>
      <c r="C12" t="s">
        <v>18</v>
      </c>
      <c r="D12" s="1">
        <v>4699.26</v>
      </c>
      <c r="E12" s="1">
        <v>4718.5</v>
      </c>
      <c r="F12" s="1">
        <v>4681.32</v>
      </c>
      <c r="G12" t="s">
        <v>8</v>
      </c>
      <c r="H12" s="2">
        <v>3.7000000000000002E-3</v>
      </c>
      <c r="I12" s="3">
        <f>ABS(Table1[[#This Row],[Change %]])</f>
        <v>3.7000000000000002E-3</v>
      </c>
      <c r="J12" s="5">
        <f>[High]-[Low]</f>
        <v>37.180000000000291</v>
      </c>
      <c r="K12" s="6">
        <f>([Volatility in ($)]/[Open])</f>
        <v>7.9118839987573127E-3</v>
      </c>
    </row>
    <row r="13" spans="1:22" ht="15" thickBot="1">
      <c r="A13" t="s">
        <v>19</v>
      </c>
      <c r="B13" s="1">
        <v>4680.0600000000004</v>
      </c>
      <c r="C13" t="s">
        <v>19</v>
      </c>
      <c r="D13" s="1">
        <v>4662.93</v>
      </c>
      <c r="E13" s="1">
        <v>4683</v>
      </c>
      <c r="F13" s="1">
        <v>4662.59</v>
      </c>
      <c r="G13" t="s">
        <v>8</v>
      </c>
      <c r="H13" s="2">
        <v>4.1999999999999997E-3</v>
      </c>
      <c r="I13" s="3">
        <f>ABS(Table1[[#This Row],[Change %]])</f>
        <v>4.1999999999999997E-3</v>
      </c>
      <c r="J13" s="5">
        <f>[High]-[Low]</f>
        <v>20.409999999999854</v>
      </c>
      <c r="K13" s="6">
        <f>([Volatility in ($)]/[Open])</f>
        <v>4.3770762160272305E-3</v>
      </c>
    </row>
    <row r="14" spans="1:22">
      <c r="A14" t="s">
        <v>20</v>
      </c>
      <c r="B14" s="1">
        <v>4660.57</v>
      </c>
      <c r="C14" t="s">
        <v>20</v>
      </c>
      <c r="D14" s="1">
        <v>4630.6499999999996</v>
      </c>
      <c r="E14" s="1">
        <v>4663.46</v>
      </c>
      <c r="F14" s="1">
        <v>4621.1899999999996</v>
      </c>
      <c r="G14" t="s">
        <v>8</v>
      </c>
      <c r="H14" s="2">
        <v>6.4999999999999997E-3</v>
      </c>
      <c r="I14" s="3">
        <f>ABS(Table1[[#This Row],[Change %]])</f>
        <v>6.4999999999999997E-3</v>
      </c>
      <c r="J14" s="5">
        <f>[High]-[Low]</f>
        <v>42.270000000000437</v>
      </c>
      <c r="K14" s="6">
        <f>([Volatility in ($)]/[Open])</f>
        <v>9.1283081208902508E-3</v>
      </c>
      <c r="O14" s="16" t="s">
        <v>273</v>
      </c>
      <c r="P14" s="17"/>
      <c r="Q14" s="17"/>
      <c r="R14" s="17"/>
      <c r="S14" s="17"/>
      <c r="T14" s="17"/>
      <c r="U14" s="17"/>
      <c r="V14" s="18"/>
    </row>
    <row r="15" spans="1:22">
      <c r="A15" t="s">
        <v>21</v>
      </c>
      <c r="B15" s="1">
        <v>4630.6499999999996</v>
      </c>
      <c r="C15" t="s">
        <v>21</v>
      </c>
      <c r="D15" s="1">
        <v>4613.34</v>
      </c>
      <c r="E15" s="1">
        <v>4635.1499999999996</v>
      </c>
      <c r="F15" s="1">
        <v>4613.34</v>
      </c>
      <c r="G15" t="s">
        <v>8</v>
      </c>
      <c r="H15" s="2">
        <v>3.7000000000000002E-3</v>
      </c>
      <c r="I15" s="3">
        <f>ABS(Table1[[#This Row],[Change %]])</f>
        <v>3.7000000000000002E-3</v>
      </c>
      <c r="J15" s="5">
        <f>[High]-[Low]</f>
        <v>21.809999999999491</v>
      </c>
      <c r="K15" s="6">
        <f>([Volatility in ($)]/[Open])</f>
        <v>4.727594324285548E-3</v>
      </c>
      <c r="O15" s="19" t="s">
        <v>278</v>
      </c>
      <c r="P15" s="19"/>
      <c r="Q15" s="19" t="s">
        <v>277</v>
      </c>
      <c r="R15" s="19"/>
      <c r="S15" s="19" t="s">
        <v>279</v>
      </c>
      <c r="T15" s="19"/>
      <c r="U15" s="19" t="s">
        <v>276</v>
      </c>
      <c r="V15" s="19"/>
    </row>
    <row r="16" spans="1:22">
      <c r="A16" t="s">
        <v>22</v>
      </c>
      <c r="B16" s="1">
        <v>4613.67</v>
      </c>
      <c r="C16" t="s">
        <v>22</v>
      </c>
      <c r="D16" s="1">
        <v>4610.62</v>
      </c>
      <c r="E16" s="1">
        <v>4620.34</v>
      </c>
      <c r="F16" s="1">
        <v>4595.0600000000004</v>
      </c>
      <c r="G16" t="s">
        <v>8</v>
      </c>
      <c r="H16" s="2">
        <v>1.8E-3</v>
      </c>
      <c r="I16" s="3">
        <f>ABS(Table1[[#This Row],[Change %]])</f>
        <v>1.8E-3</v>
      </c>
      <c r="J16" s="5">
        <f>[High]-[Low]</f>
        <v>25.279999999999745</v>
      </c>
      <c r="K16" s="6">
        <f>([Volatility in ($)]/[Open])</f>
        <v>5.4829936104037521E-3</v>
      </c>
      <c r="O16" s="20" t="s">
        <v>274</v>
      </c>
      <c r="P16" s="20" t="s">
        <v>275</v>
      </c>
      <c r="Q16" s="21" t="s">
        <v>265</v>
      </c>
      <c r="R16" s="21" t="s">
        <v>266</v>
      </c>
      <c r="S16" s="22" t="s">
        <v>271</v>
      </c>
      <c r="T16" s="22" t="s">
        <v>272</v>
      </c>
      <c r="U16" s="24" t="s">
        <v>269</v>
      </c>
      <c r="V16" s="23" t="s">
        <v>263</v>
      </c>
    </row>
    <row r="17" spans="1:22" ht="27.6" customHeight="1">
      <c r="A17" t="s">
        <v>23</v>
      </c>
      <c r="B17" s="1">
        <v>4605.38</v>
      </c>
      <c r="C17" t="s">
        <v>23</v>
      </c>
      <c r="D17" s="1">
        <v>4572.87</v>
      </c>
      <c r="E17" s="1">
        <v>4608.08</v>
      </c>
      <c r="F17" s="1">
        <v>4567.59</v>
      </c>
      <c r="G17" t="s">
        <v>8</v>
      </c>
      <c r="H17" s="2">
        <v>1.9E-3</v>
      </c>
      <c r="I17" s="3">
        <f>ABS(Table1[[#This Row],[Change %]])</f>
        <v>1.9E-3</v>
      </c>
      <c r="J17" s="5">
        <f>[High]-[Low]</f>
        <v>40.489999999999782</v>
      </c>
      <c r="K17" s="6">
        <f>([Volatility in ($)]/[Open])</f>
        <v>8.8543955983878351E-3</v>
      </c>
      <c r="O17" s="28">
        <f>MAX(D:D)</f>
        <v>4707.25</v>
      </c>
      <c r="P17" s="27">
        <f>MIN(F:F)</f>
        <v>3543.84</v>
      </c>
      <c r="Q17" s="15">
        <f>MAX(Table1[Column1])</f>
        <v>2.5700000000000001E-2</v>
      </c>
      <c r="R17" s="14">
        <f>MIN(Table1[Column1])</f>
        <v>0</v>
      </c>
      <c r="S17" s="29">
        <v>5327.6251499999998</v>
      </c>
      <c r="T17" s="30">
        <v>2934.7148499999998</v>
      </c>
      <c r="U17" s="25">
        <v>9.1000000000000004E-3</v>
      </c>
      <c r="V17" s="26">
        <f>STDEVP(Table1[Open])</f>
        <v>304.56257512566373</v>
      </c>
    </row>
    <row r="18" spans="1:22">
      <c r="A18" t="s">
        <v>24</v>
      </c>
      <c r="B18" s="1">
        <v>4596.42</v>
      </c>
      <c r="C18" t="s">
        <v>24</v>
      </c>
      <c r="D18" s="1">
        <v>4562.84</v>
      </c>
      <c r="E18" s="1">
        <v>4597.55</v>
      </c>
      <c r="F18" s="1">
        <v>4562.84</v>
      </c>
      <c r="G18" t="s">
        <v>8</v>
      </c>
      <c r="H18" s="2">
        <v>9.7999999999999997E-3</v>
      </c>
      <c r="I18" s="3">
        <f>ABS(Table1[[#This Row],[Change %]])</f>
        <v>9.7999999999999997E-3</v>
      </c>
      <c r="J18" s="5">
        <f>[High]-[Low]</f>
        <v>34.710000000000036</v>
      </c>
      <c r="K18" s="6">
        <f>([Volatility in ($)]/[Open])</f>
        <v>7.6071043472924838E-3</v>
      </c>
      <c r="O18" s="8"/>
      <c r="P18" s="9"/>
      <c r="Q18" s="9"/>
      <c r="R18" s="9"/>
      <c r="S18" s="9"/>
      <c r="T18" s="9"/>
      <c r="U18" s="9"/>
      <c r="V18" s="10"/>
    </row>
    <row r="19" spans="1:22">
      <c r="A19" t="s">
        <v>25</v>
      </c>
      <c r="B19" s="1">
        <v>4551.68</v>
      </c>
      <c r="C19" t="s">
        <v>25</v>
      </c>
      <c r="D19" s="1">
        <v>4580.22</v>
      </c>
      <c r="E19" s="1">
        <v>4584.57</v>
      </c>
      <c r="F19" s="1">
        <v>4551.66</v>
      </c>
      <c r="G19" t="s">
        <v>8</v>
      </c>
      <c r="H19" s="2">
        <v>-5.1000000000000004E-3</v>
      </c>
      <c r="I19" s="3">
        <f>ABS(Table1[[#This Row],[Change %]])</f>
        <v>5.1000000000000004E-3</v>
      </c>
      <c r="J19" s="5">
        <f>[High]-[Low]</f>
        <v>32.909999999999854</v>
      </c>
      <c r="K19" s="6">
        <f>([Volatility in ($)]/[Open])</f>
        <v>7.185244376907627E-3</v>
      </c>
      <c r="O19" s="8"/>
      <c r="P19" s="9"/>
      <c r="Q19" s="9"/>
      <c r="R19" s="9"/>
      <c r="S19" s="9"/>
      <c r="T19" s="9"/>
      <c r="U19" s="9"/>
      <c r="V19" s="10"/>
    </row>
    <row r="20" spans="1:22">
      <c r="A20" t="s">
        <v>26</v>
      </c>
      <c r="B20" s="1">
        <v>4574.79</v>
      </c>
      <c r="C20" t="s">
        <v>26</v>
      </c>
      <c r="D20" s="1">
        <v>4578.6899999999996</v>
      </c>
      <c r="E20" s="1">
        <v>4598.53</v>
      </c>
      <c r="F20" s="1">
        <v>4569.17</v>
      </c>
      <c r="G20" t="s">
        <v>8</v>
      </c>
      <c r="H20" s="2">
        <v>1.8E-3</v>
      </c>
      <c r="I20" s="3">
        <f>ABS(Table1[[#This Row],[Change %]])</f>
        <v>1.8E-3</v>
      </c>
      <c r="J20" s="5">
        <f>[High]-[Low]</f>
        <v>29.359999999999673</v>
      </c>
      <c r="K20" s="6">
        <f>([Volatility in ($)]/[Open])</f>
        <v>6.4123144392827808E-3</v>
      </c>
      <c r="M20" s="31" t="s">
        <v>280</v>
      </c>
      <c r="N20" s="32"/>
      <c r="O20" s="8"/>
      <c r="P20" s="9"/>
      <c r="Q20" s="9"/>
      <c r="R20" s="9"/>
      <c r="S20" s="9"/>
      <c r="T20" s="9"/>
      <c r="U20" s="9"/>
      <c r="V20" s="10"/>
    </row>
    <row r="21" spans="1:22">
      <c r="A21" t="s">
        <v>27</v>
      </c>
      <c r="B21" s="1">
        <v>4566.4799999999996</v>
      </c>
      <c r="C21" t="s">
        <v>27</v>
      </c>
      <c r="D21" s="1">
        <v>4553.6899999999996</v>
      </c>
      <c r="E21" s="1">
        <v>4572.62</v>
      </c>
      <c r="F21" s="1">
        <v>4537.3599999999997</v>
      </c>
      <c r="G21" t="s">
        <v>8</v>
      </c>
      <c r="H21" s="2">
        <v>4.7000000000000002E-3</v>
      </c>
      <c r="I21" s="3">
        <f>ABS(Table1[[#This Row],[Change %]])</f>
        <v>4.7000000000000002E-3</v>
      </c>
      <c r="J21" s="5">
        <f>[High]-[Low]</f>
        <v>35.260000000000218</v>
      </c>
      <c r="K21" s="6">
        <f>([Volatility in ($)]/[Open])</f>
        <v>7.7431709229218992E-3</v>
      </c>
      <c r="O21" s="8"/>
      <c r="P21" s="9"/>
      <c r="Q21" s="9"/>
      <c r="R21" s="9"/>
      <c r="S21" s="9"/>
      <c r="T21" s="9"/>
      <c r="U21" s="9"/>
      <c r="V21" s="10"/>
    </row>
    <row r="22" spans="1:22">
      <c r="A22" t="s">
        <v>28</v>
      </c>
      <c r="B22" s="1">
        <v>4544.8999999999996</v>
      </c>
      <c r="C22" t="s">
        <v>28</v>
      </c>
      <c r="D22" s="1">
        <v>4546.12</v>
      </c>
      <c r="E22" s="1">
        <v>4559.67</v>
      </c>
      <c r="F22" s="1">
        <v>4524</v>
      </c>
      <c r="G22" t="s">
        <v>8</v>
      </c>
      <c r="H22" s="2">
        <v>-1.1000000000000001E-3</v>
      </c>
      <c r="I22" s="3">
        <f>ABS(Table1[[#This Row],[Change %]])</f>
        <v>1.1000000000000001E-3</v>
      </c>
      <c r="J22" s="5">
        <f>[High]-[Low]</f>
        <v>35.670000000000073</v>
      </c>
      <c r="K22" s="6">
        <f>([Volatility in ($)]/[Open])</f>
        <v>7.8462513088084062E-3</v>
      </c>
      <c r="O22" s="8"/>
      <c r="P22" s="9"/>
      <c r="Q22" s="9"/>
      <c r="R22" s="9"/>
      <c r="S22" s="9"/>
      <c r="T22" s="9"/>
      <c r="U22" s="9"/>
      <c r="V22" s="10"/>
    </row>
    <row r="23" spans="1:22">
      <c r="A23" t="s">
        <v>29</v>
      </c>
      <c r="B23" s="1">
        <v>4549.78</v>
      </c>
      <c r="C23" t="s">
        <v>29</v>
      </c>
      <c r="D23" s="1">
        <v>4532.24</v>
      </c>
      <c r="E23" s="1">
        <v>4551.4399999999996</v>
      </c>
      <c r="F23" s="1">
        <v>4526.8900000000003</v>
      </c>
      <c r="G23" t="s">
        <v>8</v>
      </c>
      <c r="H23" s="2">
        <v>3.0000000000000001E-3</v>
      </c>
      <c r="I23" s="3">
        <f>ABS(Table1[[#This Row],[Change %]])</f>
        <v>3.0000000000000001E-3</v>
      </c>
      <c r="J23" s="5">
        <f>[High]-[Low]</f>
        <v>24.549999999999272</v>
      </c>
      <c r="K23" s="6">
        <f>([Volatility in ($)]/[Open])</f>
        <v>5.4167475685310733E-3</v>
      </c>
      <c r="O23" s="8"/>
      <c r="P23" s="9"/>
      <c r="Q23" s="9"/>
      <c r="R23" s="9"/>
      <c r="S23" s="9"/>
      <c r="T23" s="9"/>
      <c r="U23" s="9"/>
      <c r="V23" s="10"/>
    </row>
    <row r="24" spans="1:22">
      <c r="A24" t="s">
        <v>30</v>
      </c>
      <c r="B24" s="1">
        <v>4536.1899999999996</v>
      </c>
      <c r="C24" t="s">
        <v>30</v>
      </c>
      <c r="D24" s="1">
        <v>4524.42</v>
      </c>
      <c r="E24" s="1">
        <v>4540.87</v>
      </c>
      <c r="F24" s="1">
        <v>4524.3999999999996</v>
      </c>
      <c r="G24" t="s">
        <v>8</v>
      </c>
      <c r="H24" s="2">
        <v>3.7000000000000002E-3</v>
      </c>
      <c r="I24" s="3">
        <f>ABS(Table1[[#This Row],[Change %]])</f>
        <v>3.7000000000000002E-3</v>
      </c>
      <c r="J24" s="5">
        <f>[High]-[Low]</f>
        <v>16.470000000000255</v>
      </c>
      <c r="K24" s="6">
        <f>([Volatility in ($)]/[Open])</f>
        <v>3.6402456005411202E-3</v>
      </c>
      <c r="O24" s="8"/>
      <c r="P24" s="9"/>
      <c r="Q24" s="9"/>
      <c r="R24" s="9"/>
      <c r="S24" s="9"/>
      <c r="T24" s="9"/>
      <c r="U24" s="9"/>
      <c r="V24" s="10"/>
    </row>
    <row r="25" spans="1:22">
      <c r="A25" t="s">
        <v>31</v>
      </c>
      <c r="B25" s="1">
        <v>4519.63</v>
      </c>
      <c r="C25" t="s">
        <v>31</v>
      </c>
      <c r="D25" s="1">
        <v>4497.34</v>
      </c>
      <c r="E25" s="1">
        <v>4520.3999999999996</v>
      </c>
      <c r="F25" s="1">
        <v>4496.41</v>
      </c>
      <c r="G25" t="s">
        <v>8</v>
      </c>
      <c r="H25" s="2">
        <v>7.4000000000000003E-3</v>
      </c>
      <c r="I25" s="3">
        <f>ABS(Table1[[#This Row],[Change %]])</f>
        <v>7.4000000000000003E-3</v>
      </c>
      <c r="J25" s="5">
        <f>[High]-[Low]</f>
        <v>23.989999999999782</v>
      </c>
      <c r="K25" s="6">
        <f>([Volatility in ($)]/[Open])</f>
        <v>5.3342642539811937E-3</v>
      </c>
      <c r="O25" s="8"/>
      <c r="P25" s="9"/>
      <c r="Q25" s="9"/>
      <c r="R25" s="9"/>
      <c r="S25" s="9"/>
      <c r="T25" s="9"/>
      <c r="U25" s="9"/>
      <c r="V25" s="10"/>
    </row>
    <row r="26" spans="1:22">
      <c r="A26" t="s">
        <v>32</v>
      </c>
      <c r="B26" s="1">
        <v>4486.4799999999996</v>
      </c>
      <c r="C26" t="s">
        <v>32</v>
      </c>
      <c r="D26" s="1">
        <v>4463.72</v>
      </c>
      <c r="E26" s="1">
        <v>4488.75</v>
      </c>
      <c r="F26" s="1">
        <v>4447.47</v>
      </c>
      <c r="G26" t="s">
        <v>8</v>
      </c>
      <c r="H26" s="2">
        <v>3.3999999999999998E-3</v>
      </c>
      <c r="I26" s="3">
        <f>ABS(Table1[[#This Row],[Change %]])</f>
        <v>3.3999999999999998E-3</v>
      </c>
      <c r="J26" s="5">
        <f>[High]-[Low]</f>
        <v>41.279999999999745</v>
      </c>
      <c r="K26" s="6">
        <f>([Volatility in ($)]/[Open])</f>
        <v>9.247891892860606E-3</v>
      </c>
      <c r="O26" s="8"/>
      <c r="P26" s="9"/>
      <c r="Q26" s="9"/>
      <c r="R26" s="9"/>
      <c r="S26" s="9"/>
      <c r="T26" s="9"/>
      <c r="U26" s="9"/>
      <c r="V26" s="10"/>
    </row>
    <row r="27" spans="1:22" ht="15" thickBot="1">
      <c r="A27" t="s">
        <v>33</v>
      </c>
      <c r="B27" s="1">
        <v>4471.37</v>
      </c>
      <c r="C27" t="s">
        <v>33</v>
      </c>
      <c r="D27" s="1">
        <v>4447.6899999999996</v>
      </c>
      <c r="E27" s="1">
        <v>4475.82</v>
      </c>
      <c r="F27" s="1">
        <v>4447.6899999999996</v>
      </c>
      <c r="G27" t="s">
        <v>8</v>
      </c>
      <c r="H27" s="2">
        <v>7.4999999999999997E-3</v>
      </c>
      <c r="I27" s="3">
        <f>ABS(Table1[[#This Row],[Change %]])</f>
        <v>7.4999999999999997E-3</v>
      </c>
      <c r="J27" s="5">
        <f>[High]-[Low]</f>
        <v>28.130000000000109</v>
      </c>
      <c r="K27" s="6">
        <f>([Volatility in ($)]/[Open])</f>
        <v>6.3246314378925042E-3</v>
      </c>
      <c r="O27" s="11"/>
      <c r="P27" s="12"/>
      <c r="Q27" s="12"/>
      <c r="R27" s="12"/>
      <c r="S27" s="12"/>
      <c r="T27" s="12"/>
      <c r="U27" s="12"/>
      <c r="V27" s="13"/>
    </row>
    <row r="28" spans="1:22">
      <c r="A28" t="s">
        <v>34</v>
      </c>
      <c r="B28" s="1">
        <v>4438.2299999999996</v>
      </c>
      <c r="C28" t="s">
        <v>34</v>
      </c>
      <c r="D28" s="1">
        <v>4386.75</v>
      </c>
      <c r="E28" s="1">
        <v>4439.7299999999996</v>
      </c>
      <c r="F28" s="1">
        <v>4386.75</v>
      </c>
      <c r="G28" t="s">
        <v>8</v>
      </c>
      <c r="H28" s="2">
        <v>1.7100000000000001E-2</v>
      </c>
      <c r="I28" s="3">
        <f>ABS(Table1[[#This Row],[Change %]])</f>
        <v>1.7100000000000001E-2</v>
      </c>
      <c r="J28" s="5">
        <f>[High]-[Low]</f>
        <v>52.979999999999563</v>
      </c>
      <c r="K28" s="6">
        <f>([Volatility in ($)]/[Open])</f>
        <v>1.207727816720797E-2</v>
      </c>
    </row>
    <row r="29" spans="1:22">
      <c r="A29" t="s">
        <v>35</v>
      </c>
      <c r="B29" s="1">
        <v>4363.8</v>
      </c>
      <c r="C29" t="s">
        <v>35</v>
      </c>
      <c r="D29" s="1">
        <v>4358.01</v>
      </c>
      <c r="E29" s="1">
        <v>4372.87</v>
      </c>
      <c r="F29" s="1">
        <v>4329.92</v>
      </c>
      <c r="G29" t="s">
        <v>8</v>
      </c>
      <c r="H29" s="2">
        <v>3.0000000000000001E-3</v>
      </c>
      <c r="I29" s="3">
        <f>ABS(Table1[[#This Row],[Change %]])</f>
        <v>3.0000000000000001E-3</v>
      </c>
      <c r="J29" s="5">
        <f>[High]-[Low]</f>
        <v>42.949999999999818</v>
      </c>
      <c r="K29" s="6">
        <f>([Volatility in ($)]/[Open])</f>
        <v>9.8554156598997748E-3</v>
      </c>
    </row>
    <row r="30" spans="1:22">
      <c r="A30" t="s">
        <v>36</v>
      </c>
      <c r="B30" s="1">
        <v>4350.6400000000003</v>
      </c>
      <c r="C30" t="s">
        <v>36</v>
      </c>
      <c r="D30" s="1">
        <v>4368.3100000000004</v>
      </c>
      <c r="E30" s="1">
        <v>4374.8900000000003</v>
      </c>
      <c r="F30" s="1">
        <v>4342.09</v>
      </c>
      <c r="G30" t="s">
        <v>8</v>
      </c>
      <c r="H30" s="2">
        <v>-2.3999999999999998E-3</v>
      </c>
      <c r="I30" s="3">
        <f>ABS(Table1[[#This Row],[Change %]])</f>
        <v>2.3999999999999998E-3</v>
      </c>
      <c r="J30" s="5">
        <f>[High]-[Low]</f>
        <v>32.800000000000182</v>
      </c>
      <c r="K30" s="6">
        <f>([Volatility in ($)]/[Open])</f>
        <v>7.5086246168427099E-3</v>
      </c>
    </row>
    <row r="31" spans="1:22">
      <c r="A31" t="s">
        <v>37</v>
      </c>
      <c r="B31" s="1">
        <v>4361.1899999999996</v>
      </c>
      <c r="C31" t="s">
        <v>37</v>
      </c>
      <c r="D31" s="1">
        <v>4385.4399999999996</v>
      </c>
      <c r="E31" s="1">
        <v>4415.88</v>
      </c>
      <c r="F31" s="1">
        <v>4360.59</v>
      </c>
      <c r="G31" t="s">
        <v>8</v>
      </c>
      <c r="H31" s="2">
        <v>-6.8999999999999999E-3</v>
      </c>
      <c r="I31" s="3">
        <f>ABS(Table1[[#This Row],[Change %]])</f>
        <v>6.8999999999999999E-3</v>
      </c>
      <c r="J31" s="5">
        <f>[High]-[Low]</f>
        <v>55.289999999999964</v>
      </c>
      <c r="K31" s="6">
        <f>([Volatility in ($)]/[Open])</f>
        <v>1.2607628881024473E-2</v>
      </c>
    </row>
    <row r="32" spans="1:22">
      <c r="A32" t="s">
        <v>38</v>
      </c>
      <c r="B32" s="1">
        <v>4391.3599999999997</v>
      </c>
      <c r="C32" t="s">
        <v>38</v>
      </c>
      <c r="D32" s="1">
        <v>4406.51</v>
      </c>
      <c r="E32" s="1">
        <v>4412.0200000000004</v>
      </c>
      <c r="F32" s="1">
        <v>4386.22</v>
      </c>
      <c r="G32" t="s">
        <v>8</v>
      </c>
      <c r="H32" s="2">
        <v>-1.9E-3</v>
      </c>
      <c r="I32" s="3">
        <f>ABS(Table1[[#This Row],[Change %]])</f>
        <v>1.9E-3</v>
      </c>
      <c r="J32" s="5">
        <f>[High]-[Low]</f>
        <v>25.800000000000182</v>
      </c>
      <c r="K32" s="6">
        <f>([Volatility in ($)]/[Open])</f>
        <v>5.8549736639654012E-3</v>
      </c>
    </row>
    <row r="33" spans="1:11">
      <c r="A33" t="s">
        <v>39</v>
      </c>
      <c r="B33" s="1">
        <v>4399.76</v>
      </c>
      <c r="C33" t="s">
        <v>39</v>
      </c>
      <c r="D33" s="1">
        <v>4383.7299999999996</v>
      </c>
      <c r="E33" s="1">
        <v>4429.97</v>
      </c>
      <c r="F33" s="1">
        <v>4383.7299999999996</v>
      </c>
      <c r="G33" t="s">
        <v>8</v>
      </c>
      <c r="H33" s="2">
        <v>8.3000000000000001E-3</v>
      </c>
      <c r="I33" s="3">
        <f>ABS(Table1[[#This Row],[Change %]])</f>
        <v>8.3000000000000001E-3</v>
      </c>
      <c r="J33" s="5">
        <f>[High]-[Low]</f>
        <v>46.240000000000691</v>
      </c>
      <c r="K33" s="6">
        <f>([Volatility in ($)]/[Open])</f>
        <v>1.0548094887230896E-2</v>
      </c>
    </row>
    <row r="34" spans="1:11">
      <c r="A34" t="s">
        <v>40</v>
      </c>
      <c r="B34" s="1">
        <v>4363.55</v>
      </c>
      <c r="C34" t="s">
        <v>40</v>
      </c>
      <c r="D34" s="1">
        <v>4319.57</v>
      </c>
      <c r="E34" s="1">
        <v>4365.57</v>
      </c>
      <c r="F34" s="1">
        <v>4290.49</v>
      </c>
      <c r="G34" t="s">
        <v>8</v>
      </c>
      <c r="H34" s="2">
        <v>4.1000000000000003E-3</v>
      </c>
      <c r="I34" s="3">
        <f>ABS(Table1[[#This Row],[Change %]])</f>
        <v>4.1000000000000003E-3</v>
      </c>
      <c r="J34" s="5">
        <f>[High]-[Low]</f>
        <v>75.079999999999927</v>
      </c>
      <c r="K34" s="6">
        <f>([Volatility in ($)]/[Open])</f>
        <v>1.7381359718675687E-2</v>
      </c>
    </row>
    <row r="35" spans="1:11">
      <c r="A35" t="s">
        <v>41</v>
      </c>
      <c r="B35" s="1">
        <v>4345.72</v>
      </c>
      <c r="C35" t="s">
        <v>41</v>
      </c>
      <c r="D35" s="1">
        <v>4309.87</v>
      </c>
      <c r="E35" s="1">
        <v>4369.2299999999996</v>
      </c>
      <c r="F35" s="1">
        <v>4309.87</v>
      </c>
      <c r="G35" t="s">
        <v>8</v>
      </c>
      <c r="H35" s="2">
        <v>1.0500000000000001E-2</v>
      </c>
      <c r="I35" s="3">
        <f>ABS(Table1[[#This Row],[Change %]])</f>
        <v>1.0500000000000001E-2</v>
      </c>
      <c r="J35" s="5">
        <f>[High]-[Low]</f>
        <v>59.359999999999673</v>
      </c>
      <c r="K35" s="6">
        <f>([Volatility in ($)]/[Open])</f>
        <v>1.3773037237782039E-2</v>
      </c>
    </row>
    <row r="36" spans="1:11">
      <c r="A36" t="s">
        <v>42</v>
      </c>
      <c r="B36" s="1">
        <v>4300.46</v>
      </c>
      <c r="C36" t="s">
        <v>42</v>
      </c>
      <c r="D36" s="1">
        <v>4348.84</v>
      </c>
      <c r="E36" s="1">
        <v>4355.51</v>
      </c>
      <c r="F36" s="1">
        <v>4278.9399999999996</v>
      </c>
      <c r="G36" t="s">
        <v>8</v>
      </c>
      <c r="H36" s="2">
        <v>-1.2999999999999999E-2</v>
      </c>
      <c r="I36" s="3">
        <f>ABS(Table1[[#This Row],[Change %]])</f>
        <v>1.2999999999999999E-2</v>
      </c>
      <c r="J36" s="5">
        <f>[High]-[Low]</f>
        <v>76.570000000000618</v>
      </c>
      <c r="K36" s="6">
        <f>([Volatility in ($)]/[Open])</f>
        <v>1.7606994048987919E-2</v>
      </c>
    </row>
    <row r="37" spans="1:11">
      <c r="A37" t="s">
        <v>43</v>
      </c>
      <c r="B37" s="1">
        <v>4357.05</v>
      </c>
      <c r="C37" t="s">
        <v>43</v>
      </c>
      <c r="D37" s="1">
        <v>4317.16</v>
      </c>
      <c r="E37" s="1">
        <v>4375.1899999999996</v>
      </c>
      <c r="F37" s="1">
        <v>4288.5200000000004</v>
      </c>
      <c r="G37" t="s">
        <v>8</v>
      </c>
      <c r="H37" s="2">
        <v>1.15E-2</v>
      </c>
      <c r="I37" s="3">
        <f>ABS(Table1[[#This Row],[Change %]])</f>
        <v>1.15E-2</v>
      </c>
      <c r="J37" s="5">
        <f>[High]-[Low]</f>
        <v>86.669999999999163</v>
      </c>
      <c r="K37" s="6">
        <f>([Volatility in ($)]/[Open])</f>
        <v>2.0075697912516368E-2</v>
      </c>
    </row>
    <row r="38" spans="1:11">
      <c r="A38" t="s">
        <v>44</v>
      </c>
      <c r="B38" s="1">
        <v>4307.54</v>
      </c>
      <c r="C38" t="s">
        <v>44</v>
      </c>
      <c r="D38" s="1">
        <v>4370.67</v>
      </c>
      <c r="E38" s="1">
        <v>4382.55</v>
      </c>
      <c r="F38" s="1">
        <v>4306.24</v>
      </c>
      <c r="G38" t="s">
        <v>8</v>
      </c>
      <c r="H38" s="2">
        <v>-1.1900000000000001E-2</v>
      </c>
      <c r="I38" s="3">
        <f>ABS(Table1[[#This Row],[Change %]])</f>
        <v>1.1900000000000001E-2</v>
      </c>
      <c r="J38" s="5">
        <f>[High]-[Low]</f>
        <v>76.3100000000004</v>
      </c>
      <c r="K38" s="6">
        <f>([Volatility in ($)]/[Open])</f>
        <v>1.7459565695877383E-2</v>
      </c>
    </row>
    <row r="39" spans="1:11">
      <c r="A39" t="s">
        <v>45</v>
      </c>
      <c r="B39" s="1">
        <v>4359.46</v>
      </c>
      <c r="C39" t="s">
        <v>45</v>
      </c>
      <c r="D39" s="1">
        <v>4362.41</v>
      </c>
      <c r="E39" s="1">
        <v>4385.57</v>
      </c>
      <c r="F39" s="1">
        <v>4355.08</v>
      </c>
      <c r="G39" t="s">
        <v>8</v>
      </c>
      <c r="H39" s="2">
        <v>1.6000000000000001E-3</v>
      </c>
      <c r="I39" s="3">
        <f>ABS(Table1[[#This Row],[Change %]])</f>
        <v>1.6000000000000001E-3</v>
      </c>
      <c r="J39" s="5">
        <f>[High]-[Low]</f>
        <v>30.489999999999782</v>
      </c>
      <c r="K39" s="6">
        <f>([Volatility in ($)]/[Open])</f>
        <v>6.9892559388044185E-3</v>
      </c>
    </row>
    <row r="40" spans="1:11">
      <c r="A40" t="s">
        <v>46</v>
      </c>
      <c r="B40" s="1">
        <v>4352.63</v>
      </c>
      <c r="C40" t="s">
        <v>46</v>
      </c>
      <c r="D40" s="1">
        <v>4419.54</v>
      </c>
      <c r="E40" s="1">
        <v>4419.54</v>
      </c>
      <c r="F40" s="1">
        <v>4346.33</v>
      </c>
      <c r="G40" t="s">
        <v>8</v>
      </c>
      <c r="H40" s="2">
        <v>-2.0400000000000001E-2</v>
      </c>
      <c r="I40" s="3">
        <f>ABS(Table1[[#This Row],[Change %]])</f>
        <v>2.0400000000000001E-2</v>
      </c>
      <c r="J40" s="5">
        <f>[High]-[Low]</f>
        <v>73.210000000000036</v>
      </c>
      <c r="K40" s="6">
        <f>([Volatility in ($)]/[Open])</f>
        <v>1.6565072383098702E-2</v>
      </c>
    </row>
    <row r="41" spans="1:11">
      <c r="A41" t="s">
        <v>47</v>
      </c>
      <c r="B41" s="1">
        <v>4443.1099999999997</v>
      </c>
      <c r="C41" t="s">
        <v>47</v>
      </c>
      <c r="D41" s="1">
        <v>4442.12</v>
      </c>
      <c r="E41" s="1">
        <v>4457.3</v>
      </c>
      <c r="F41" s="1">
        <v>4436.1899999999996</v>
      </c>
      <c r="G41" t="s">
        <v>8</v>
      </c>
      <c r="H41" s="2">
        <v>-2.8E-3</v>
      </c>
      <c r="I41" s="3">
        <f>ABS(Table1[[#This Row],[Change %]])</f>
        <v>2.8E-3</v>
      </c>
      <c r="J41" s="5">
        <f>[High]-[Low]</f>
        <v>21.110000000000582</v>
      </c>
      <c r="K41" s="6">
        <f>([Volatility in ($)]/[Open])</f>
        <v>4.7522354191243329E-3</v>
      </c>
    </row>
    <row r="42" spans="1:11">
      <c r="A42" t="s">
        <v>48</v>
      </c>
      <c r="B42" s="1">
        <v>4455.4799999999996</v>
      </c>
      <c r="C42" t="s">
        <v>48</v>
      </c>
      <c r="D42" s="1">
        <v>4438.04</v>
      </c>
      <c r="E42" s="1">
        <v>4463.12</v>
      </c>
      <c r="F42" s="1">
        <v>4430.2700000000004</v>
      </c>
      <c r="G42" t="s">
        <v>8</v>
      </c>
      <c r="H42" s="2">
        <v>1.5E-3</v>
      </c>
      <c r="I42" s="3">
        <f>ABS(Table1[[#This Row],[Change %]])</f>
        <v>1.5E-3</v>
      </c>
      <c r="J42" s="5">
        <f>[High]-[Low]</f>
        <v>32.849999999999454</v>
      </c>
      <c r="K42" s="6">
        <f>([Volatility in ($)]/[Open])</f>
        <v>7.4019161611881493E-3</v>
      </c>
    </row>
    <row r="43" spans="1:11">
      <c r="A43" t="s">
        <v>49</v>
      </c>
      <c r="B43" s="1">
        <v>4448.9799999999996</v>
      </c>
      <c r="C43" t="s">
        <v>49</v>
      </c>
      <c r="D43" s="1">
        <v>4406.75</v>
      </c>
      <c r="E43" s="1">
        <v>4465.3999999999996</v>
      </c>
      <c r="F43" s="1">
        <v>4406.75</v>
      </c>
      <c r="G43" t="s">
        <v>8</v>
      </c>
      <c r="H43" s="2">
        <v>1.21E-2</v>
      </c>
      <c r="I43" s="3">
        <f>ABS(Table1[[#This Row],[Change %]])</f>
        <v>1.21E-2</v>
      </c>
      <c r="J43" s="5">
        <f>[High]-[Low]</f>
        <v>58.649999999999636</v>
      </c>
      <c r="K43" s="6">
        <f>([Volatility in ($)]/[Open])</f>
        <v>1.3309128042207893E-2</v>
      </c>
    </row>
    <row r="44" spans="1:11">
      <c r="A44" t="s">
        <v>50</v>
      </c>
      <c r="B44" s="1">
        <v>4395.6400000000003</v>
      </c>
      <c r="C44" t="s">
        <v>50</v>
      </c>
      <c r="D44" s="1">
        <v>4367.43</v>
      </c>
      <c r="E44" s="1">
        <v>4416.75</v>
      </c>
      <c r="F44" s="1">
        <v>4367.43</v>
      </c>
      <c r="G44" t="s">
        <v>8</v>
      </c>
      <c r="H44" s="2">
        <v>9.4999999999999998E-3</v>
      </c>
      <c r="I44" s="3">
        <f>ABS(Table1[[#This Row],[Change %]])</f>
        <v>9.4999999999999998E-3</v>
      </c>
      <c r="J44" s="5">
        <f>[High]-[Low]</f>
        <v>49.319999999999709</v>
      </c>
      <c r="K44" s="6">
        <f>([Volatility in ($)]/[Open])</f>
        <v>1.1292682424217378E-2</v>
      </c>
    </row>
    <row r="45" spans="1:11">
      <c r="A45" t="s">
        <v>51</v>
      </c>
      <c r="B45" s="1">
        <v>4354.18</v>
      </c>
      <c r="C45" t="s">
        <v>51</v>
      </c>
      <c r="D45" s="1">
        <v>4374.45</v>
      </c>
      <c r="E45" s="1">
        <v>4394.87</v>
      </c>
      <c r="F45" s="1">
        <v>4347.96</v>
      </c>
      <c r="G45" t="s">
        <v>8</v>
      </c>
      <c r="H45" s="2">
        <v>-8.0000000000000004E-4</v>
      </c>
      <c r="I45" s="3">
        <f>ABS(Table1[[#This Row],[Change %]])</f>
        <v>8.0000000000000004E-4</v>
      </c>
      <c r="J45" s="5">
        <f>[High]-[Low]</f>
        <v>46.909999999999854</v>
      </c>
      <c r="K45" s="6">
        <f>([Volatility in ($)]/[Open])</f>
        <v>1.0723633828252662E-2</v>
      </c>
    </row>
    <row r="46" spans="1:11">
      <c r="A46" t="s">
        <v>52</v>
      </c>
      <c r="B46" s="1">
        <v>4357.7299999999996</v>
      </c>
      <c r="C46" t="s">
        <v>52</v>
      </c>
      <c r="D46" s="1">
        <v>4402.95</v>
      </c>
      <c r="E46" s="1">
        <v>4402.95</v>
      </c>
      <c r="F46" s="1">
        <v>4305.91</v>
      </c>
      <c r="G46" t="s">
        <v>8</v>
      </c>
      <c r="H46" s="2">
        <v>-1.7000000000000001E-2</v>
      </c>
      <c r="I46" s="3">
        <f>ABS(Table1[[#This Row],[Change %]])</f>
        <v>1.7000000000000001E-2</v>
      </c>
      <c r="J46" s="5">
        <f>[High]-[Low]</f>
        <v>97.039999999999964</v>
      </c>
      <c r="K46" s="6">
        <f>([Volatility in ($)]/[Open])</f>
        <v>2.2039768791378499E-2</v>
      </c>
    </row>
    <row r="47" spans="1:11">
      <c r="A47" t="s">
        <v>53</v>
      </c>
      <c r="B47" s="1">
        <v>4432.99</v>
      </c>
      <c r="C47" t="s">
        <v>53</v>
      </c>
      <c r="D47" s="1">
        <v>4469.74</v>
      </c>
      <c r="E47" s="1">
        <v>4471.5200000000004</v>
      </c>
      <c r="F47" s="1">
        <v>4427.76</v>
      </c>
      <c r="G47" t="s">
        <v>8</v>
      </c>
      <c r="H47" s="2">
        <v>-9.1000000000000004E-3</v>
      </c>
      <c r="I47" s="3">
        <f>ABS(Table1[[#This Row],[Change %]])</f>
        <v>9.1000000000000004E-3</v>
      </c>
      <c r="J47" s="5">
        <f>[High]-[Low]</f>
        <v>43.760000000000218</v>
      </c>
      <c r="K47" s="6">
        <f>([Volatility in ($)]/[Open])</f>
        <v>9.7902786291820601E-3</v>
      </c>
    </row>
    <row r="48" spans="1:11">
      <c r="A48" t="s">
        <v>54</v>
      </c>
      <c r="B48" s="1">
        <v>4473.76</v>
      </c>
      <c r="C48" t="s">
        <v>54</v>
      </c>
      <c r="D48" s="1">
        <v>4477.09</v>
      </c>
      <c r="E48" s="1">
        <v>4485.87</v>
      </c>
      <c r="F48" s="1">
        <v>4443.8</v>
      </c>
      <c r="G48" t="s">
        <v>8</v>
      </c>
      <c r="H48" s="2">
        <v>-1.5E-3</v>
      </c>
      <c r="I48" s="3">
        <f>ABS(Table1[[#This Row],[Change %]])</f>
        <v>1.5E-3</v>
      </c>
      <c r="J48" s="5">
        <f>[High]-[Low]</f>
        <v>42.069999999999709</v>
      </c>
      <c r="K48" s="6">
        <f>([Volatility in ($)]/[Open])</f>
        <v>9.3967286786729113E-3</v>
      </c>
    </row>
    <row r="49" spans="1:11">
      <c r="A49" t="s">
        <v>55</v>
      </c>
      <c r="B49" s="1">
        <v>4480.7</v>
      </c>
      <c r="C49" t="s">
        <v>55</v>
      </c>
      <c r="D49" s="1">
        <v>4447.49</v>
      </c>
      <c r="E49" s="1">
        <v>4486.87</v>
      </c>
      <c r="F49" s="1">
        <v>4438.37</v>
      </c>
      <c r="G49" t="s">
        <v>8</v>
      </c>
      <c r="H49" s="2">
        <v>8.5000000000000006E-3</v>
      </c>
      <c r="I49" s="3">
        <f>ABS(Table1[[#This Row],[Change %]])</f>
        <v>8.5000000000000006E-3</v>
      </c>
      <c r="J49" s="5">
        <f>[High]-[Low]</f>
        <v>48.5</v>
      </c>
      <c r="K49" s="6">
        <f>([Volatility in ($)]/[Open])</f>
        <v>1.0905027330022103E-2</v>
      </c>
    </row>
    <row r="50" spans="1:11">
      <c r="A50" t="s">
        <v>56</v>
      </c>
      <c r="B50" s="1">
        <v>4443.05</v>
      </c>
      <c r="C50" t="s">
        <v>56</v>
      </c>
      <c r="D50" s="1">
        <v>4479.33</v>
      </c>
      <c r="E50" s="1">
        <v>4485.68</v>
      </c>
      <c r="F50" s="1">
        <v>4435.46</v>
      </c>
      <c r="G50" t="s">
        <v>8</v>
      </c>
      <c r="H50" s="2">
        <v>-5.7000000000000002E-3</v>
      </c>
      <c r="I50" s="3">
        <f>ABS(Table1[[#This Row],[Change %]])</f>
        <v>5.7000000000000002E-3</v>
      </c>
      <c r="J50" s="5">
        <f>[High]-[Low]</f>
        <v>50.220000000000255</v>
      </c>
      <c r="K50" s="6">
        <f>([Volatility in ($)]/[Open])</f>
        <v>1.1211498148160607E-2</v>
      </c>
    </row>
    <row r="51" spans="1:11">
      <c r="A51" t="s">
        <v>57</v>
      </c>
      <c r="B51" s="1">
        <v>4468.7299999999996</v>
      </c>
      <c r="C51" t="s">
        <v>57</v>
      </c>
      <c r="D51" s="1">
        <v>4474.8100000000004</v>
      </c>
      <c r="E51" s="1">
        <v>4492.99</v>
      </c>
      <c r="F51" s="1">
        <v>4445.7</v>
      </c>
      <c r="G51" t="s">
        <v>8</v>
      </c>
      <c r="H51" s="2">
        <v>2.3E-3</v>
      </c>
      <c r="I51" s="3">
        <f>ABS(Table1[[#This Row],[Change %]])</f>
        <v>2.3E-3</v>
      </c>
      <c r="J51" s="5">
        <f>[High]-[Low]</f>
        <v>47.289999999999964</v>
      </c>
      <c r="K51" s="6">
        <f>([Volatility in ($)]/[Open])</f>
        <v>1.0568046464542619E-2</v>
      </c>
    </row>
    <row r="52" spans="1:11">
      <c r="A52" t="s">
        <v>58</v>
      </c>
      <c r="B52" s="1">
        <v>4458.58</v>
      </c>
      <c r="C52" t="s">
        <v>58</v>
      </c>
      <c r="D52" s="1">
        <v>4506.92</v>
      </c>
      <c r="E52" s="1">
        <v>4520.47</v>
      </c>
      <c r="F52" s="1">
        <v>4457.66</v>
      </c>
      <c r="G52" t="s">
        <v>8</v>
      </c>
      <c r="H52" s="2">
        <v>-7.7000000000000002E-3</v>
      </c>
      <c r="I52" s="3">
        <f>ABS(Table1[[#This Row],[Change %]])</f>
        <v>7.7000000000000002E-3</v>
      </c>
      <c r="J52" s="5">
        <f>[High]-[Low]</f>
        <v>62.8100000000004</v>
      </c>
      <c r="K52" s="6">
        <f>([Volatility in ($)]/[Open])</f>
        <v>1.3936346773406317E-2</v>
      </c>
    </row>
    <row r="53" spans="1:11">
      <c r="A53" t="s">
        <v>59</v>
      </c>
      <c r="B53" s="1">
        <v>4493.28</v>
      </c>
      <c r="C53" t="s">
        <v>59</v>
      </c>
      <c r="D53" s="1">
        <v>4513.0200000000004</v>
      </c>
      <c r="E53" s="1">
        <v>4529.8999999999996</v>
      </c>
      <c r="F53" s="1">
        <v>4492.07</v>
      </c>
      <c r="G53" t="s">
        <v>8</v>
      </c>
      <c r="H53" s="2">
        <v>-4.5999999999999999E-3</v>
      </c>
      <c r="I53" s="3">
        <f>ABS(Table1[[#This Row],[Change %]])</f>
        <v>4.5999999999999999E-3</v>
      </c>
      <c r="J53" s="5">
        <f>[High]-[Low]</f>
        <v>37.829999999999927</v>
      </c>
      <c r="K53" s="6">
        <f>([Volatility in ($)]/[Open])</f>
        <v>8.382413550128278E-3</v>
      </c>
    </row>
    <row r="54" spans="1:11">
      <c r="A54" t="s">
        <v>60</v>
      </c>
      <c r="B54" s="1">
        <v>4514.07</v>
      </c>
      <c r="C54" t="s">
        <v>60</v>
      </c>
      <c r="D54" s="1">
        <v>4518.09</v>
      </c>
      <c r="E54" s="1">
        <v>4521.79</v>
      </c>
      <c r="F54" s="1">
        <v>4493.95</v>
      </c>
      <c r="G54" t="s">
        <v>8</v>
      </c>
      <c r="H54" s="2">
        <v>-1.2999999999999999E-3</v>
      </c>
      <c r="I54" s="3">
        <f>ABS(Table1[[#This Row],[Change %]])</f>
        <v>1.2999999999999999E-3</v>
      </c>
      <c r="J54" s="5">
        <f>[High]-[Low]</f>
        <v>27.840000000000146</v>
      </c>
      <c r="K54" s="6">
        <f>([Volatility in ($)]/[Open])</f>
        <v>6.1618958453683184E-3</v>
      </c>
    </row>
    <row r="55" spans="1:11">
      <c r="A55" t="s">
        <v>61</v>
      </c>
      <c r="B55" s="1">
        <v>4520.03</v>
      </c>
      <c r="C55" t="s">
        <v>61</v>
      </c>
      <c r="D55" s="1">
        <v>4535.38</v>
      </c>
      <c r="E55" s="1">
        <v>4535.38</v>
      </c>
      <c r="F55" s="1">
        <v>4513</v>
      </c>
      <c r="G55" t="s">
        <v>8</v>
      </c>
      <c r="H55" s="2">
        <v>-3.3999999999999998E-3</v>
      </c>
      <c r="I55" s="3">
        <f>ABS(Table1[[#This Row],[Change %]])</f>
        <v>3.3999999999999998E-3</v>
      </c>
      <c r="J55" s="5">
        <f>[High]-[Low]</f>
        <v>22.380000000000109</v>
      </c>
      <c r="K55" s="6">
        <f>([Volatility in ($)]/[Open])</f>
        <v>4.9345369076020332E-3</v>
      </c>
    </row>
    <row r="56" spans="1:11">
      <c r="A56" t="s">
        <v>62</v>
      </c>
      <c r="B56" s="1">
        <v>4535.43</v>
      </c>
      <c r="C56" t="s">
        <v>62</v>
      </c>
      <c r="D56" s="1">
        <v>4532.42</v>
      </c>
      <c r="E56" s="1">
        <v>4541.45</v>
      </c>
      <c r="F56" s="1">
        <v>4521.3</v>
      </c>
      <c r="G56" t="s">
        <v>8</v>
      </c>
      <c r="H56" s="2">
        <v>-2.9999999999999997E-4</v>
      </c>
      <c r="I56" s="3">
        <f>ABS(Table1[[#This Row],[Change %]])</f>
        <v>2.9999999999999997E-4</v>
      </c>
      <c r="J56" s="5">
        <f>[High]-[Low]</f>
        <v>20.149999999999636</v>
      </c>
      <c r="K56" s="6">
        <f>([Volatility in ($)]/[Open])</f>
        <v>4.4457486287677742E-3</v>
      </c>
    </row>
    <row r="57" spans="1:11">
      <c r="A57" t="s">
        <v>63</v>
      </c>
      <c r="B57" s="1">
        <v>4536.95</v>
      </c>
      <c r="C57" t="s">
        <v>63</v>
      </c>
      <c r="D57" s="1">
        <v>4534.4799999999996</v>
      </c>
      <c r="E57" s="1">
        <v>4545.8500000000004</v>
      </c>
      <c r="F57" s="1">
        <v>4524.66</v>
      </c>
      <c r="G57" t="s">
        <v>8</v>
      </c>
      <c r="H57" s="2">
        <v>2.8E-3</v>
      </c>
      <c r="I57" s="3">
        <f>ABS(Table1[[#This Row],[Change %]])</f>
        <v>2.8E-3</v>
      </c>
      <c r="J57" s="5">
        <f>[High]-[Low]</f>
        <v>21.190000000000509</v>
      </c>
      <c r="K57" s="6">
        <f>([Volatility in ($)]/[Open])</f>
        <v>4.6730826908488983E-3</v>
      </c>
    </row>
    <row r="58" spans="1:11">
      <c r="A58" t="s">
        <v>64</v>
      </c>
      <c r="B58" s="1">
        <v>4524.09</v>
      </c>
      <c r="C58" t="s">
        <v>64</v>
      </c>
      <c r="D58" s="1">
        <v>4528.8</v>
      </c>
      <c r="E58" s="1">
        <v>4537.1099999999997</v>
      </c>
      <c r="F58" s="1">
        <v>4522.0200000000004</v>
      </c>
      <c r="G58" t="s">
        <v>8</v>
      </c>
      <c r="H58" s="2">
        <v>2.9999999999999997E-4</v>
      </c>
      <c r="I58" s="3">
        <f>ABS(Table1[[#This Row],[Change %]])</f>
        <v>2.9999999999999997E-4</v>
      </c>
      <c r="J58" s="5">
        <f>[High]-[Low]</f>
        <v>15.089999999999236</v>
      </c>
      <c r="K58" s="6">
        <f>([Volatility in ($)]/[Open])</f>
        <v>3.3320084790671336E-3</v>
      </c>
    </row>
    <row r="59" spans="1:11">
      <c r="A59" t="s">
        <v>65</v>
      </c>
      <c r="B59" s="1">
        <v>4522.68</v>
      </c>
      <c r="C59" t="s">
        <v>65</v>
      </c>
      <c r="D59" s="1">
        <v>4529.75</v>
      </c>
      <c r="E59" s="1">
        <v>4531.3900000000003</v>
      </c>
      <c r="F59" s="1">
        <v>4515.8</v>
      </c>
      <c r="G59" t="s">
        <v>8</v>
      </c>
      <c r="H59" s="2">
        <v>-1.2999999999999999E-3</v>
      </c>
      <c r="I59" s="3">
        <f>ABS(Table1[[#This Row],[Change %]])</f>
        <v>1.2999999999999999E-3</v>
      </c>
      <c r="J59" s="5">
        <f>[High]-[Low]</f>
        <v>15.590000000000146</v>
      </c>
      <c r="K59" s="6">
        <f>([Volatility in ($)]/[Open])</f>
        <v>3.4416910425520493E-3</v>
      </c>
    </row>
    <row r="60" spans="1:11">
      <c r="A60" t="s">
        <v>66</v>
      </c>
      <c r="B60" s="1">
        <v>4528.79</v>
      </c>
      <c r="C60" t="s">
        <v>66</v>
      </c>
      <c r="D60" s="1">
        <v>4513.76</v>
      </c>
      <c r="E60" s="1">
        <v>4537.3599999999997</v>
      </c>
      <c r="F60" s="1">
        <v>4513.76</v>
      </c>
      <c r="G60" t="s">
        <v>8</v>
      </c>
      <c r="H60" s="2">
        <v>4.3E-3</v>
      </c>
      <c r="I60" s="3">
        <f>ABS(Table1[[#This Row],[Change %]])</f>
        <v>4.3E-3</v>
      </c>
      <c r="J60" s="5">
        <f>[High]-[Low]</f>
        <v>23.599999999999454</v>
      </c>
      <c r="K60" s="6">
        <f>([Volatility in ($)]/[Open])</f>
        <v>5.2284569848639389E-3</v>
      </c>
    </row>
    <row r="61" spans="1:11">
      <c r="A61" t="s">
        <v>67</v>
      </c>
      <c r="B61" s="1">
        <v>4509.37</v>
      </c>
      <c r="C61" t="s">
        <v>67</v>
      </c>
      <c r="D61" s="1">
        <v>4474.1000000000004</v>
      </c>
      <c r="E61" s="1">
        <v>4513.33</v>
      </c>
      <c r="F61" s="1">
        <v>4474.1000000000004</v>
      </c>
      <c r="G61" t="s">
        <v>8</v>
      </c>
      <c r="H61" s="2">
        <v>8.8000000000000005E-3</v>
      </c>
      <c r="I61" s="3">
        <f>ABS(Table1[[#This Row],[Change %]])</f>
        <v>8.8000000000000005E-3</v>
      </c>
      <c r="J61" s="5">
        <f>[High]-[Low]</f>
        <v>39.229999999999563</v>
      </c>
      <c r="K61" s="6">
        <f>([Volatility in ($)]/[Open])</f>
        <v>8.7682438926263515E-3</v>
      </c>
    </row>
    <row r="62" spans="1:11">
      <c r="A62" t="s">
        <v>68</v>
      </c>
      <c r="B62" s="1">
        <v>4469.91</v>
      </c>
      <c r="C62" t="s">
        <v>68</v>
      </c>
      <c r="D62" s="1">
        <v>4493.75</v>
      </c>
      <c r="E62" s="1">
        <v>4495.8999999999996</v>
      </c>
      <c r="F62" s="1">
        <v>4468.99</v>
      </c>
      <c r="G62" t="s">
        <v>8</v>
      </c>
      <c r="H62" s="2">
        <v>-5.7999999999999996E-3</v>
      </c>
      <c r="I62" s="3">
        <f>ABS(Table1[[#This Row],[Change %]])</f>
        <v>5.7999999999999996E-3</v>
      </c>
      <c r="J62" s="5">
        <f>[High]-[Low]</f>
        <v>26.909999999999854</v>
      </c>
      <c r="K62" s="6">
        <f>([Volatility in ($)]/[Open])</f>
        <v>5.9883171070931529E-3</v>
      </c>
    </row>
    <row r="63" spans="1:11">
      <c r="A63" t="s">
        <v>69</v>
      </c>
      <c r="B63" s="1">
        <v>4496.1899999999996</v>
      </c>
      <c r="C63" t="s">
        <v>69</v>
      </c>
      <c r="D63" s="1">
        <v>4490.45</v>
      </c>
      <c r="E63" s="1">
        <v>4501.71</v>
      </c>
      <c r="F63" s="1">
        <v>4485.66</v>
      </c>
      <c r="G63" t="s">
        <v>8</v>
      </c>
      <c r="H63" s="2">
        <v>2.2000000000000001E-3</v>
      </c>
      <c r="I63" s="3">
        <f>ABS(Table1[[#This Row],[Change %]])</f>
        <v>2.2000000000000001E-3</v>
      </c>
      <c r="J63" s="5">
        <f>[High]-[Low]</f>
        <v>16.050000000000182</v>
      </c>
      <c r="K63" s="6">
        <f>([Volatility in ($)]/[Open])</f>
        <v>3.5742520237393095E-3</v>
      </c>
    </row>
    <row r="64" spans="1:11">
      <c r="A64" t="s">
        <v>70</v>
      </c>
      <c r="B64" s="1">
        <v>4486.2299999999996</v>
      </c>
      <c r="C64" t="s">
        <v>70</v>
      </c>
      <c r="D64" s="1">
        <v>4484.3999999999996</v>
      </c>
      <c r="E64" s="1">
        <v>4492.8100000000004</v>
      </c>
      <c r="F64" s="1">
        <v>4482.28</v>
      </c>
      <c r="G64" t="s">
        <v>8</v>
      </c>
      <c r="H64" s="2">
        <v>1.5E-3</v>
      </c>
      <c r="I64" s="3">
        <f>ABS(Table1[[#This Row],[Change %]])</f>
        <v>1.5E-3</v>
      </c>
      <c r="J64" s="5">
        <f>[High]-[Low]</f>
        <v>10.530000000000655</v>
      </c>
      <c r="K64" s="6">
        <f>([Volatility in ($)]/[Open])</f>
        <v>2.3481402194274943E-3</v>
      </c>
    </row>
    <row r="65" spans="1:11">
      <c r="A65" t="s">
        <v>71</v>
      </c>
      <c r="B65" s="1">
        <v>4479.54</v>
      </c>
      <c r="C65" t="s">
        <v>71</v>
      </c>
      <c r="D65" s="1">
        <v>4450.29</v>
      </c>
      <c r="E65" s="1">
        <v>4489.88</v>
      </c>
      <c r="F65" s="1">
        <v>4450.29</v>
      </c>
      <c r="G65" t="s">
        <v>8</v>
      </c>
      <c r="H65" s="2">
        <v>8.5000000000000006E-3</v>
      </c>
      <c r="I65" s="3">
        <f>ABS(Table1[[#This Row],[Change %]])</f>
        <v>8.5000000000000006E-3</v>
      </c>
      <c r="J65" s="5">
        <f>[High]-[Low]</f>
        <v>39.590000000000146</v>
      </c>
      <c r="K65" s="6">
        <f>([Volatility in ($)]/[Open])</f>
        <v>8.8960494709333874E-3</v>
      </c>
    </row>
    <row r="66" spans="1:11">
      <c r="A66" t="s">
        <v>72</v>
      </c>
      <c r="B66" s="1">
        <v>4441.67</v>
      </c>
      <c r="C66" t="s">
        <v>72</v>
      </c>
      <c r="D66" s="1">
        <v>4410.5600000000004</v>
      </c>
      <c r="E66" s="1">
        <v>4444.3500000000004</v>
      </c>
      <c r="F66" s="1">
        <v>4406.8</v>
      </c>
      <c r="G66" t="s">
        <v>8</v>
      </c>
      <c r="H66" s="2">
        <v>8.0999999999999996E-3</v>
      </c>
      <c r="I66" s="3">
        <f>ABS(Table1[[#This Row],[Change %]])</f>
        <v>8.0999999999999996E-3</v>
      </c>
      <c r="J66" s="5">
        <f>[High]-[Low]</f>
        <v>37.550000000000182</v>
      </c>
      <c r="K66" s="6">
        <f>([Volatility in ($)]/[Open])</f>
        <v>8.5136581295799582E-3</v>
      </c>
    </row>
    <row r="67" spans="1:11">
      <c r="A67" t="s">
        <v>73</v>
      </c>
      <c r="B67" s="1">
        <v>4405.8</v>
      </c>
      <c r="C67" t="s">
        <v>73</v>
      </c>
      <c r="D67" s="1">
        <v>4382.4399999999996</v>
      </c>
      <c r="E67" s="1">
        <v>4418.6099999999997</v>
      </c>
      <c r="F67" s="1">
        <v>4367.7299999999996</v>
      </c>
      <c r="G67" t="s">
        <v>8</v>
      </c>
      <c r="H67" s="2">
        <v>1.2999999999999999E-3</v>
      </c>
      <c r="I67" s="3">
        <f>ABS(Table1[[#This Row],[Change %]])</f>
        <v>1.2999999999999999E-3</v>
      </c>
      <c r="J67" s="5">
        <f>[High]-[Low]</f>
        <v>50.880000000000109</v>
      </c>
      <c r="K67" s="6">
        <f>([Volatility in ($)]/[Open])</f>
        <v>1.1609970701253209E-2</v>
      </c>
    </row>
    <row r="68" spans="1:11">
      <c r="A68" t="s">
        <v>74</v>
      </c>
      <c r="B68" s="1">
        <v>4400.2700000000004</v>
      </c>
      <c r="C68" t="s">
        <v>74</v>
      </c>
      <c r="D68" s="1">
        <v>4440.9399999999996</v>
      </c>
      <c r="E68" s="1">
        <v>4454.32</v>
      </c>
      <c r="F68" s="1">
        <v>4397.59</v>
      </c>
      <c r="G68" t="s">
        <v>8</v>
      </c>
      <c r="H68" s="2">
        <v>-1.0699999999999999E-2</v>
      </c>
      <c r="I68" s="3">
        <f>ABS(Table1[[#This Row],[Change %]])</f>
        <v>1.0699999999999999E-2</v>
      </c>
      <c r="J68" s="5">
        <f>[High]-[Low]</f>
        <v>56.729999999999563</v>
      </c>
      <c r="K68" s="6">
        <f>([Volatility in ($)]/[Open])</f>
        <v>1.2774322553333207E-2</v>
      </c>
    </row>
    <row r="69" spans="1:11">
      <c r="A69" t="s">
        <v>75</v>
      </c>
      <c r="B69" s="1">
        <v>4448.08</v>
      </c>
      <c r="C69" t="s">
        <v>75</v>
      </c>
      <c r="D69" s="1">
        <v>4462.12</v>
      </c>
      <c r="E69" s="1">
        <v>4462.12</v>
      </c>
      <c r="F69" s="1">
        <v>4417.83</v>
      </c>
      <c r="G69" t="s">
        <v>8</v>
      </c>
      <c r="H69" s="2">
        <v>-7.0000000000000001E-3</v>
      </c>
      <c r="I69" s="3">
        <f>ABS(Table1[[#This Row],[Change %]])</f>
        <v>7.0000000000000001E-3</v>
      </c>
      <c r="J69" s="5">
        <f>[High]-[Low]</f>
        <v>44.289999999999964</v>
      </c>
      <c r="K69" s="6">
        <f>([Volatility in ($)]/[Open])</f>
        <v>9.9257751920611651E-3</v>
      </c>
    </row>
    <row r="70" spans="1:11">
      <c r="A70" t="s">
        <v>76</v>
      </c>
      <c r="B70" s="1">
        <v>4479.66</v>
      </c>
      <c r="C70" t="s">
        <v>76</v>
      </c>
      <c r="D70" s="1">
        <v>4461.6499999999996</v>
      </c>
      <c r="E70" s="1">
        <v>4480.26</v>
      </c>
      <c r="F70" s="1">
        <v>4437.66</v>
      </c>
      <c r="G70" t="s">
        <v>8</v>
      </c>
      <c r="H70" s="2">
        <v>2.5999999999999999E-3</v>
      </c>
      <c r="I70" s="3">
        <f>ABS(Table1[[#This Row],[Change %]])</f>
        <v>2.5999999999999999E-3</v>
      </c>
      <c r="J70" s="5">
        <f>[High]-[Low]</f>
        <v>42.600000000000364</v>
      </c>
      <c r="K70" s="6">
        <f>([Volatility in ($)]/[Open])</f>
        <v>9.5480371611400185E-3</v>
      </c>
    </row>
    <row r="71" spans="1:11">
      <c r="A71" t="s">
        <v>77</v>
      </c>
      <c r="B71" s="1">
        <v>4468</v>
      </c>
      <c r="C71" t="s">
        <v>77</v>
      </c>
      <c r="D71" s="1">
        <v>4464.84</v>
      </c>
      <c r="E71" s="1">
        <v>4468.37</v>
      </c>
      <c r="F71" s="1">
        <v>4460.82</v>
      </c>
      <c r="G71" t="s">
        <v>8</v>
      </c>
      <c r="H71" s="2">
        <v>1.6000000000000001E-3</v>
      </c>
      <c r="I71" s="3">
        <f>ABS(Table1[[#This Row],[Change %]])</f>
        <v>1.6000000000000001E-3</v>
      </c>
      <c r="J71" s="5">
        <f>[High]-[Low]</f>
        <v>7.5500000000001819</v>
      </c>
      <c r="K71" s="6">
        <f>([Volatility in ($)]/[Open])</f>
        <v>1.6909900466758453E-3</v>
      </c>
    </row>
    <row r="72" spans="1:11">
      <c r="A72" t="s">
        <v>78</v>
      </c>
      <c r="B72" s="1">
        <v>4460.84</v>
      </c>
      <c r="C72" t="s">
        <v>78</v>
      </c>
      <c r="D72" s="1">
        <v>4446.08</v>
      </c>
      <c r="E72" s="1">
        <v>4461.7700000000004</v>
      </c>
      <c r="F72" s="1">
        <v>4435.96</v>
      </c>
      <c r="G72" t="s">
        <v>8</v>
      </c>
      <c r="H72" s="2">
        <v>3.0000000000000001E-3</v>
      </c>
      <c r="I72" s="3">
        <f>ABS(Table1[[#This Row],[Change %]])</f>
        <v>3.0000000000000001E-3</v>
      </c>
      <c r="J72" s="5">
        <f>[High]-[Low]</f>
        <v>25.8100000000004</v>
      </c>
      <c r="K72" s="6">
        <f>([Volatility in ($)]/[Open])</f>
        <v>5.8051137181518104E-3</v>
      </c>
    </row>
    <row r="73" spans="1:11">
      <c r="A73" t="s">
        <v>79</v>
      </c>
      <c r="B73" s="1">
        <v>4447.7</v>
      </c>
      <c r="C73" t="s">
        <v>79</v>
      </c>
      <c r="D73" s="1">
        <v>4442.18</v>
      </c>
      <c r="E73" s="1">
        <v>4449.4399999999996</v>
      </c>
      <c r="F73" s="1">
        <v>4436.42</v>
      </c>
      <c r="G73" t="s">
        <v>8</v>
      </c>
      <c r="H73" s="2">
        <v>2.5000000000000001E-3</v>
      </c>
      <c r="I73" s="3">
        <f>ABS(Table1[[#This Row],[Change %]])</f>
        <v>2.5000000000000001E-3</v>
      </c>
      <c r="J73" s="5">
        <f>[High]-[Low]</f>
        <v>13.019999999999527</v>
      </c>
      <c r="K73" s="6">
        <f>([Volatility in ($)]/[Open])</f>
        <v>2.9309933411071874E-3</v>
      </c>
    </row>
    <row r="74" spans="1:11">
      <c r="A74" t="s">
        <v>80</v>
      </c>
      <c r="B74" s="1">
        <v>4436.75</v>
      </c>
      <c r="C74" t="s">
        <v>80</v>
      </c>
      <c r="D74" s="1">
        <v>4435.79</v>
      </c>
      <c r="E74" s="1">
        <v>4445.21</v>
      </c>
      <c r="F74" s="1">
        <v>4430.03</v>
      </c>
      <c r="G74" t="s">
        <v>8</v>
      </c>
      <c r="H74" s="2">
        <v>1E-3</v>
      </c>
      <c r="I74" s="3">
        <f>ABS(Table1[[#This Row],[Change %]])</f>
        <v>1E-3</v>
      </c>
      <c r="J74" s="5">
        <f>[High]-[Low]</f>
        <v>15.180000000000291</v>
      </c>
      <c r="K74" s="6">
        <f>([Volatility in ($)]/[Open])</f>
        <v>3.4221638084761205E-3</v>
      </c>
    </row>
    <row r="75" spans="1:11">
      <c r="A75" t="s">
        <v>81</v>
      </c>
      <c r="B75" s="1">
        <v>4432.3500000000004</v>
      </c>
      <c r="C75" t="s">
        <v>81</v>
      </c>
      <c r="D75" s="1">
        <v>4437.7700000000004</v>
      </c>
      <c r="E75" s="1">
        <v>4439.3900000000003</v>
      </c>
      <c r="F75" s="1">
        <v>4424.74</v>
      </c>
      <c r="G75" t="s">
        <v>8</v>
      </c>
      <c r="H75" s="2">
        <v>-8.9999999999999998E-4</v>
      </c>
      <c r="I75" s="3">
        <f>ABS(Table1[[#This Row],[Change %]])</f>
        <v>8.9999999999999998E-4</v>
      </c>
      <c r="J75" s="5">
        <f>[High]-[Low]</f>
        <v>14.650000000000546</v>
      </c>
      <c r="K75" s="6">
        <f>([Volatility in ($)]/[Open])</f>
        <v>3.3012075884961464E-3</v>
      </c>
    </row>
    <row r="76" spans="1:11">
      <c r="A76" t="s">
        <v>82</v>
      </c>
      <c r="B76" s="1">
        <v>4436.5200000000004</v>
      </c>
      <c r="C76" t="s">
        <v>82</v>
      </c>
      <c r="D76" s="1">
        <v>4429.07</v>
      </c>
      <c r="E76" s="1">
        <v>4440.82</v>
      </c>
      <c r="F76" s="1">
        <v>4429.07</v>
      </c>
      <c r="G76" t="s">
        <v>8</v>
      </c>
      <c r="H76" s="2">
        <v>1.6999999999999999E-3</v>
      </c>
      <c r="I76" s="3">
        <f>ABS(Table1[[#This Row],[Change %]])</f>
        <v>1.6999999999999999E-3</v>
      </c>
      <c r="J76" s="5">
        <f>[High]-[Low]</f>
        <v>11.75</v>
      </c>
      <c r="K76" s="6">
        <f>([Volatility in ($)]/[Open])</f>
        <v>2.6529271382028283E-3</v>
      </c>
    </row>
    <row r="77" spans="1:11">
      <c r="A77" t="s">
        <v>83</v>
      </c>
      <c r="B77" s="1">
        <v>4429.1000000000004</v>
      </c>
      <c r="C77" t="s">
        <v>83</v>
      </c>
      <c r="D77" s="1">
        <v>4408.8599999999997</v>
      </c>
      <c r="E77" s="1">
        <v>4429.76</v>
      </c>
      <c r="F77" s="1">
        <v>4408.8599999999997</v>
      </c>
      <c r="G77" t="s">
        <v>8</v>
      </c>
      <c r="H77" s="2">
        <v>6.0000000000000001E-3</v>
      </c>
      <c r="I77" s="3">
        <f>ABS(Table1[[#This Row],[Change %]])</f>
        <v>6.0000000000000001E-3</v>
      </c>
      <c r="J77" s="5">
        <f>[High]-[Low]</f>
        <v>20.900000000000546</v>
      </c>
      <c r="K77" s="6">
        <f>([Volatility in ($)]/[Open])</f>
        <v>4.7404544485423776E-3</v>
      </c>
    </row>
    <row r="78" spans="1:11">
      <c r="A78" t="s">
        <v>84</v>
      </c>
      <c r="B78" s="1">
        <v>4402.68</v>
      </c>
      <c r="C78" t="s">
        <v>84</v>
      </c>
      <c r="D78" s="1">
        <v>4415.95</v>
      </c>
      <c r="E78" s="1">
        <v>4416.17</v>
      </c>
      <c r="F78" s="1">
        <v>4400.2299999999996</v>
      </c>
      <c r="G78" t="s">
        <v>8</v>
      </c>
      <c r="H78" s="2">
        <v>-4.5999999999999999E-3</v>
      </c>
      <c r="I78" s="3">
        <f>ABS(Table1[[#This Row],[Change %]])</f>
        <v>4.5999999999999999E-3</v>
      </c>
      <c r="J78" s="5">
        <f>[High]-[Low]</f>
        <v>15.940000000000509</v>
      </c>
      <c r="K78" s="6">
        <f>([Volatility in ($)]/[Open])</f>
        <v>3.6096423193198541E-3</v>
      </c>
    </row>
    <row r="79" spans="1:11">
      <c r="A79" t="s">
        <v>85</v>
      </c>
      <c r="B79" s="1">
        <v>4423.1499999999996</v>
      </c>
      <c r="C79" t="s">
        <v>85</v>
      </c>
      <c r="D79" s="1">
        <v>4392.74</v>
      </c>
      <c r="E79" s="1">
        <v>4423.79</v>
      </c>
      <c r="F79" s="1">
        <v>4373</v>
      </c>
      <c r="G79" t="s">
        <v>8</v>
      </c>
      <c r="H79" s="2">
        <v>8.2000000000000007E-3</v>
      </c>
      <c r="I79" s="3">
        <f>ABS(Table1[[#This Row],[Change %]])</f>
        <v>8.2000000000000007E-3</v>
      </c>
      <c r="J79" s="5">
        <f>[High]-[Low]</f>
        <v>50.789999999999964</v>
      </c>
      <c r="K79" s="6">
        <f>([Volatility in ($)]/[Open])</f>
        <v>1.1562259546433426E-2</v>
      </c>
    </row>
    <row r="80" spans="1:11">
      <c r="A80" t="s">
        <v>86</v>
      </c>
      <c r="B80" s="1">
        <v>4387.1099999999997</v>
      </c>
      <c r="C80" t="s">
        <v>86</v>
      </c>
      <c r="D80" s="1">
        <v>4406.8599999999997</v>
      </c>
      <c r="E80" s="1">
        <v>4422.18</v>
      </c>
      <c r="F80" s="1">
        <v>4384.8100000000004</v>
      </c>
      <c r="G80" t="s">
        <v>8</v>
      </c>
      <c r="H80" s="2">
        <v>-1.9E-3</v>
      </c>
      <c r="I80" s="3">
        <f>ABS(Table1[[#This Row],[Change %]])</f>
        <v>1.9E-3</v>
      </c>
      <c r="J80" s="5">
        <f>[High]-[Low]</f>
        <v>37.369999999999891</v>
      </c>
      <c r="K80" s="6">
        <f>([Volatility in ($)]/[Open])</f>
        <v>8.4799607884071416E-3</v>
      </c>
    </row>
    <row r="81" spans="1:11">
      <c r="A81" t="s">
        <v>87</v>
      </c>
      <c r="B81" s="1">
        <v>4395.26</v>
      </c>
      <c r="C81" t="s">
        <v>87</v>
      </c>
      <c r="D81" s="1">
        <v>4395.12</v>
      </c>
      <c r="E81" s="1">
        <v>4412.25</v>
      </c>
      <c r="F81" s="1">
        <v>4389.6499999999996</v>
      </c>
      <c r="G81" t="s">
        <v>8</v>
      </c>
      <c r="H81" s="2">
        <v>-5.4000000000000003E-3</v>
      </c>
      <c r="I81" s="3">
        <f>ABS(Table1[[#This Row],[Change %]])</f>
        <v>5.4000000000000003E-3</v>
      </c>
      <c r="J81" s="5">
        <f>[High]-[Low]</f>
        <v>22.600000000000364</v>
      </c>
      <c r="K81" s="6">
        <f>([Volatility in ($)]/[Open])</f>
        <v>5.1420666557455462E-3</v>
      </c>
    </row>
    <row r="82" spans="1:11">
      <c r="A82" t="s">
        <v>88</v>
      </c>
      <c r="B82" s="1">
        <v>4419.1499999999996</v>
      </c>
      <c r="C82" t="s">
        <v>88</v>
      </c>
      <c r="D82" s="1">
        <v>4403.59</v>
      </c>
      <c r="E82" s="1">
        <v>4429.97</v>
      </c>
      <c r="F82" s="1">
        <v>4403.59</v>
      </c>
      <c r="G82" t="s">
        <v>8</v>
      </c>
      <c r="H82" s="2">
        <v>4.1999999999999997E-3</v>
      </c>
      <c r="I82" s="3">
        <f>ABS(Table1[[#This Row],[Change %]])</f>
        <v>4.1999999999999997E-3</v>
      </c>
      <c r="J82" s="5">
        <f>[High]-[Low]</f>
        <v>26.380000000000109</v>
      </c>
      <c r="K82" s="6">
        <f>([Volatility in ($)]/[Open])</f>
        <v>5.9905667875529076E-3</v>
      </c>
    </row>
    <row r="83" spans="1:11">
      <c r="A83" t="s">
        <v>89</v>
      </c>
      <c r="B83" s="1">
        <v>4400.6499999999996</v>
      </c>
      <c r="C83" t="s">
        <v>89</v>
      </c>
      <c r="D83" s="1">
        <v>4402.95</v>
      </c>
      <c r="E83" s="1">
        <v>4415.47</v>
      </c>
      <c r="F83" s="1">
        <v>4387.01</v>
      </c>
      <c r="G83" t="s">
        <v>8</v>
      </c>
      <c r="H83" s="2">
        <v>-2.0000000000000001E-4</v>
      </c>
      <c r="I83" s="3">
        <f>ABS(Table1[[#This Row],[Change %]])</f>
        <v>2.0000000000000001E-4</v>
      </c>
      <c r="J83" s="5">
        <f>[High]-[Low]</f>
        <v>28.460000000000036</v>
      </c>
      <c r="K83" s="6">
        <f>([Volatility in ($)]/[Open])</f>
        <v>6.46384810184082E-3</v>
      </c>
    </row>
    <row r="84" spans="1:11">
      <c r="A84" t="s">
        <v>90</v>
      </c>
      <c r="B84" s="1">
        <v>4401.46</v>
      </c>
      <c r="C84" t="s">
        <v>90</v>
      </c>
      <c r="D84" s="1">
        <v>4416.38</v>
      </c>
      <c r="E84" s="1">
        <v>4416.38</v>
      </c>
      <c r="F84" s="1">
        <v>4372.51</v>
      </c>
      <c r="G84" t="s">
        <v>8</v>
      </c>
      <c r="H84" s="2">
        <v>-4.7000000000000002E-3</v>
      </c>
      <c r="I84" s="3">
        <f>ABS(Table1[[#This Row],[Change %]])</f>
        <v>4.7000000000000002E-3</v>
      </c>
      <c r="J84" s="5">
        <f>[High]-[Low]</f>
        <v>43.869999999999891</v>
      </c>
      <c r="K84" s="6">
        <f>([Volatility in ($)]/[Open])</f>
        <v>9.9334749274292266E-3</v>
      </c>
    </row>
    <row r="85" spans="1:11">
      <c r="A85" t="s">
        <v>91</v>
      </c>
      <c r="B85" s="1">
        <v>4422.2299999999996</v>
      </c>
      <c r="C85" t="s">
        <v>91</v>
      </c>
      <c r="D85" s="1">
        <v>4409.58</v>
      </c>
      <c r="E85" s="1">
        <v>4422.7299999999996</v>
      </c>
      <c r="F85" s="1">
        <v>4405.45</v>
      </c>
      <c r="G85" t="s">
        <v>8</v>
      </c>
      <c r="H85" s="2">
        <v>2.3999999999999998E-3</v>
      </c>
      <c r="I85" s="3">
        <f>ABS(Table1[[#This Row],[Change %]])</f>
        <v>2.3999999999999998E-3</v>
      </c>
      <c r="J85" s="5">
        <f>[High]-[Low]</f>
        <v>17.279999999999745</v>
      </c>
      <c r="K85" s="6">
        <f>([Volatility in ($)]/[Open])</f>
        <v>3.9187405603254158E-3</v>
      </c>
    </row>
    <row r="86" spans="1:11">
      <c r="A86" t="s">
        <v>92</v>
      </c>
      <c r="B86" s="1">
        <v>4411.8</v>
      </c>
      <c r="C86" t="s">
        <v>92</v>
      </c>
      <c r="D86" s="1">
        <v>4381.2</v>
      </c>
      <c r="E86" s="1">
        <v>4415.18</v>
      </c>
      <c r="F86" s="1">
        <v>4381.2</v>
      </c>
      <c r="G86" t="s">
        <v>8</v>
      </c>
      <c r="H86" s="2">
        <v>1.01E-2</v>
      </c>
      <c r="I86" s="3">
        <f>ABS(Table1[[#This Row],[Change %]])</f>
        <v>1.01E-2</v>
      </c>
      <c r="J86" s="5">
        <f>[High]-[Low]</f>
        <v>33.980000000000473</v>
      </c>
      <c r="K86" s="6">
        <f>([Volatility in ($)]/[Open])</f>
        <v>7.7558659727929502E-3</v>
      </c>
    </row>
    <row r="87" spans="1:11">
      <c r="A87" t="s">
        <v>93</v>
      </c>
      <c r="B87" s="1">
        <v>4367.4799999999996</v>
      </c>
      <c r="C87" t="s">
        <v>93</v>
      </c>
      <c r="D87" s="1">
        <v>4361.2700000000004</v>
      </c>
      <c r="E87" s="1">
        <v>4369.3100000000004</v>
      </c>
      <c r="F87" s="1">
        <v>4350.0600000000004</v>
      </c>
      <c r="G87" t="s">
        <v>8</v>
      </c>
      <c r="H87" s="2">
        <v>2E-3</v>
      </c>
      <c r="I87" s="3">
        <f>ABS(Table1[[#This Row],[Change %]])</f>
        <v>2E-3</v>
      </c>
      <c r="J87" s="5">
        <f>[High]-[Low]</f>
        <v>19.25</v>
      </c>
      <c r="K87" s="6">
        <f>([Volatility in ($)]/[Open])</f>
        <v>4.413851928452033E-3</v>
      </c>
    </row>
    <row r="88" spans="1:11">
      <c r="A88" t="s">
        <v>94</v>
      </c>
      <c r="B88" s="1">
        <v>4358.6899999999996</v>
      </c>
      <c r="C88" t="s">
        <v>94</v>
      </c>
      <c r="D88" s="1">
        <v>4331.13</v>
      </c>
      <c r="E88" s="1">
        <v>4359.7</v>
      </c>
      <c r="F88" s="1">
        <v>4331.13</v>
      </c>
      <c r="G88" t="s">
        <v>8</v>
      </c>
      <c r="H88" s="2">
        <v>8.2000000000000007E-3</v>
      </c>
      <c r="I88" s="3">
        <f>ABS(Table1[[#This Row],[Change %]])</f>
        <v>8.2000000000000007E-3</v>
      </c>
      <c r="J88" s="5">
        <f>[High]-[Low]</f>
        <v>28.569999999999709</v>
      </c>
      <c r="K88" s="6">
        <f>([Volatility in ($)]/[Open])</f>
        <v>6.5964309545083408E-3</v>
      </c>
    </row>
    <row r="89" spans="1:11">
      <c r="A89" t="s">
        <v>95</v>
      </c>
      <c r="B89" s="1">
        <v>4323.21</v>
      </c>
      <c r="C89" t="s">
        <v>95</v>
      </c>
      <c r="D89" s="1">
        <v>4265.1099999999997</v>
      </c>
      <c r="E89" s="1">
        <v>4336.84</v>
      </c>
      <c r="F89" s="1">
        <v>4262.05</v>
      </c>
      <c r="G89" t="s">
        <v>8</v>
      </c>
      <c r="H89" s="2">
        <v>1.52E-2</v>
      </c>
      <c r="I89" s="3">
        <f>ABS(Table1[[#This Row],[Change %]])</f>
        <v>1.52E-2</v>
      </c>
      <c r="J89" s="5">
        <f>[High]-[Low]</f>
        <v>74.789999999999964</v>
      </c>
      <c r="K89" s="6">
        <f>([Volatility in ($)]/[Open])</f>
        <v>1.7535303896030811E-2</v>
      </c>
    </row>
    <row r="90" spans="1:11">
      <c r="A90" t="s">
        <v>96</v>
      </c>
      <c r="B90" s="1">
        <v>4258.63</v>
      </c>
      <c r="C90" t="s">
        <v>96</v>
      </c>
      <c r="D90" s="1">
        <v>4296.3999999999996</v>
      </c>
      <c r="E90" s="1">
        <v>4296.3999999999996</v>
      </c>
      <c r="F90" s="1">
        <v>4233.13</v>
      </c>
      <c r="G90" t="s">
        <v>8</v>
      </c>
      <c r="H90" s="2">
        <v>-1.5800000000000002E-2</v>
      </c>
      <c r="I90" s="3">
        <f>ABS(Table1[[#This Row],[Change %]])</f>
        <v>1.5800000000000002E-2</v>
      </c>
      <c r="J90" s="5">
        <f>[High]-[Low]</f>
        <v>63.269999999999527</v>
      </c>
      <c r="K90" s="6">
        <f>([Volatility in ($)]/[Open])</f>
        <v>1.4726282469043742E-2</v>
      </c>
    </row>
    <row r="91" spans="1:11">
      <c r="A91" t="s">
        <v>97</v>
      </c>
      <c r="B91" s="1">
        <v>4327.16</v>
      </c>
      <c r="C91" t="s">
        <v>97</v>
      </c>
      <c r="D91" s="1">
        <v>4367.43</v>
      </c>
      <c r="E91" s="1">
        <v>4375.09</v>
      </c>
      <c r="F91" s="1">
        <v>4322.53</v>
      </c>
      <c r="G91" t="s">
        <v>8</v>
      </c>
      <c r="H91" s="2">
        <v>-7.4999999999999997E-3</v>
      </c>
      <c r="I91" s="3">
        <f>ABS(Table1[[#This Row],[Change %]])</f>
        <v>7.4999999999999997E-3</v>
      </c>
      <c r="J91" s="5">
        <f>[High]-[Low]</f>
        <v>52.5600000000004</v>
      </c>
      <c r="K91" s="6">
        <f>([Volatility in ($)]/[Open])</f>
        <v>1.2034537473983647E-2</v>
      </c>
    </row>
    <row r="92" spans="1:11">
      <c r="A92" t="s">
        <v>98</v>
      </c>
      <c r="B92" s="1">
        <v>4360.03</v>
      </c>
      <c r="C92" t="s">
        <v>98</v>
      </c>
      <c r="D92" s="1">
        <v>4369.0200000000004</v>
      </c>
      <c r="E92" s="1">
        <v>4369.0200000000004</v>
      </c>
      <c r="F92" s="1">
        <v>4340.7</v>
      </c>
      <c r="G92" t="s">
        <v>8</v>
      </c>
      <c r="H92" s="2">
        <v>-3.3E-3</v>
      </c>
      <c r="I92" s="3">
        <f>ABS(Table1[[#This Row],[Change %]])</f>
        <v>3.3E-3</v>
      </c>
      <c r="J92" s="5">
        <f>[High]-[Low]</f>
        <v>28.320000000000618</v>
      </c>
      <c r="K92" s="6">
        <f>([Volatility in ($)]/[Open])</f>
        <v>6.4820028290098501E-3</v>
      </c>
    </row>
    <row r="93" spans="1:11">
      <c r="A93" t="s">
        <v>99</v>
      </c>
      <c r="B93" s="1">
        <v>4374.3</v>
      </c>
      <c r="C93" t="s">
        <v>99</v>
      </c>
      <c r="D93" s="1">
        <v>4380.1099999999997</v>
      </c>
      <c r="E93" s="1">
        <v>4393.68</v>
      </c>
      <c r="F93" s="1">
        <v>4362.3599999999997</v>
      </c>
      <c r="G93" t="s">
        <v>8</v>
      </c>
      <c r="H93" s="2">
        <v>1.1999999999999999E-3</v>
      </c>
      <c r="I93" s="3">
        <f>ABS(Table1[[#This Row],[Change %]])</f>
        <v>1.1999999999999999E-3</v>
      </c>
      <c r="J93" s="5">
        <f>[High]-[Low]</f>
        <v>31.320000000000618</v>
      </c>
      <c r="K93" s="6">
        <f>([Volatility in ($)]/[Open])</f>
        <v>7.1505053526054419E-3</v>
      </c>
    </row>
    <row r="94" spans="1:11">
      <c r="A94" t="s">
        <v>100</v>
      </c>
      <c r="B94" s="1">
        <v>4369.21</v>
      </c>
      <c r="C94" t="s">
        <v>100</v>
      </c>
      <c r="D94" s="1">
        <v>4381.07</v>
      </c>
      <c r="E94" s="1">
        <v>4392.37</v>
      </c>
      <c r="F94" s="1">
        <v>4366.92</v>
      </c>
      <c r="G94" t="s">
        <v>8</v>
      </c>
      <c r="H94" s="2">
        <v>-3.5000000000000001E-3</v>
      </c>
      <c r="I94" s="3">
        <f>ABS(Table1[[#This Row],[Change %]])</f>
        <v>3.5000000000000001E-3</v>
      </c>
      <c r="J94" s="5">
        <f>[High]-[Low]</f>
        <v>25.449999999999818</v>
      </c>
      <c r="K94" s="6">
        <f>([Volatility in ($)]/[Open])</f>
        <v>5.8090831691800906E-3</v>
      </c>
    </row>
    <row r="95" spans="1:11">
      <c r="A95" t="s">
        <v>101</v>
      </c>
      <c r="B95" s="1">
        <v>4384.63</v>
      </c>
      <c r="C95" t="s">
        <v>101</v>
      </c>
      <c r="D95" s="1">
        <v>4372.41</v>
      </c>
      <c r="E95" s="1">
        <v>4386.68</v>
      </c>
      <c r="F95" s="1">
        <v>4364.03</v>
      </c>
      <c r="G95" t="s">
        <v>8</v>
      </c>
      <c r="H95" s="2">
        <v>3.5000000000000001E-3</v>
      </c>
      <c r="I95" s="3">
        <f>ABS(Table1[[#This Row],[Change %]])</f>
        <v>3.5000000000000001E-3</v>
      </c>
      <c r="J95" s="5">
        <f>[High]-[Low]</f>
        <v>22.650000000000546</v>
      </c>
      <c r="K95" s="6">
        <f>([Volatility in ($)]/[Open])</f>
        <v>5.1802095411913676E-3</v>
      </c>
    </row>
    <row r="96" spans="1:11">
      <c r="A96" t="s">
        <v>102</v>
      </c>
      <c r="B96" s="1">
        <v>4369.55</v>
      </c>
      <c r="C96" t="s">
        <v>102</v>
      </c>
      <c r="D96" s="1">
        <v>4329.38</v>
      </c>
      <c r="E96" s="1">
        <v>4371.6000000000004</v>
      </c>
      <c r="F96" s="1">
        <v>4329.38</v>
      </c>
      <c r="G96" t="s">
        <v>8</v>
      </c>
      <c r="H96" s="2">
        <v>1.1299999999999999E-2</v>
      </c>
      <c r="I96" s="3">
        <f>ABS(Table1[[#This Row],[Change %]])</f>
        <v>1.1299999999999999E-2</v>
      </c>
      <c r="J96" s="5">
        <f>[High]-[Low]</f>
        <v>42.220000000000255</v>
      </c>
      <c r="K96" s="6">
        <f>([Volatility in ($)]/[Open])</f>
        <v>9.7519737237203134E-3</v>
      </c>
    </row>
    <row r="97" spans="1:11">
      <c r="A97" t="s">
        <v>103</v>
      </c>
      <c r="B97" s="1">
        <v>4320.82</v>
      </c>
      <c r="C97" t="s">
        <v>103</v>
      </c>
      <c r="D97" s="1">
        <v>4321.07</v>
      </c>
      <c r="E97" s="1">
        <v>4330.88</v>
      </c>
      <c r="F97" s="1">
        <v>4289.37</v>
      </c>
      <c r="G97" t="s">
        <v>8</v>
      </c>
      <c r="H97" s="2">
        <v>-8.6E-3</v>
      </c>
      <c r="I97" s="3">
        <f>ABS(Table1[[#This Row],[Change %]])</f>
        <v>8.6E-3</v>
      </c>
      <c r="J97" s="5">
        <f>[High]-[Low]</f>
        <v>41.510000000000218</v>
      </c>
      <c r="K97" s="6">
        <f>([Volatility in ($)]/[Open])</f>
        <v>9.6064169291402868E-3</v>
      </c>
    </row>
    <row r="98" spans="1:11">
      <c r="A98" t="s">
        <v>104</v>
      </c>
      <c r="B98" s="1">
        <v>4358.13</v>
      </c>
      <c r="C98" t="s">
        <v>104</v>
      </c>
      <c r="D98" s="1">
        <v>4351.01</v>
      </c>
      <c r="E98" s="1">
        <v>4361.88</v>
      </c>
      <c r="F98" s="1">
        <v>4329.79</v>
      </c>
      <c r="G98" t="s">
        <v>8</v>
      </c>
      <c r="H98" s="2">
        <v>3.3999999999999998E-3</v>
      </c>
      <c r="I98" s="3">
        <f>ABS(Table1[[#This Row],[Change %]])</f>
        <v>3.3999999999999998E-3</v>
      </c>
      <c r="J98" s="5">
        <f>[High]-[Low]</f>
        <v>32.090000000000146</v>
      </c>
      <c r="K98" s="6">
        <f>([Volatility in ($)]/[Open])</f>
        <v>7.3752990684921764E-3</v>
      </c>
    </row>
    <row r="99" spans="1:11">
      <c r="A99" t="s">
        <v>105</v>
      </c>
      <c r="B99" s="1">
        <v>4343.54</v>
      </c>
      <c r="C99" t="s">
        <v>105</v>
      </c>
      <c r="D99" s="1">
        <v>4356.46</v>
      </c>
      <c r="E99" s="1">
        <v>4356.46</v>
      </c>
      <c r="F99" s="1">
        <v>4314.37</v>
      </c>
      <c r="G99" t="s">
        <v>8</v>
      </c>
      <c r="H99" s="2">
        <v>-2E-3</v>
      </c>
      <c r="I99" s="3">
        <f>ABS(Table1[[#This Row],[Change %]])</f>
        <v>2E-3</v>
      </c>
      <c r="J99" s="5">
        <f>[High]-[Low]</f>
        <v>42.090000000000146</v>
      </c>
      <c r="K99" s="6">
        <f>([Volatility in ($)]/[Open])</f>
        <v>9.6615141651708366E-3</v>
      </c>
    </row>
    <row r="100" spans="1:11">
      <c r="A100" t="s">
        <v>106</v>
      </c>
      <c r="B100" s="1">
        <v>4352.34</v>
      </c>
      <c r="C100" t="s">
        <v>106</v>
      </c>
      <c r="D100" s="1">
        <v>4326.6000000000004</v>
      </c>
      <c r="E100" s="1">
        <v>4355.43</v>
      </c>
      <c r="F100" s="1">
        <v>4326.6000000000004</v>
      </c>
      <c r="G100" t="s">
        <v>8</v>
      </c>
      <c r="H100" s="2">
        <v>7.4999999999999997E-3</v>
      </c>
      <c r="I100" s="3">
        <f>ABS(Table1[[#This Row],[Change %]])</f>
        <v>7.4999999999999997E-3</v>
      </c>
      <c r="J100" s="5">
        <f>[High]-[Low]</f>
        <v>28.829999999999927</v>
      </c>
      <c r="K100" s="6">
        <f>([Volatility in ($)]/[Open])</f>
        <v>6.6634308695049053E-3</v>
      </c>
    </row>
    <row r="101" spans="1:11">
      <c r="A101" t="s">
        <v>107</v>
      </c>
      <c r="B101" s="1">
        <v>4319.9399999999996</v>
      </c>
      <c r="C101" t="s">
        <v>107</v>
      </c>
      <c r="D101" s="1">
        <v>4300.7299999999996</v>
      </c>
      <c r="E101" s="1">
        <v>4320.66</v>
      </c>
      <c r="F101" s="1">
        <v>4300.7299999999996</v>
      </c>
      <c r="G101" t="s">
        <v>8</v>
      </c>
      <c r="H101" s="2">
        <v>5.1999999999999998E-3</v>
      </c>
      <c r="I101" s="3">
        <f>ABS(Table1[[#This Row],[Change %]])</f>
        <v>5.1999999999999998E-3</v>
      </c>
      <c r="J101" s="5">
        <f>[High]-[Low]</f>
        <v>19.930000000000291</v>
      </c>
      <c r="K101" s="6">
        <f>([Volatility in ($)]/[Open])</f>
        <v>4.634097002136915E-3</v>
      </c>
    </row>
    <row r="102" spans="1:11">
      <c r="A102" t="s">
        <v>108</v>
      </c>
      <c r="B102" s="1">
        <v>4297.5</v>
      </c>
      <c r="C102" t="s">
        <v>108</v>
      </c>
      <c r="D102" s="1">
        <v>4290.6499999999996</v>
      </c>
      <c r="E102" s="1">
        <v>4302.43</v>
      </c>
      <c r="F102" s="1">
        <v>4287.96</v>
      </c>
      <c r="G102" t="s">
        <v>8</v>
      </c>
      <c r="H102" s="2">
        <v>1.2999999999999999E-3</v>
      </c>
      <c r="I102" s="3">
        <f>ABS(Table1[[#This Row],[Change %]])</f>
        <v>1.2999999999999999E-3</v>
      </c>
      <c r="J102" s="5">
        <f>[High]-[Low]</f>
        <v>14.470000000000255</v>
      </c>
      <c r="K102" s="6">
        <f>([Volatility in ($)]/[Open])</f>
        <v>3.372449395779254E-3</v>
      </c>
    </row>
    <row r="103" spans="1:11">
      <c r="A103" t="s">
        <v>109</v>
      </c>
      <c r="B103" s="1">
        <v>4291.8</v>
      </c>
      <c r="C103" t="s">
        <v>109</v>
      </c>
      <c r="D103" s="1">
        <v>4293.21</v>
      </c>
      <c r="E103" s="1">
        <v>4300.5200000000004</v>
      </c>
      <c r="F103" s="1">
        <v>4287.04</v>
      </c>
      <c r="G103" t="s">
        <v>8</v>
      </c>
      <c r="H103" s="2">
        <v>2.9999999999999997E-4</v>
      </c>
      <c r="I103" s="3">
        <f>ABS(Table1[[#This Row],[Change %]])</f>
        <v>2.9999999999999997E-4</v>
      </c>
      <c r="J103" s="5">
        <f>[High]-[Low]</f>
        <v>13.480000000000473</v>
      </c>
      <c r="K103" s="6">
        <f>([Volatility in ($)]/[Open])</f>
        <v>3.1398417501124968E-3</v>
      </c>
    </row>
    <row r="104" spans="1:11">
      <c r="A104" t="s">
        <v>110</v>
      </c>
      <c r="B104" s="1">
        <v>4290.6099999999997</v>
      </c>
      <c r="C104" t="s">
        <v>110</v>
      </c>
      <c r="D104" s="1">
        <v>4284.8999999999996</v>
      </c>
      <c r="E104" s="1">
        <v>4292.1400000000003</v>
      </c>
      <c r="F104" s="1">
        <v>4274.67</v>
      </c>
      <c r="G104" t="s">
        <v>8</v>
      </c>
      <c r="H104" s="2">
        <v>2.3E-3</v>
      </c>
      <c r="I104" s="3">
        <f>ABS(Table1[[#This Row],[Change %]])</f>
        <v>2.3E-3</v>
      </c>
      <c r="J104" s="5">
        <f>[High]-[Low]</f>
        <v>17.470000000000255</v>
      </c>
      <c r="K104" s="6">
        <f>([Volatility in ($)]/[Open])</f>
        <v>4.0771079838503249E-3</v>
      </c>
    </row>
    <row r="105" spans="1:11">
      <c r="A105" t="s">
        <v>111</v>
      </c>
      <c r="B105" s="1">
        <v>4280.7</v>
      </c>
      <c r="C105" t="s">
        <v>111</v>
      </c>
      <c r="D105" s="1">
        <v>4274.45</v>
      </c>
      <c r="E105" s="1">
        <v>4286.12</v>
      </c>
      <c r="F105" s="1">
        <v>4271.16</v>
      </c>
      <c r="G105" t="s">
        <v>8</v>
      </c>
      <c r="H105" s="2">
        <v>3.3E-3</v>
      </c>
      <c r="I105" s="3">
        <f>ABS(Table1[[#This Row],[Change %]])</f>
        <v>3.3E-3</v>
      </c>
      <c r="J105" s="5">
        <f>[High]-[Low]</f>
        <v>14.960000000000036</v>
      </c>
      <c r="K105" s="6">
        <f>([Volatility in ($)]/[Open])</f>
        <v>3.4998654797693358E-3</v>
      </c>
    </row>
    <row r="106" spans="1:11">
      <c r="A106" t="s">
        <v>112</v>
      </c>
      <c r="B106" s="1">
        <v>4266.49</v>
      </c>
      <c r="C106" t="s">
        <v>112</v>
      </c>
      <c r="D106" s="1">
        <v>4256.97</v>
      </c>
      <c r="E106" s="1">
        <v>4271.28</v>
      </c>
      <c r="F106" s="1">
        <v>4256.97</v>
      </c>
      <c r="G106" t="s">
        <v>8</v>
      </c>
      <c r="H106" s="2">
        <v>5.7999999999999996E-3</v>
      </c>
      <c r="I106" s="3">
        <f>ABS(Table1[[#This Row],[Change %]])</f>
        <v>5.7999999999999996E-3</v>
      </c>
      <c r="J106" s="5">
        <f>[High]-[Low]</f>
        <v>14.309999999999491</v>
      </c>
      <c r="K106" s="6">
        <f>([Volatility in ($)]/[Open])</f>
        <v>3.3615458882725246E-3</v>
      </c>
    </row>
    <row r="107" spans="1:11">
      <c r="A107" t="s">
        <v>113</v>
      </c>
      <c r="B107" s="1">
        <v>4241.84</v>
      </c>
      <c r="C107" t="s">
        <v>113</v>
      </c>
      <c r="D107" s="1">
        <v>4249.2700000000004</v>
      </c>
      <c r="E107" s="1">
        <v>4256.6000000000004</v>
      </c>
      <c r="F107" s="1">
        <v>4241.43</v>
      </c>
      <c r="G107" t="s">
        <v>8</v>
      </c>
      <c r="H107" s="2">
        <v>-1.1000000000000001E-3</v>
      </c>
      <c r="I107" s="3">
        <f>ABS(Table1[[#This Row],[Change %]])</f>
        <v>1.1000000000000001E-3</v>
      </c>
      <c r="J107" s="5">
        <f>[High]-[Low]</f>
        <v>15.170000000000073</v>
      </c>
      <c r="K107" s="6">
        <f>([Volatility in ($)]/[Open])</f>
        <v>3.5700249689946911E-3</v>
      </c>
    </row>
    <row r="108" spans="1:11">
      <c r="A108" t="s">
        <v>114</v>
      </c>
      <c r="B108" s="1">
        <v>4246.4399999999996</v>
      </c>
      <c r="C108" t="s">
        <v>114</v>
      </c>
      <c r="D108" s="1">
        <v>4224.6099999999997</v>
      </c>
      <c r="E108" s="1">
        <v>4255.84</v>
      </c>
      <c r="F108" s="1">
        <v>4217.2700000000004</v>
      </c>
      <c r="G108" t="s">
        <v>8</v>
      </c>
      <c r="H108" s="2">
        <v>5.1000000000000004E-3</v>
      </c>
      <c r="I108" s="3">
        <f>ABS(Table1[[#This Row],[Change %]])</f>
        <v>5.1000000000000004E-3</v>
      </c>
      <c r="J108" s="5">
        <f>[High]-[Low]</f>
        <v>38.569999999999709</v>
      </c>
      <c r="K108" s="6">
        <f>([Volatility in ($)]/[Open])</f>
        <v>9.1298368370097381E-3</v>
      </c>
    </row>
    <row r="109" spans="1:11">
      <c r="A109" t="s">
        <v>115</v>
      </c>
      <c r="B109" s="1">
        <v>4224.79</v>
      </c>
      <c r="C109" t="s">
        <v>115</v>
      </c>
      <c r="D109" s="1">
        <v>4173.3999999999996</v>
      </c>
      <c r="E109" s="1">
        <v>4226.24</v>
      </c>
      <c r="F109" s="1">
        <v>4173.3999999999996</v>
      </c>
      <c r="G109" t="s">
        <v>8</v>
      </c>
      <c r="H109" s="2">
        <v>1.4E-2</v>
      </c>
      <c r="I109" s="3">
        <f>ABS(Table1[[#This Row],[Change %]])</f>
        <v>1.4E-2</v>
      </c>
      <c r="J109" s="5">
        <f>[High]-[Low]</f>
        <v>52.840000000000146</v>
      </c>
      <c r="K109" s="6">
        <f>([Volatility in ($)]/[Open])</f>
        <v>1.2661139598409006E-2</v>
      </c>
    </row>
    <row r="110" spans="1:11">
      <c r="A110" t="s">
        <v>116</v>
      </c>
      <c r="B110" s="1">
        <v>4166.45</v>
      </c>
      <c r="C110" t="s">
        <v>116</v>
      </c>
      <c r="D110" s="1">
        <v>4204.78</v>
      </c>
      <c r="E110" s="1">
        <v>4204.78</v>
      </c>
      <c r="F110" s="1">
        <v>4164.3999999999996</v>
      </c>
      <c r="G110" t="s">
        <v>8</v>
      </c>
      <c r="H110" s="2">
        <v>-1.3100000000000001E-2</v>
      </c>
      <c r="I110" s="3">
        <f>ABS(Table1[[#This Row],[Change %]])</f>
        <v>1.3100000000000001E-2</v>
      </c>
      <c r="J110" s="5">
        <f>[High]-[Low]</f>
        <v>40.380000000000109</v>
      </c>
      <c r="K110" s="6">
        <f>([Volatility in ($)]/[Open])</f>
        <v>9.603356180347156E-3</v>
      </c>
    </row>
    <row r="111" spans="1:11">
      <c r="A111" t="s">
        <v>117</v>
      </c>
      <c r="B111" s="1">
        <v>4221.8599999999997</v>
      </c>
      <c r="C111" t="s">
        <v>117</v>
      </c>
      <c r="D111" s="1">
        <v>4220.37</v>
      </c>
      <c r="E111" s="1">
        <v>4232.29</v>
      </c>
      <c r="F111" s="1">
        <v>4196.05</v>
      </c>
      <c r="G111" t="s">
        <v>8</v>
      </c>
      <c r="H111" s="2">
        <v>-4.0000000000000002E-4</v>
      </c>
      <c r="I111" s="3">
        <f>ABS(Table1[[#This Row],[Change %]])</f>
        <v>4.0000000000000002E-4</v>
      </c>
      <c r="J111" s="5">
        <f>[High]-[Low]</f>
        <v>36.239999999999782</v>
      </c>
      <c r="K111" s="6">
        <f>([Volatility in ($)]/[Open])</f>
        <v>8.5869248430824278E-3</v>
      </c>
    </row>
    <row r="112" spans="1:11">
      <c r="A112" t="s">
        <v>118</v>
      </c>
      <c r="B112" s="1">
        <v>4223.7</v>
      </c>
      <c r="C112" t="s">
        <v>118</v>
      </c>
      <c r="D112" s="1">
        <v>4248.87</v>
      </c>
      <c r="E112" s="1">
        <v>4251.8900000000003</v>
      </c>
      <c r="F112" s="1">
        <v>4202.45</v>
      </c>
      <c r="G112" t="s">
        <v>8</v>
      </c>
      <c r="H112" s="2">
        <v>-5.4000000000000003E-3</v>
      </c>
      <c r="I112" s="3">
        <f>ABS(Table1[[#This Row],[Change %]])</f>
        <v>5.4000000000000003E-3</v>
      </c>
      <c r="J112" s="5">
        <f>[High]-[Low]</f>
        <v>49.440000000000509</v>
      </c>
      <c r="K112" s="6">
        <f>([Volatility in ($)]/[Open])</f>
        <v>1.1636034992833508E-2</v>
      </c>
    </row>
    <row r="113" spans="1:11">
      <c r="A113" t="s">
        <v>119</v>
      </c>
      <c r="B113" s="1">
        <v>4246.59</v>
      </c>
      <c r="C113" t="s">
        <v>119</v>
      </c>
      <c r="D113" s="1">
        <v>4255.28</v>
      </c>
      <c r="E113" s="1">
        <v>4257.16</v>
      </c>
      <c r="F113" s="1">
        <v>4238.3500000000004</v>
      </c>
      <c r="G113" t="s">
        <v>8</v>
      </c>
      <c r="H113" s="2">
        <v>-2E-3</v>
      </c>
      <c r="I113" s="3">
        <f>ABS(Table1[[#This Row],[Change %]])</f>
        <v>2E-3</v>
      </c>
      <c r="J113" s="5">
        <f>[High]-[Low]</f>
        <v>18.809999999999491</v>
      </c>
      <c r="K113" s="6">
        <f>([Volatility in ($)]/[Open])</f>
        <v>4.4203906675940223E-3</v>
      </c>
    </row>
    <row r="114" spans="1:11">
      <c r="A114" t="s">
        <v>120</v>
      </c>
      <c r="B114" s="1">
        <v>4255.1499999999996</v>
      </c>
      <c r="C114" t="s">
        <v>120</v>
      </c>
      <c r="D114" s="1">
        <v>4248.3100000000004</v>
      </c>
      <c r="E114" s="1">
        <v>4255.59</v>
      </c>
      <c r="F114" s="1">
        <v>4234.07</v>
      </c>
      <c r="G114" t="s">
        <v>8</v>
      </c>
      <c r="H114" s="2">
        <v>1.8E-3</v>
      </c>
      <c r="I114" s="3">
        <f>ABS(Table1[[#This Row],[Change %]])</f>
        <v>1.8E-3</v>
      </c>
      <c r="J114" s="5">
        <f>[High]-[Low]</f>
        <v>21.520000000000437</v>
      </c>
      <c r="K114" s="6">
        <f>([Volatility in ($)]/[Open])</f>
        <v>5.0655437103225599E-3</v>
      </c>
    </row>
    <row r="115" spans="1:11">
      <c r="A115" t="s">
        <v>121</v>
      </c>
      <c r="B115" s="1">
        <v>4247.4399999999996</v>
      </c>
      <c r="C115" t="s">
        <v>121</v>
      </c>
      <c r="D115" s="1">
        <v>4242.8999999999996</v>
      </c>
      <c r="E115" s="1">
        <v>4248.38</v>
      </c>
      <c r="F115" s="1">
        <v>4232.25</v>
      </c>
      <c r="G115" t="s">
        <v>8</v>
      </c>
      <c r="H115" s="2">
        <v>1.9E-3</v>
      </c>
      <c r="I115" s="3">
        <f>ABS(Table1[[#This Row],[Change %]])</f>
        <v>1.9E-3</v>
      </c>
      <c r="J115" s="5">
        <f>[High]-[Low]</f>
        <v>16.130000000000109</v>
      </c>
      <c r="K115" s="6">
        <f>([Volatility in ($)]/[Open])</f>
        <v>3.8016451012279598E-3</v>
      </c>
    </row>
    <row r="116" spans="1:11">
      <c r="A116" t="s">
        <v>122</v>
      </c>
      <c r="B116" s="1">
        <v>4239.18</v>
      </c>
      <c r="C116" t="s">
        <v>122</v>
      </c>
      <c r="D116" s="1">
        <v>4228.5600000000004</v>
      </c>
      <c r="E116" s="1">
        <v>4249.74</v>
      </c>
      <c r="F116" s="1">
        <v>4220.34</v>
      </c>
      <c r="G116" t="s">
        <v>8</v>
      </c>
      <c r="H116" s="2">
        <v>4.7000000000000002E-3</v>
      </c>
      <c r="I116" s="3">
        <f>ABS(Table1[[#This Row],[Change %]])</f>
        <v>4.7000000000000002E-3</v>
      </c>
      <c r="J116" s="5">
        <f>[High]-[Low]</f>
        <v>29.399999999999636</v>
      </c>
      <c r="K116" s="6">
        <f>([Volatility in ($)]/[Open])</f>
        <v>6.9527214938417889E-3</v>
      </c>
    </row>
    <row r="117" spans="1:11">
      <c r="A117" t="s">
        <v>123</v>
      </c>
      <c r="B117" s="1">
        <v>4219.55</v>
      </c>
      <c r="C117" t="s">
        <v>123</v>
      </c>
      <c r="D117" s="1">
        <v>4232.99</v>
      </c>
      <c r="E117" s="1">
        <v>4237.09</v>
      </c>
      <c r="F117" s="1">
        <v>4218.74</v>
      </c>
      <c r="G117" t="s">
        <v>8</v>
      </c>
      <c r="H117" s="2">
        <v>-1.8E-3</v>
      </c>
      <c r="I117" s="3">
        <f>ABS(Table1[[#This Row],[Change %]])</f>
        <v>1.8E-3</v>
      </c>
      <c r="J117" s="5">
        <f>[High]-[Low]</f>
        <v>18.350000000000364</v>
      </c>
      <c r="K117" s="6">
        <f>([Volatility in ($)]/[Open])</f>
        <v>4.3349972478083729E-3</v>
      </c>
    </row>
    <row r="118" spans="1:11">
      <c r="A118" t="s">
        <v>124</v>
      </c>
      <c r="B118" s="1">
        <v>4227.26</v>
      </c>
      <c r="C118" t="s">
        <v>124</v>
      </c>
      <c r="D118" s="1">
        <v>4233.8100000000004</v>
      </c>
      <c r="E118" s="1">
        <v>4236.74</v>
      </c>
      <c r="F118" s="1">
        <v>4208.41</v>
      </c>
      <c r="G118" t="s">
        <v>8</v>
      </c>
      <c r="H118" s="2">
        <v>2.0000000000000001E-4</v>
      </c>
      <c r="I118" s="3">
        <f>ABS(Table1[[#This Row],[Change %]])</f>
        <v>2.0000000000000001E-4</v>
      </c>
      <c r="J118" s="5">
        <f>[High]-[Low]</f>
        <v>28.329999999999927</v>
      </c>
      <c r="K118" s="6">
        <f>([Volatility in ($)]/[Open])</f>
        <v>6.6913725462408383E-3</v>
      </c>
    </row>
    <row r="119" spans="1:11">
      <c r="A119" t="s">
        <v>125</v>
      </c>
      <c r="B119" s="1">
        <v>4226.5200000000004</v>
      </c>
      <c r="C119" t="s">
        <v>125</v>
      </c>
      <c r="D119" s="1">
        <v>4229.34</v>
      </c>
      <c r="E119" s="1">
        <v>4232.34</v>
      </c>
      <c r="F119" s="1">
        <v>4215.66</v>
      </c>
      <c r="G119" t="s">
        <v>8</v>
      </c>
      <c r="H119" s="2">
        <v>-8.0000000000000004E-4</v>
      </c>
      <c r="I119" s="3">
        <f>ABS(Table1[[#This Row],[Change %]])</f>
        <v>8.0000000000000004E-4</v>
      </c>
      <c r="J119" s="5">
        <f>[High]-[Low]</f>
        <v>16.680000000000291</v>
      </c>
      <c r="K119" s="6">
        <f>([Volatility in ($)]/[Open])</f>
        <v>3.9438777681624773E-3</v>
      </c>
    </row>
    <row r="120" spans="1:11">
      <c r="A120" t="s">
        <v>126</v>
      </c>
      <c r="B120" s="1">
        <v>4229.8900000000003</v>
      </c>
      <c r="C120" t="s">
        <v>126</v>
      </c>
      <c r="D120" s="1">
        <v>4206.05</v>
      </c>
      <c r="E120" s="1">
        <v>4233.45</v>
      </c>
      <c r="F120" s="1">
        <v>4206.05</v>
      </c>
      <c r="G120" t="s">
        <v>8</v>
      </c>
      <c r="H120" s="2">
        <v>8.8000000000000005E-3</v>
      </c>
      <c r="I120" s="3">
        <f>ABS(Table1[[#This Row],[Change %]])</f>
        <v>8.8000000000000005E-3</v>
      </c>
      <c r="J120" s="5">
        <f>[High]-[Low]</f>
        <v>27.399999999999636</v>
      </c>
      <c r="K120" s="6">
        <f>([Volatility in ($)]/[Open])</f>
        <v>6.5144256487677599E-3</v>
      </c>
    </row>
    <row r="121" spans="1:11">
      <c r="A121" t="s">
        <v>127</v>
      </c>
      <c r="B121" s="1">
        <v>4192.8500000000004</v>
      </c>
      <c r="C121" t="s">
        <v>127</v>
      </c>
      <c r="D121" s="1">
        <v>4191.43</v>
      </c>
      <c r="E121" s="1">
        <v>4204.3900000000003</v>
      </c>
      <c r="F121" s="1">
        <v>4167.93</v>
      </c>
      <c r="G121" t="s">
        <v>8</v>
      </c>
      <c r="H121" s="2">
        <v>-3.5999999999999999E-3</v>
      </c>
      <c r="I121" s="3">
        <f>ABS(Table1[[#This Row],[Change %]])</f>
        <v>3.5999999999999999E-3</v>
      </c>
      <c r="J121" s="5">
        <f>[High]-[Low]</f>
        <v>36.460000000000036</v>
      </c>
      <c r="K121" s="6">
        <f>([Volatility in ($)]/[Open])</f>
        <v>8.6987018750164114E-3</v>
      </c>
    </row>
    <row r="122" spans="1:11">
      <c r="A122" t="s">
        <v>128</v>
      </c>
      <c r="B122" s="1">
        <v>4208.12</v>
      </c>
      <c r="C122" t="s">
        <v>128</v>
      </c>
      <c r="D122" s="1">
        <v>4206.82</v>
      </c>
      <c r="E122" s="1">
        <v>4217.37</v>
      </c>
      <c r="F122" s="1">
        <v>4198.2700000000004</v>
      </c>
      <c r="G122" t="s">
        <v>8</v>
      </c>
      <c r="H122" s="2">
        <v>1.4E-3</v>
      </c>
      <c r="I122" s="3">
        <f>ABS(Table1[[#This Row],[Change %]])</f>
        <v>1.4E-3</v>
      </c>
      <c r="J122" s="5">
        <f>[High]-[Low]</f>
        <v>19.099999999999454</v>
      </c>
      <c r="K122" s="6">
        <f>([Volatility in ($)]/[Open])</f>
        <v>4.5402465520272923E-3</v>
      </c>
    </row>
    <row r="123" spans="1:11">
      <c r="A123" t="s">
        <v>129</v>
      </c>
      <c r="B123" s="1">
        <v>4202.04</v>
      </c>
      <c r="C123" t="s">
        <v>129</v>
      </c>
      <c r="D123" s="1">
        <v>4216.5200000000004</v>
      </c>
      <c r="E123" s="1">
        <v>4234.12</v>
      </c>
      <c r="F123" s="1">
        <v>4197.59</v>
      </c>
      <c r="G123" t="s">
        <v>8</v>
      </c>
      <c r="H123" s="2">
        <v>-5.0000000000000001E-4</v>
      </c>
      <c r="I123" s="3">
        <f>ABS(Table1[[#This Row],[Change %]])</f>
        <v>5.0000000000000001E-4</v>
      </c>
      <c r="J123" s="5">
        <f>[High]-[Low]</f>
        <v>36.529999999999745</v>
      </c>
      <c r="K123" s="6">
        <f>([Volatility in ($)]/[Open])</f>
        <v>8.6635424473261707E-3</v>
      </c>
    </row>
    <row r="124" spans="1:11">
      <c r="A124" t="s">
        <v>130</v>
      </c>
      <c r="B124" s="1">
        <v>4204.1099999999997</v>
      </c>
      <c r="C124" t="s">
        <v>130</v>
      </c>
      <c r="D124" s="1">
        <v>4210.7700000000004</v>
      </c>
      <c r="E124" s="1">
        <v>4218.3599999999997</v>
      </c>
      <c r="F124" s="1">
        <v>4203.57</v>
      </c>
      <c r="G124" t="s">
        <v>8</v>
      </c>
      <c r="H124" s="2">
        <v>8.0000000000000004E-4</v>
      </c>
      <c r="I124" s="3">
        <f>ABS(Table1[[#This Row],[Change %]])</f>
        <v>8.0000000000000004E-4</v>
      </c>
      <c r="J124" s="5">
        <f>[High]-[Low]</f>
        <v>14.789999999999964</v>
      </c>
      <c r="K124" s="6">
        <f>([Volatility in ($)]/[Open])</f>
        <v>3.5124217185930275E-3</v>
      </c>
    </row>
    <row r="125" spans="1:11">
      <c r="A125" t="s">
        <v>131</v>
      </c>
      <c r="B125" s="1">
        <v>4200.88</v>
      </c>
      <c r="C125" t="s">
        <v>131</v>
      </c>
      <c r="D125" s="1">
        <v>4201.9399999999996</v>
      </c>
      <c r="E125" s="1">
        <v>4213.38</v>
      </c>
      <c r="F125" s="1">
        <v>4197.78</v>
      </c>
      <c r="G125" t="s">
        <v>8</v>
      </c>
      <c r="H125" s="2">
        <v>1.1999999999999999E-3</v>
      </c>
      <c r="I125" s="3">
        <f>ABS(Table1[[#This Row],[Change %]])</f>
        <v>1.1999999999999999E-3</v>
      </c>
      <c r="J125" s="5">
        <f>[High]-[Low]</f>
        <v>15.600000000000364</v>
      </c>
      <c r="K125" s="6">
        <f>([Volatility in ($)]/[Open])</f>
        <v>3.7125708601265998E-3</v>
      </c>
    </row>
    <row r="126" spans="1:11">
      <c r="A126" t="s">
        <v>132</v>
      </c>
      <c r="B126" s="1">
        <v>4195.99</v>
      </c>
      <c r="C126" t="s">
        <v>132</v>
      </c>
      <c r="D126" s="1">
        <v>4191.59</v>
      </c>
      <c r="E126" s="1">
        <v>4202.6099999999997</v>
      </c>
      <c r="F126" s="1">
        <v>4184.1099999999997</v>
      </c>
      <c r="G126" t="s">
        <v>8</v>
      </c>
      <c r="H126" s="2">
        <v>1.9E-3</v>
      </c>
      <c r="I126" s="3">
        <f>ABS(Table1[[#This Row],[Change %]])</f>
        <v>1.9E-3</v>
      </c>
      <c r="J126" s="5">
        <f>[High]-[Low]</f>
        <v>18.5</v>
      </c>
      <c r="K126" s="6">
        <f>([Volatility in ($)]/[Open])</f>
        <v>4.4135996125575254E-3</v>
      </c>
    </row>
    <row r="127" spans="1:11">
      <c r="A127" t="s">
        <v>133</v>
      </c>
      <c r="B127" s="1">
        <v>4188.13</v>
      </c>
      <c r="C127" t="s">
        <v>133</v>
      </c>
      <c r="D127" s="1">
        <v>4205.9399999999996</v>
      </c>
      <c r="E127" s="1">
        <v>4213.42</v>
      </c>
      <c r="F127" s="1">
        <v>4182.5200000000004</v>
      </c>
      <c r="G127" t="s">
        <v>8</v>
      </c>
      <c r="H127" s="2">
        <v>-2.0999999999999999E-3</v>
      </c>
      <c r="I127" s="3">
        <f>ABS(Table1[[#This Row],[Change %]])</f>
        <v>2.0999999999999999E-3</v>
      </c>
      <c r="J127" s="5">
        <f>[High]-[Low]</f>
        <v>30.899999999999636</v>
      </c>
      <c r="K127" s="6">
        <f>([Volatility in ($)]/[Open])</f>
        <v>7.3467524501061926E-3</v>
      </c>
    </row>
    <row r="128" spans="1:11">
      <c r="A128" t="s">
        <v>134</v>
      </c>
      <c r="B128" s="1">
        <v>4197.05</v>
      </c>
      <c r="C128" t="s">
        <v>134</v>
      </c>
      <c r="D128" s="1">
        <v>4170.16</v>
      </c>
      <c r="E128" s="1">
        <v>4209.5200000000004</v>
      </c>
      <c r="F128" s="1">
        <v>4170.16</v>
      </c>
      <c r="G128" t="s">
        <v>8</v>
      </c>
      <c r="H128" s="2">
        <v>9.9000000000000008E-3</v>
      </c>
      <c r="I128" s="3">
        <f>ABS(Table1[[#This Row],[Change %]])</f>
        <v>9.9000000000000008E-3</v>
      </c>
      <c r="J128" s="5">
        <f>[High]-[Low]</f>
        <v>39.360000000000582</v>
      </c>
      <c r="K128" s="6">
        <f>([Volatility in ($)]/[Open])</f>
        <v>9.4384867726899167E-3</v>
      </c>
    </row>
    <row r="129" spans="1:11">
      <c r="A129" t="s">
        <v>135</v>
      </c>
      <c r="B129" s="1">
        <v>4155.8599999999997</v>
      </c>
      <c r="C129" t="s">
        <v>135</v>
      </c>
      <c r="D129" s="1">
        <v>4168.6099999999997</v>
      </c>
      <c r="E129" s="1">
        <v>4188.72</v>
      </c>
      <c r="F129" s="1">
        <v>4151.72</v>
      </c>
      <c r="G129" t="s">
        <v>8</v>
      </c>
      <c r="H129" s="2">
        <v>-8.0000000000000004E-4</v>
      </c>
      <c r="I129" s="3">
        <f>ABS(Table1[[#This Row],[Change %]])</f>
        <v>8.0000000000000004E-4</v>
      </c>
      <c r="J129" s="5">
        <f>[High]-[Low]</f>
        <v>37</v>
      </c>
      <c r="K129" s="6">
        <f>([Volatility in ($)]/[Open])</f>
        <v>8.8758602987566611E-3</v>
      </c>
    </row>
    <row r="130" spans="1:11">
      <c r="A130" t="s">
        <v>136</v>
      </c>
      <c r="B130" s="1">
        <v>4159.12</v>
      </c>
      <c r="C130" t="s">
        <v>136</v>
      </c>
      <c r="D130" s="1">
        <v>4121.97</v>
      </c>
      <c r="E130" s="1">
        <v>4172.8</v>
      </c>
      <c r="F130" s="1">
        <v>4121.97</v>
      </c>
      <c r="G130" t="s">
        <v>8</v>
      </c>
      <c r="H130" s="2">
        <v>1.06E-2</v>
      </c>
      <c r="I130" s="3">
        <f>ABS(Table1[[#This Row],[Change %]])</f>
        <v>1.06E-2</v>
      </c>
      <c r="J130" s="5">
        <f>[High]-[Low]</f>
        <v>50.829999999999927</v>
      </c>
      <c r="K130" s="6">
        <f>([Volatility in ($)]/[Open])</f>
        <v>1.2331482276678365E-2</v>
      </c>
    </row>
    <row r="131" spans="1:11">
      <c r="A131" t="s">
        <v>137</v>
      </c>
      <c r="B131" s="1">
        <v>4115.68</v>
      </c>
      <c r="C131" t="s">
        <v>137</v>
      </c>
      <c r="D131" s="1">
        <v>4098.45</v>
      </c>
      <c r="E131" s="1">
        <v>4116.93</v>
      </c>
      <c r="F131" s="1">
        <v>4061.41</v>
      </c>
      <c r="G131" t="s">
        <v>8</v>
      </c>
      <c r="H131" s="2">
        <v>-2.8999999999999998E-3</v>
      </c>
      <c r="I131" s="3">
        <f>ABS(Table1[[#This Row],[Change %]])</f>
        <v>2.8999999999999998E-3</v>
      </c>
      <c r="J131" s="5">
        <f>[High]-[Low]</f>
        <v>55.520000000000437</v>
      </c>
      <c r="K131" s="6">
        <f>([Volatility in ($)]/[Open])</f>
        <v>1.3546584684453985E-2</v>
      </c>
    </row>
    <row r="132" spans="1:11">
      <c r="A132" t="s">
        <v>138</v>
      </c>
      <c r="B132" s="1">
        <v>4127.83</v>
      </c>
      <c r="C132" t="s">
        <v>138</v>
      </c>
      <c r="D132" s="1">
        <v>4165.9399999999996</v>
      </c>
      <c r="E132" s="1">
        <v>4169.1499999999996</v>
      </c>
      <c r="F132" s="1">
        <v>4125.99</v>
      </c>
      <c r="G132" t="s">
        <v>8</v>
      </c>
      <c r="H132" s="2">
        <v>-8.5000000000000006E-3</v>
      </c>
      <c r="I132" s="3">
        <f>ABS(Table1[[#This Row],[Change %]])</f>
        <v>8.5000000000000006E-3</v>
      </c>
      <c r="J132" s="5">
        <f>[High]-[Low]</f>
        <v>43.159999999999854</v>
      </c>
      <c r="K132" s="6">
        <f>([Volatility in ($)]/[Open])</f>
        <v>1.0360206820069386E-2</v>
      </c>
    </row>
    <row r="133" spans="1:11">
      <c r="A133" t="s">
        <v>139</v>
      </c>
      <c r="B133" s="1">
        <v>4163.29</v>
      </c>
      <c r="C133" t="s">
        <v>139</v>
      </c>
      <c r="D133" s="1">
        <v>4169.92</v>
      </c>
      <c r="E133" s="1">
        <v>4171.92</v>
      </c>
      <c r="F133" s="1">
        <v>4142.6899999999996</v>
      </c>
      <c r="G133" t="s">
        <v>8</v>
      </c>
      <c r="H133" s="2">
        <v>-2.5000000000000001E-3</v>
      </c>
      <c r="I133" s="3">
        <f>ABS(Table1[[#This Row],[Change %]])</f>
        <v>2.5000000000000001E-3</v>
      </c>
      <c r="J133" s="5">
        <f>[High]-[Low]</f>
        <v>29.230000000000473</v>
      </c>
      <c r="K133" s="6">
        <f>([Volatility in ($)]/[Open])</f>
        <v>7.0097268053105266E-3</v>
      </c>
    </row>
    <row r="134" spans="1:11">
      <c r="A134" t="s">
        <v>140</v>
      </c>
      <c r="B134" s="1">
        <v>4173.8500000000004</v>
      </c>
      <c r="C134" t="s">
        <v>140</v>
      </c>
      <c r="D134" s="1">
        <v>4129.58</v>
      </c>
      <c r="E134" s="1">
        <v>4183.13</v>
      </c>
      <c r="F134" s="1">
        <v>4129.58</v>
      </c>
      <c r="G134" t="s">
        <v>8</v>
      </c>
      <c r="H134" s="2">
        <v>1.49E-2</v>
      </c>
      <c r="I134" s="3">
        <f>ABS(Table1[[#This Row],[Change %]])</f>
        <v>1.49E-2</v>
      </c>
      <c r="J134" s="5">
        <f>[High]-[Low]</f>
        <v>53.550000000000182</v>
      </c>
      <c r="K134" s="6">
        <f>([Volatility in ($)]/[Open])</f>
        <v>1.2967420415635533E-2</v>
      </c>
    </row>
    <row r="135" spans="1:11">
      <c r="A135" t="s">
        <v>141</v>
      </c>
      <c r="B135" s="1">
        <v>4112.5</v>
      </c>
      <c r="C135" t="s">
        <v>141</v>
      </c>
      <c r="D135" s="1">
        <v>4074.99</v>
      </c>
      <c r="E135" s="1">
        <v>4131.58</v>
      </c>
      <c r="F135" s="1">
        <v>4074.99</v>
      </c>
      <c r="G135" t="s">
        <v>8</v>
      </c>
      <c r="H135" s="2">
        <v>1.2200000000000001E-2</v>
      </c>
      <c r="I135" s="3">
        <f>ABS(Table1[[#This Row],[Change %]])</f>
        <v>1.2200000000000001E-2</v>
      </c>
      <c r="J135" s="5">
        <f>[High]-[Low]</f>
        <v>56.590000000000146</v>
      </c>
      <c r="K135" s="6">
        <f>([Volatility in ($)]/[Open])</f>
        <v>1.3887150643314498E-2</v>
      </c>
    </row>
    <row r="136" spans="1:11">
      <c r="A136" t="s">
        <v>142</v>
      </c>
      <c r="B136" s="1">
        <v>4063.04</v>
      </c>
      <c r="C136" t="s">
        <v>142</v>
      </c>
      <c r="D136" s="1">
        <v>4130.55</v>
      </c>
      <c r="E136" s="1">
        <v>4134.7299999999996</v>
      </c>
      <c r="F136" s="1">
        <v>4056.88</v>
      </c>
      <c r="G136" t="s">
        <v>8</v>
      </c>
      <c r="H136" s="2">
        <v>-2.1399999999999999E-2</v>
      </c>
      <c r="I136" s="3">
        <f>ABS(Table1[[#This Row],[Change %]])</f>
        <v>2.1399999999999999E-2</v>
      </c>
      <c r="J136" s="5">
        <f>[High]-[Low]</f>
        <v>77.849999999999454</v>
      </c>
      <c r="K136" s="6">
        <f>([Volatility in ($)]/[Open])</f>
        <v>1.8847368994443708E-2</v>
      </c>
    </row>
    <row r="137" spans="1:11">
      <c r="A137" t="s">
        <v>143</v>
      </c>
      <c r="B137" s="1">
        <v>4152.1000000000004</v>
      </c>
      <c r="C137" t="s">
        <v>143</v>
      </c>
      <c r="D137" s="1">
        <v>4150.34</v>
      </c>
      <c r="E137" s="1">
        <v>4162.04</v>
      </c>
      <c r="F137" s="1">
        <v>4111.53</v>
      </c>
      <c r="G137" t="s">
        <v>8</v>
      </c>
      <c r="H137" s="2">
        <v>-8.6999999999999994E-3</v>
      </c>
      <c r="I137" s="3">
        <f>ABS(Table1[[#This Row],[Change %]])</f>
        <v>8.6999999999999994E-3</v>
      </c>
      <c r="J137" s="5">
        <f>[High]-[Low]</f>
        <v>50.510000000000218</v>
      </c>
      <c r="K137" s="6">
        <f>([Volatility in ($)]/[Open])</f>
        <v>1.2170087269958657E-2</v>
      </c>
    </row>
    <row r="138" spans="1:11">
      <c r="A138" t="s">
        <v>144</v>
      </c>
      <c r="B138" s="1">
        <v>4188.43</v>
      </c>
      <c r="C138" t="s">
        <v>144</v>
      </c>
      <c r="D138" s="1">
        <v>4228.29</v>
      </c>
      <c r="E138" s="1">
        <v>4236.3900000000003</v>
      </c>
      <c r="F138" s="1">
        <v>4188.13</v>
      </c>
      <c r="G138" t="s">
        <v>8</v>
      </c>
      <c r="H138" s="2">
        <v>-1.04E-2</v>
      </c>
      <c r="I138" s="3">
        <f>ABS(Table1[[#This Row],[Change %]])</f>
        <v>1.04E-2</v>
      </c>
      <c r="J138" s="5">
        <f>[High]-[Low]</f>
        <v>48.260000000000218</v>
      </c>
      <c r="K138" s="6">
        <f>([Volatility in ($)]/[Open])</f>
        <v>1.1413597459020128E-2</v>
      </c>
    </row>
    <row r="139" spans="1:11">
      <c r="A139" t="s">
        <v>145</v>
      </c>
      <c r="B139" s="1">
        <v>4232.6000000000004</v>
      </c>
      <c r="C139" t="s">
        <v>145</v>
      </c>
      <c r="D139" s="1">
        <v>4210.34</v>
      </c>
      <c r="E139" s="1">
        <v>4238.04</v>
      </c>
      <c r="F139" s="1">
        <v>4201.6400000000003</v>
      </c>
      <c r="G139" t="s">
        <v>8</v>
      </c>
      <c r="H139" s="2">
        <v>7.4000000000000003E-3</v>
      </c>
      <c r="I139" s="3">
        <f>ABS(Table1[[#This Row],[Change %]])</f>
        <v>7.4000000000000003E-3</v>
      </c>
      <c r="J139" s="5">
        <f>[High]-[Low]</f>
        <v>36.399999999999636</v>
      </c>
      <c r="K139" s="6">
        <f>([Volatility in ($)]/[Open])</f>
        <v>8.6453825581781132E-3</v>
      </c>
    </row>
    <row r="140" spans="1:11">
      <c r="A140" t="s">
        <v>146</v>
      </c>
      <c r="B140" s="1">
        <v>4201.62</v>
      </c>
      <c r="C140" t="s">
        <v>146</v>
      </c>
      <c r="D140" s="1">
        <v>4169.1400000000003</v>
      </c>
      <c r="E140" s="1">
        <v>4202.7</v>
      </c>
      <c r="F140" s="1">
        <v>4147.33</v>
      </c>
      <c r="G140" t="s">
        <v>8</v>
      </c>
      <c r="H140" s="2">
        <v>8.2000000000000007E-3</v>
      </c>
      <c r="I140" s="3">
        <f>ABS(Table1[[#This Row],[Change %]])</f>
        <v>8.2000000000000007E-3</v>
      </c>
      <c r="J140" s="5">
        <f>[High]-[Low]</f>
        <v>55.369999999999891</v>
      </c>
      <c r="K140" s="6">
        <f>([Volatility in ($)]/[Open])</f>
        <v>1.3280916447996442E-2</v>
      </c>
    </row>
    <row r="141" spans="1:11">
      <c r="A141" t="s">
        <v>147</v>
      </c>
      <c r="B141" s="1">
        <v>4167.59</v>
      </c>
      <c r="C141" t="s">
        <v>147</v>
      </c>
      <c r="D141" s="1">
        <v>4177.0600000000004</v>
      </c>
      <c r="E141" s="1">
        <v>4187.72</v>
      </c>
      <c r="F141" s="1">
        <v>4160.9399999999996</v>
      </c>
      <c r="G141" t="s">
        <v>8</v>
      </c>
      <c r="H141" s="2">
        <v>6.9999999999999999E-4</v>
      </c>
      <c r="I141" s="3">
        <f>ABS(Table1[[#This Row],[Change %]])</f>
        <v>6.9999999999999999E-4</v>
      </c>
      <c r="J141" s="5">
        <f>[High]-[Low]</f>
        <v>26.780000000000655</v>
      </c>
      <c r="K141" s="6">
        <f>([Volatility in ($)]/[Open])</f>
        <v>6.4112078830566603E-3</v>
      </c>
    </row>
    <row r="142" spans="1:11">
      <c r="A142" t="s">
        <v>148</v>
      </c>
      <c r="B142" s="1">
        <v>4164.66</v>
      </c>
      <c r="C142" t="s">
        <v>148</v>
      </c>
      <c r="D142" s="1">
        <v>4179.04</v>
      </c>
      <c r="E142" s="1">
        <v>4179.04</v>
      </c>
      <c r="F142" s="1">
        <v>4128.59</v>
      </c>
      <c r="G142" t="s">
        <v>8</v>
      </c>
      <c r="H142" s="2">
        <v>-6.7000000000000002E-3</v>
      </c>
      <c r="I142" s="3">
        <f>ABS(Table1[[#This Row],[Change %]])</f>
        <v>6.7000000000000002E-3</v>
      </c>
      <c r="J142" s="5">
        <f>[High]-[Low]</f>
        <v>50.449999999999818</v>
      </c>
      <c r="K142" s="6">
        <f>([Volatility in ($)]/[Open])</f>
        <v>1.2072150541751172E-2</v>
      </c>
    </row>
    <row r="143" spans="1:11">
      <c r="A143" t="s">
        <v>149</v>
      </c>
      <c r="B143" s="1">
        <v>4192.66</v>
      </c>
      <c r="C143" t="s">
        <v>149</v>
      </c>
      <c r="D143" s="1">
        <v>4191.9799999999996</v>
      </c>
      <c r="E143" s="1">
        <v>4209.3900000000003</v>
      </c>
      <c r="F143" s="1">
        <v>4188.03</v>
      </c>
      <c r="G143" t="s">
        <v>8</v>
      </c>
      <c r="H143" s="2">
        <v>2.7000000000000001E-3</v>
      </c>
      <c r="I143" s="3">
        <f>ABS(Table1[[#This Row],[Change %]])</f>
        <v>2.7000000000000001E-3</v>
      </c>
      <c r="J143" s="5">
        <f>[High]-[Low]</f>
        <v>21.360000000000582</v>
      </c>
      <c r="K143" s="6">
        <f>([Volatility in ($)]/[Open])</f>
        <v>5.0954441576535631E-3</v>
      </c>
    </row>
    <row r="144" spans="1:11">
      <c r="A144" t="s">
        <v>150</v>
      </c>
      <c r="B144" s="1">
        <v>4181.17</v>
      </c>
      <c r="C144" t="s">
        <v>150</v>
      </c>
      <c r="D144" s="1">
        <v>4198.1000000000004</v>
      </c>
      <c r="E144" s="1">
        <v>4198.1000000000004</v>
      </c>
      <c r="F144" s="1">
        <v>4174.8500000000004</v>
      </c>
      <c r="G144" t="s">
        <v>8</v>
      </c>
      <c r="H144" s="2">
        <v>-7.1999999999999998E-3</v>
      </c>
      <c r="I144" s="3">
        <f>ABS(Table1[[#This Row],[Change %]])</f>
        <v>7.1999999999999998E-3</v>
      </c>
      <c r="J144" s="5">
        <f>[High]-[Low]</f>
        <v>23.25</v>
      </c>
      <c r="K144" s="6">
        <f>([Volatility in ($)]/[Open])</f>
        <v>5.5382196708034584E-3</v>
      </c>
    </row>
    <row r="145" spans="1:11">
      <c r="A145" t="s">
        <v>151</v>
      </c>
      <c r="B145" s="1">
        <v>4211.47</v>
      </c>
      <c r="C145" t="s">
        <v>151</v>
      </c>
      <c r="D145" s="1">
        <v>4206.1400000000003</v>
      </c>
      <c r="E145" s="1">
        <v>4218.78</v>
      </c>
      <c r="F145" s="1">
        <v>4176.8100000000004</v>
      </c>
      <c r="G145" t="s">
        <v>8</v>
      </c>
      <c r="H145" s="2">
        <v>6.7999999999999996E-3</v>
      </c>
      <c r="I145" s="3">
        <f>ABS(Table1[[#This Row],[Change %]])</f>
        <v>6.7999999999999996E-3</v>
      </c>
      <c r="J145" s="5">
        <f>[High]-[Low]</f>
        <v>41.969999999999345</v>
      </c>
      <c r="K145" s="6">
        <f>([Volatility in ($)]/[Open])</f>
        <v>9.9782698626292386E-3</v>
      </c>
    </row>
    <row r="146" spans="1:11">
      <c r="A146" t="s">
        <v>152</v>
      </c>
      <c r="B146" s="1">
        <v>4183.18</v>
      </c>
      <c r="C146" t="s">
        <v>152</v>
      </c>
      <c r="D146" s="1">
        <v>4185.1400000000003</v>
      </c>
      <c r="E146" s="1">
        <v>4201.53</v>
      </c>
      <c r="F146" s="1">
        <v>4181.78</v>
      </c>
      <c r="G146" t="s">
        <v>8</v>
      </c>
      <c r="H146" s="2">
        <v>-8.0000000000000004E-4</v>
      </c>
      <c r="I146" s="3">
        <f>ABS(Table1[[#This Row],[Change %]])</f>
        <v>8.0000000000000004E-4</v>
      </c>
      <c r="J146" s="5">
        <f>[High]-[Low]</f>
        <v>19.75</v>
      </c>
      <c r="K146" s="6">
        <f>([Volatility in ($)]/[Open])</f>
        <v>4.7190774980048452E-3</v>
      </c>
    </row>
    <row r="147" spans="1:11">
      <c r="A147" t="s">
        <v>153</v>
      </c>
      <c r="B147" s="1">
        <v>4186.72</v>
      </c>
      <c r="C147" t="s">
        <v>153</v>
      </c>
      <c r="D147" s="1">
        <v>4188.25</v>
      </c>
      <c r="E147" s="1">
        <v>4193.3500000000004</v>
      </c>
      <c r="F147" s="1">
        <v>4176.22</v>
      </c>
      <c r="G147" t="s">
        <v>8</v>
      </c>
      <c r="H147" s="2">
        <v>-2.0000000000000001E-4</v>
      </c>
      <c r="I147" s="3">
        <f>ABS(Table1[[#This Row],[Change %]])</f>
        <v>2.0000000000000001E-4</v>
      </c>
      <c r="J147" s="5">
        <f>[High]-[Low]</f>
        <v>17.130000000000109</v>
      </c>
      <c r="K147" s="6">
        <f>([Volatility in ($)]/[Open])</f>
        <v>4.0900137288844051E-3</v>
      </c>
    </row>
    <row r="148" spans="1:11">
      <c r="A148" t="s">
        <v>154</v>
      </c>
      <c r="B148" s="1">
        <v>4187.62</v>
      </c>
      <c r="C148" t="s">
        <v>154</v>
      </c>
      <c r="D148" s="1">
        <v>4185.03</v>
      </c>
      <c r="E148" s="1">
        <v>4194.1899999999996</v>
      </c>
      <c r="F148" s="1">
        <v>4182.3599999999997</v>
      </c>
      <c r="G148" t="s">
        <v>8</v>
      </c>
      <c r="H148" s="2">
        <v>1.8E-3</v>
      </c>
      <c r="I148" s="3">
        <f>ABS(Table1[[#This Row],[Change %]])</f>
        <v>1.8E-3</v>
      </c>
      <c r="J148" s="5">
        <f>[High]-[Low]</f>
        <v>11.829999999999927</v>
      </c>
      <c r="K148" s="6">
        <f>([Volatility in ($)]/[Open])</f>
        <v>2.826741982733679E-3</v>
      </c>
    </row>
    <row r="149" spans="1:11">
      <c r="A149" t="s">
        <v>155</v>
      </c>
      <c r="B149" s="1">
        <v>4180.17</v>
      </c>
      <c r="C149" t="s">
        <v>155</v>
      </c>
      <c r="D149" s="1">
        <v>4138.78</v>
      </c>
      <c r="E149" s="1">
        <v>4194.17</v>
      </c>
      <c r="F149" s="1">
        <v>4138.78</v>
      </c>
      <c r="G149" t="s">
        <v>8</v>
      </c>
      <c r="H149" s="2">
        <v>1.09E-2</v>
      </c>
      <c r="I149" s="3">
        <f>ABS(Table1[[#This Row],[Change %]])</f>
        <v>1.09E-2</v>
      </c>
      <c r="J149" s="5">
        <f>[High]-[Low]</f>
        <v>55.390000000000327</v>
      </c>
      <c r="K149" s="6">
        <f>([Volatility in ($)]/[Open])</f>
        <v>1.3383170886106613E-2</v>
      </c>
    </row>
    <row r="150" spans="1:11">
      <c r="A150" t="s">
        <v>156</v>
      </c>
      <c r="B150" s="1">
        <v>4134.9799999999996</v>
      </c>
      <c r="C150" t="s">
        <v>156</v>
      </c>
      <c r="D150" s="1">
        <v>4170.46</v>
      </c>
      <c r="E150" s="1">
        <v>4179.57</v>
      </c>
      <c r="F150" s="1">
        <v>4123.6899999999996</v>
      </c>
      <c r="G150" t="s">
        <v>8</v>
      </c>
      <c r="H150" s="2">
        <v>-9.1999999999999998E-3</v>
      </c>
      <c r="I150" s="3">
        <f>ABS(Table1[[#This Row],[Change %]])</f>
        <v>9.1999999999999998E-3</v>
      </c>
      <c r="J150" s="5">
        <f>[High]-[Low]</f>
        <v>55.880000000000109</v>
      </c>
      <c r="K150" s="6">
        <f>([Volatility in ($)]/[Open])</f>
        <v>1.3399001548989826E-2</v>
      </c>
    </row>
    <row r="151" spans="1:11">
      <c r="A151" t="s">
        <v>157</v>
      </c>
      <c r="B151" s="1">
        <v>4173.42</v>
      </c>
      <c r="C151" t="s">
        <v>157</v>
      </c>
      <c r="D151" s="1">
        <v>4128.42</v>
      </c>
      <c r="E151" s="1">
        <v>4175.0200000000004</v>
      </c>
      <c r="F151" s="1">
        <v>4126.3500000000004</v>
      </c>
      <c r="G151" t="s">
        <v>8</v>
      </c>
      <c r="H151" s="2">
        <v>9.2999999999999992E-3</v>
      </c>
      <c r="I151" s="3">
        <f>ABS(Table1[[#This Row],[Change %]])</f>
        <v>9.2999999999999992E-3</v>
      </c>
      <c r="J151" s="5">
        <f>[High]-[Low]</f>
        <v>48.670000000000073</v>
      </c>
      <c r="K151" s="6">
        <f>([Volatility in ($)]/[Open])</f>
        <v>1.1789013714689899E-2</v>
      </c>
    </row>
    <row r="152" spans="1:11">
      <c r="A152" t="s">
        <v>158</v>
      </c>
      <c r="B152" s="1">
        <v>4134.9399999999996</v>
      </c>
      <c r="C152" t="s">
        <v>158</v>
      </c>
      <c r="D152" s="1">
        <v>4159.18</v>
      </c>
      <c r="E152" s="1">
        <v>4159.18</v>
      </c>
      <c r="F152" s="1">
        <v>4118.38</v>
      </c>
      <c r="G152" t="s">
        <v>8</v>
      </c>
      <c r="H152" s="2">
        <v>-6.7999999999999996E-3</v>
      </c>
      <c r="I152" s="3">
        <f>ABS(Table1[[#This Row],[Change %]])</f>
        <v>6.7999999999999996E-3</v>
      </c>
      <c r="J152" s="5">
        <f>[High]-[Low]</f>
        <v>40.800000000000182</v>
      </c>
      <c r="K152" s="6">
        <f>([Volatility in ($)]/[Open])</f>
        <v>9.809625935881635E-3</v>
      </c>
    </row>
    <row r="153" spans="1:11">
      <c r="A153" t="s">
        <v>159</v>
      </c>
      <c r="B153" s="1">
        <v>4163.26</v>
      </c>
      <c r="C153" t="s">
        <v>159</v>
      </c>
      <c r="D153" s="1">
        <v>4179.8</v>
      </c>
      <c r="E153" s="1">
        <v>4180.8100000000004</v>
      </c>
      <c r="F153" s="1">
        <v>4150.47</v>
      </c>
      <c r="G153" t="s">
        <v>8</v>
      </c>
      <c r="H153" s="2">
        <v>-5.3E-3</v>
      </c>
      <c r="I153" s="3">
        <f>ABS(Table1[[#This Row],[Change %]])</f>
        <v>5.3E-3</v>
      </c>
      <c r="J153" s="5">
        <f>[High]-[Low]</f>
        <v>30.340000000000146</v>
      </c>
      <c r="K153" s="6">
        <f>([Volatility in ($)]/[Open])</f>
        <v>7.2587205129432371E-3</v>
      </c>
    </row>
    <row r="154" spans="1:11">
      <c r="A154" t="s">
        <v>160</v>
      </c>
      <c r="B154" s="1">
        <v>4185.47</v>
      </c>
      <c r="C154" t="s">
        <v>160</v>
      </c>
      <c r="D154" s="1">
        <v>4174.1400000000003</v>
      </c>
      <c r="E154" s="1">
        <v>4191.3100000000004</v>
      </c>
      <c r="F154" s="1">
        <v>4170.75</v>
      </c>
      <c r="G154" t="s">
        <v>8</v>
      </c>
      <c r="H154" s="2">
        <v>3.5999999999999999E-3</v>
      </c>
      <c r="I154" s="3">
        <f>ABS(Table1[[#This Row],[Change %]])</f>
        <v>3.5999999999999999E-3</v>
      </c>
      <c r="J154" s="5">
        <f>[High]-[Low]</f>
        <v>20.5600000000004</v>
      </c>
      <c r="K154" s="6">
        <f>([Volatility in ($)]/[Open])</f>
        <v>4.925565505709056E-3</v>
      </c>
    </row>
    <row r="155" spans="1:11">
      <c r="A155" t="s">
        <v>161</v>
      </c>
      <c r="B155" s="1">
        <v>4170.42</v>
      </c>
      <c r="C155" t="s">
        <v>161</v>
      </c>
      <c r="D155" s="1">
        <v>4139.76</v>
      </c>
      <c r="E155" s="1">
        <v>4173.49</v>
      </c>
      <c r="F155" s="1">
        <v>4139.76</v>
      </c>
      <c r="G155" t="s">
        <v>8</v>
      </c>
      <c r="H155" s="2">
        <v>1.11E-2</v>
      </c>
      <c r="I155" s="3">
        <f>ABS(Table1[[#This Row],[Change %]])</f>
        <v>1.11E-2</v>
      </c>
      <c r="J155" s="5">
        <f>[High]-[Low]</f>
        <v>33.729999999999563</v>
      </c>
      <c r="K155" s="6">
        <f>([Volatility in ($)]/[Open])</f>
        <v>8.147815332289688E-3</v>
      </c>
    </row>
    <row r="156" spans="1:11">
      <c r="A156" t="s">
        <v>162</v>
      </c>
      <c r="B156" s="1">
        <v>4124.66</v>
      </c>
      <c r="C156" t="s">
        <v>162</v>
      </c>
      <c r="D156" s="1">
        <v>4141.58</v>
      </c>
      <c r="E156" s="1">
        <v>4151.6899999999996</v>
      </c>
      <c r="F156" s="1">
        <v>4120.87</v>
      </c>
      <c r="G156" t="s">
        <v>8</v>
      </c>
      <c r="H156" s="2">
        <v>-4.1000000000000003E-3</v>
      </c>
      <c r="I156" s="3">
        <f>ABS(Table1[[#This Row],[Change %]])</f>
        <v>4.1000000000000003E-3</v>
      </c>
      <c r="J156" s="5">
        <f>[High]-[Low]</f>
        <v>30.819999999999709</v>
      </c>
      <c r="K156" s="6">
        <f>([Volatility in ($)]/[Open])</f>
        <v>7.4416044118427527E-3</v>
      </c>
    </row>
    <row r="157" spans="1:11">
      <c r="A157" t="s">
        <v>163</v>
      </c>
      <c r="B157" s="1">
        <v>4141.59</v>
      </c>
      <c r="C157" t="s">
        <v>163</v>
      </c>
      <c r="D157" s="1">
        <v>4130.1000000000004</v>
      </c>
      <c r="E157" s="1">
        <v>4148</v>
      </c>
      <c r="F157" s="1">
        <v>4124.43</v>
      </c>
      <c r="G157" t="s">
        <v>8</v>
      </c>
      <c r="H157" s="2">
        <v>3.3E-3</v>
      </c>
      <c r="I157" s="3">
        <f>ABS(Table1[[#This Row],[Change %]])</f>
        <v>3.3E-3</v>
      </c>
      <c r="J157" s="5">
        <f>[High]-[Low]</f>
        <v>23.569999999999709</v>
      </c>
      <c r="K157" s="6">
        <f>([Volatility in ($)]/[Open])</f>
        <v>5.7068836105662593E-3</v>
      </c>
    </row>
    <row r="158" spans="1:11">
      <c r="A158" t="s">
        <v>164</v>
      </c>
      <c r="B158" s="1">
        <v>4127.99</v>
      </c>
      <c r="C158" t="s">
        <v>164</v>
      </c>
      <c r="D158" s="1">
        <v>4124.71</v>
      </c>
      <c r="E158" s="1">
        <v>4131.76</v>
      </c>
      <c r="F158" s="1">
        <v>4114.82</v>
      </c>
      <c r="G158" t="s">
        <v>8</v>
      </c>
      <c r="H158" s="2">
        <v>-2.0000000000000001E-4</v>
      </c>
      <c r="I158" s="3">
        <f>ABS(Table1[[#This Row],[Change %]])</f>
        <v>2.0000000000000001E-4</v>
      </c>
      <c r="J158" s="5">
        <f>[High]-[Low]</f>
        <v>16.940000000000509</v>
      </c>
      <c r="K158" s="6">
        <f>([Volatility in ($)]/[Open])</f>
        <v>4.1069553980765941E-3</v>
      </c>
    </row>
    <row r="159" spans="1:11">
      <c r="A159" t="s">
        <v>165</v>
      </c>
      <c r="B159" s="1">
        <v>4128.8</v>
      </c>
      <c r="C159" t="s">
        <v>165</v>
      </c>
      <c r="D159" s="1">
        <v>4096.1099999999997</v>
      </c>
      <c r="E159" s="1">
        <v>4129.4799999999996</v>
      </c>
      <c r="F159" s="1">
        <v>4095.51</v>
      </c>
      <c r="G159" t="s">
        <v>8</v>
      </c>
      <c r="H159" s="2">
        <v>7.7000000000000002E-3</v>
      </c>
      <c r="I159" s="3">
        <f>ABS(Table1[[#This Row],[Change %]])</f>
        <v>7.7000000000000002E-3</v>
      </c>
      <c r="J159" s="5">
        <f>[High]-[Low]</f>
        <v>33.969999999999345</v>
      </c>
      <c r="K159" s="6">
        <f>([Volatility in ($)]/[Open])</f>
        <v>8.2932343125549229E-3</v>
      </c>
    </row>
    <row r="160" spans="1:11">
      <c r="A160" t="s">
        <v>166</v>
      </c>
      <c r="B160" s="1">
        <v>4097.17</v>
      </c>
      <c r="C160" t="s">
        <v>166</v>
      </c>
      <c r="D160" s="1">
        <v>4089.95</v>
      </c>
      <c r="E160" s="1">
        <v>4098.1899999999996</v>
      </c>
      <c r="F160" s="1">
        <v>4082.54</v>
      </c>
      <c r="G160" t="s">
        <v>8</v>
      </c>
      <c r="H160" s="2">
        <v>4.1999999999999997E-3</v>
      </c>
      <c r="I160" s="3">
        <f>ABS(Table1[[#This Row],[Change %]])</f>
        <v>4.1999999999999997E-3</v>
      </c>
      <c r="J160" s="5">
        <f>[High]-[Low]</f>
        <v>15.649999999999636</v>
      </c>
      <c r="K160" s="6">
        <f>([Volatility in ($)]/[Open])</f>
        <v>3.8264526461202794E-3</v>
      </c>
    </row>
    <row r="161" spans="1:11">
      <c r="A161" t="s">
        <v>167</v>
      </c>
      <c r="B161" s="1">
        <v>4079.95</v>
      </c>
      <c r="C161" t="s">
        <v>167</v>
      </c>
      <c r="D161" s="1">
        <v>4074.29</v>
      </c>
      <c r="E161" s="1">
        <v>4083.13</v>
      </c>
      <c r="F161" s="1">
        <v>4068.31</v>
      </c>
      <c r="G161" t="s">
        <v>8</v>
      </c>
      <c r="H161" s="2">
        <v>1.5E-3</v>
      </c>
      <c r="I161" s="3">
        <f>ABS(Table1[[#This Row],[Change %]])</f>
        <v>1.5E-3</v>
      </c>
      <c r="J161" s="5">
        <f>[High]-[Low]</f>
        <v>14.820000000000164</v>
      </c>
      <c r="K161" s="6">
        <f>([Volatility in ($)]/[Open])</f>
        <v>3.6374435791267103E-3</v>
      </c>
    </row>
    <row r="162" spans="1:11">
      <c r="A162" t="s">
        <v>168</v>
      </c>
      <c r="B162" s="1">
        <v>4073.94</v>
      </c>
      <c r="C162" t="s">
        <v>168</v>
      </c>
      <c r="D162" s="1">
        <v>4075.57</v>
      </c>
      <c r="E162" s="1">
        <v>4086.23</v>
      </c>
      <c r="F162" s="1">
        <v>4068.14</v>
      </c>
      <c r="G162" t="s">
        <v>8</v>
      </c>
      <c r="H162" s="2">
        <v>-1E-3</v>
      </c>
      <c r="I162" s="3">
        <f>ABS(Table1[[#This Row],[Change %]])</f>
        <v>1E-3</v>
      </c>
      <c r="J162" s="5">
        <f>[High]-[Low]</f>
        <v>18.090000000000146</v>
      </c>
      <c r="K162" s="6">
        <f>([Volatility in ($)]/[Open])</f>
        <v>4.4386429382884222E-3</v>
      </c>
    </row>
    <row r="163" spans="1:11">
      <c r="A163" t="s">
        <v>169</v>
      </c>
      <c r="B163" s="1">
        <v>4077.91</v>
      </c>
      <c r="C163" t="s">
        <v>169</v>
      </c>
      <c r="D163" s="1">
        <v>4034.44</v>
      </c>
      <c r="E163" s="1">
        <v>4083.42</v>
      </c>
      <c r="F163" s="1">
        <v>4034.44</v>
      </c>
      <c r="G163" t="s">
        <v>8</v>
      </c>
      <c r="H163" s="2">
        <v>1.44E-2</v>
      </c>
      <c r="I163" s="3">
        <f>ABS(Table1[[#This Row],[Change %]])</f>
        <v>1.44E-2</v>
      </c>
      <c r="J163" s="5">
        <f>[High]-[Low]</f>
        <v>48.980000000000018</v>
      </c>
      <c r="K163" s="6">
        <f>([Volatility in ($)]/[Open])</f>
        <v>1.2140470548576759E-2</v>
      </c>
    </row>
    <row r="164" spans="1:11">
      <c r="A164" t="s">
        <v>170</v>
      </c>
      <c r="B164" s="1">
        <v>4019.87</v>
      </c>
      <c r="C164" t="s">
        <v>170</v>
      </c>
      <c r="D164" s="1">
        <v>3992.78</v>
      </c>
      <c r="E164" s="1">
        <v>4020.63</v>
      </c>
      <c r="F164" s="1">
        <v>3992.78</v>
      </c>
      <c r="G164" t="s">
        <v>8</v>
      </c>
      <c r="H164" s="2">
        <v>1.18E-2</v>
      </c>
      <c r="I164" s="3">
        <f>ABS(Table1[[#This Row],[Change %]])</f>
        <v>1.18E-2</v>
      </c>
      <c r="J164" s="5">
        <f>[High]-[Low]</f>
        <v>27.849999999999909</v>
      </c>
      <c r="K164" s="6">
        <f>([Volatility in ($)]/[Open])</f>
        <v>6.9750900375176962E-3</v>
      </c>
    </row>
    <row r="165" spans="1:11">
      <c r="A165" t="s">
        <v>171</v>
      </c>
      <c r="B165" s="1">
        <v>3972.89</v>
      </c>
      <c r="C165" t="s">
        <v>171</v>
      </c>
      <c r="D165" s="1">
        <v>3967.25</v>
      </c>
      <c r="E165" s="1">
        <v>3994.41</v>
      </c>
      <c r="F165" s="1">
        <v>3966.98</v>
      </c>
      <c r="G165" t="s">
        <v>8</v>
      </c>
      <c r="H165" s="2">
        <v>3.5999999999999999E-3</v>
      </c>
      <c r="I165" s="3">
        <f>ABS(Table1[[#This Row],[Change %]])</f>
        <v>3.5999999999999999E-3</v>
      </c>
      <c r="J165" s="5">
        <f>[High]-[Low]</f>
        <v>27.429999999999836</v>
      </c>
      <c r="K165" s="6">
        <f>([Volatility in ($)]/[Open])</f>
        <v>6.9141092696451793E-3</v>
      </c>
    </row>
    <row r="166" spans="1:11">
      <c r="A166" t="s">
        <v>172</v>
      </c>
      <c r="B166" s="1">
        <v>3958.55</v>
      </c>
      <c r="C166" t="s">
        <v>172</v>
      </c>
      <c r="D166" s="1">
        <v>3963.34</v>
      </c>
      <c r="E166" s="1">
        <v>3968.01</v>
      </c>
      <c r="F166" s="1">
        <v>3944.35</v>
      </c>
      <c r="G166" t="s">
        <v>8</v>
      </c>
      <c r="H166" s="2">
        <v>-3.2000000000000002E-3</v>
      </c>
      <c r="I166" s="3">
        <f>ABS(Table1[[#This Row],[Change %]])</f>
        <v>3.2000000000000002E-3</v>
      </c>
      <c r="J166" s="5">
        <f>[High]-[Low]</f>
        <v>23.660000000000309</v>
      </c>
      <c r="K166" s="6">
        <f>([Volatility in ($)]/[Open])</f>
        <v>5.9697124142769247E-3</v>
      </c>
    </row>
    <row r="167" spans="1:11">
      <c r="A167" t="s">
        <v>173</v>
      </c>
      <c r="B167" s="1">
        <v>3971.09</v>
      </c>
      <c r="C167" t="s">
        <v>173</v>
      </c>
      <c r="D167" s="1">
        <v>3969.31</v>
      </c>
      <c r="E167" s="1">
        <v>3981.83</v>
      </c>
      <c r="F167" s="1">
        <v>3943.25</v>
      </c>
      <c r="G167" t="s">
        <v>8</v>
      </c>
      <c r="H167" s="2">
        <v>-8.9999999999999998E-4</v>
      </c>
      <c r="I167" s="3">
        <f>ABS(Table1[[#This Row],[Change %]])</f>
        <v>8.9999999999999998E-4</v>
      </c>
      <c r="J167" s="5">
        <f>[High]-[Low]</f>
        <v>38.579999999999927</v>
      </c>
      <c r="K167" s="6">
        <f>([Volatility in ($)]/[Open])</f>
        <v>9.7195734271195572E-3</v>
      </c>
    </row>
    <row r="168" spans="1:11">
      <c r="A168" t="s">
        <v>174</v>
      </c>
      <c r="B168" s="1">
        <v>3974.54</v>
      </c>
      <c r="C168" t="s">
        <v>174</v>
      </c>
      <c r="D168" s="1">
        <v>3917.12</v>
      </c>
      <c r="E168" s="1">
        <v>3978.19</v>
      </c>
      <c r="F168" s="1">
        <v>3917.12</v>
      </c>
      <c r="G168" t="s">
        <v>8</v>
      </c>
      <c r="H168" s="2">
        <v>1.66E-2</v>
      </c>
      <c r="I168" s="3">
        <f>ABS(Table1[[#This Row],[Change %]])</f>
        <v>1.66E-2</v>
      </c>
      <c r="J168" s="5">
        <f>[High]-[Low]</f>
        <v>61.070000000000164</v>
      </c>
      <c r="K168" s="6">
        <f>([Volatility in ($)]/[Open])</f>
        <v>1.559053590392946E-2</v>
      </c>
    </row>
    <row r="169" spans="1:11">
      <c r="A169" t="s">
        <v>175</v>
      </c>
      <c r="B169" s="1">
        <v>3909.52</v>
      </c>
      <c r="C169" t="s">
        <v>175</v>
      </c>
      <c r="D169" s="1">
        <v>3879.34</v>
      </c>
      <c r="E169" s="1">
        <v>3919.54</v>
      </c>
      <c r="F169" s="1">
        <v>3853.5</v>
      </c>
      <c r="G169" t="s">
        <v>8</v>
      </c>
      <c r="H169" s="2">
        <v>5.1999999999999998E-3</v>
      </c>
      <c r="I169" s="3">
        <f>ABS(Table1[[#This Row],[Change %]])</f>
        <v>5.1999999999999998E-3</v>
      </c>
      <c r="J169" s="5">
        <f>[High]-[Low]</f>
        <v>66.039999999999964</v>
      </c>
      <c r="K169" s="6">
        <f>([Volatility in ($)]/[Open])</f>
        <v>1.7023514309135047E-2</v>
      </c>
    </row>
    <row r="170" spans="1:11">
      <c r="A170" t="s">
        <v>176</v>
      </c>
      <c r="B170" s="1">
        <v>3889.14</v>
      </c>
      <c r="C170" t="s">
        <v>176</v>
      </c>
      <c r="D170" s="1">
        <v>3919.93</v>
      </c>
      <c r="E170" s="1">
        <v>3942.08</v>
      </c>
      <c r="F170" s="1">
        <v>3889.07</v>
      </c>
      <c r="G170" t="s">
        <v>8</v>
      </c>
      <c r="H170" s="2">
        <v>-5.4999999999999997E-3</v>
      </c>
      <c r="I170" s="3">
        <f>ABS(Table1[[#This Row],[Change %]])</f>
        <v>5.4999999999999997E-3</v>
      </c>
      <c r="J170" s="5">
        <f>[High]-[Low]</f>
        <v>53.009999999999764</v>
      </c>
      <c r="K170" s="6">
        <f>([Volatility in ($)]/[Open])</f>
        <v>1.3523200669399649E-2</v>
      </c>
    </row>
    <row r="171" spans="1:11">
      <c r="A171" t="s">
        <v>177</v>
      </c>
      <c r="B171" s="1">
        <v>3910.52</v>
      </c>
      <c r="C171" t="s">
        <v>177</v>
      </c>
      <c r="D171" s="1">
        <v>3937.6</v>
      </c>
      <c r="E171" s="1">
        <v>3949.13</v>
      </c>
      <c r="F171" s="1">
        <v>3901.57</v>
      </c>
      <c r="G171" t="s">
        <v>8</v>
      </c>
      <c r="H171" s="2">
        <v>-7.6E-3</v>
      </c>
      <c r="I171" s="3">
        <f>ABS(Table1[[#This Row],[Change %]])</f>
        <v>7.6E-3</v>
      </c>
      <c r="J171" s="5">
        <f>[High]-[Low]</f>
        <v>47.559999999999945</v>
      </c>
      <c r="K171" s="6">
        <f>([Volatility in ($)]/[Open])</f>
        <v>1.2078423405119856E-2</v>
      </c>
    </row>
    <row r="172" spans="1:11">
      <c r="A172" t="s">
        <v>178</v>
      </c>
      <c r="B172" s="1">
        <v>3940.59</v>
      </c>
      <c r="C172" t="s">
        <v>178</v>
      </c>
      <c r="D172" s="1">
        <v>3916.48</v>
      </c>
      <c r="E172" s="1">
        <v>3955.31</v>
      </c>
      <c r="F172" s="1">
        <v>3914.16</v>
      </c>
      <c r="G172" t="s">
        <v>8</v>
      </c>
      <c r="H172" s="2">
        <v>7.0000000000000001E-3</v>
      </c>
      <c r="I172" s="3">
        <f>ABS(Table1[[#This Row],[Change %]])</f>
        <v>7.0000000000000001E-3</v>
      </c>
      <c r="J172" s="5">
        <f>[High]-[Low]</f>
        <v>41.150000000000091</v>
      </c>
      <c r="K172" s="6">
        <f>([Volatility in ($)]/[Open])</f>
        <v>1.0506883732331097E-2</v>
      </c>
    </row>
    <row r="173" spans="1:11">
      <c r="A173" t="s">
        <v>179</v>
      </c>
      <c r="B173" s="1">
        <v>3913.1</v>
      </c>
      <c r="C173" t="s">
        <v>179</v>
      </c>
      <c r="D173" s="1">
        <v>3913.14</v>
      </c>
      <c r="E173" s="1">
        <v>3930.12</v>
      </c>
      <c r="F173" s="1">
        <v>3886.75</v>
      </c>
      <c r="G173" t="s">
        <v>8</v>
      </c>
      <c r="H173" s="2">
        <v>-5.9999999999999995E-4</v>
      </c>
      <c r="I173" s="3">
        <f>ABS(Table1[[#This Row],[Change %]])</f>
        <v>5.9999999999999995E-4</v>
      </c>
      <c r="J173" s="5">
        <f>[High]-[Low]</f>
        <v>43.369999999999891</v>
      </c>
      <c r="K173" s="6">
        <f>([Volatility in ($)]/[Open])</f>
        <v>1.1083171059558281E-2</v>
      </c>
    </row>
    <row r="174" spans="1:11">
      <c r="A174" t="s">
        <v>180</v>
      </c>
      <c r="B174" s="1">
        <v>3915.46</v>
      </c>
      <c r="C174" t="s">
        <v>180</v>
      </c>
      <c r="D174" s="1">
        <v>3953.5</v>
      </c>
      <c r="E174" s="1">
        <v>3969.62</v>
      </c>
      <c r="F174" s="1">
        <v>3910.86</v>
      </c>
      <c r="G174" t="s">
        <v>8</v>
      </c>
      <c r="H174" s="2">
        <v>-1.4800000000000001E-2</v>
      </c>
      <c r="I174" s="3">
        <f>ABS(Table1[[#This Row],[Change %]])</f>
        <v>1.4800000000000001E-2</v>
      </c>
      <c r="J174" s="5">
        <f>[High]-[Low]</f>
        <v>58.759999999999764</v>
      </c>
      <c r="K174" s="6">
        <f>([Volatility in ($)]/[Open])</f>
        <v>1.4862779815353425E-2</v>
      </c>
    </row>
    <row r="175" spans="1:11">
      <c r="A175" t="s">
        <v>181</v>
      </c>
      <c r="B175" s="1">
        <v>3974.12</v>
      </c>
      <c r="C175" t="s">
        <v>181</v>
      </c>
      <c r="D175" s="1">
        <v>3949.57</v>
      </c>
      <c r="E175" s="1">
        <v>3983.87</v>
      </c>
      <c r="F175" s="1">
        <v>3935.74</v>
      </c>
      <c r="G175" t="s">
        <v>8</v>
      </c>
      <c r="H175" s="2">
        <v>2.8999999999999998E-3</v>
      </c>
      <c r="I175" s="3">
        <f>ABS(Table1[[#This Row],[Change %]])</f>
        <v>2.8999999999999998E-3</v>
      </c>
      <c r="J175" s="5">
        <f>[High]-[Low]</f>
        <v>48.130000000000109</v>
      </c>
      <c r="K175" s="6">
        <f>([Volatility in ($)]/[Open])</f>
        <v>1.2186136718680796E-2</v>
      </c>
    </row>
    <row r="176" spans="1:11">
      <c r="A176" t="s">
        <v>182</v>
      </c>
      <c r="B176" s="1">
        <v>3962.71</v>
      </c>
      <c r="C176" t="s">
        <v>182</v>
      </c>
      <c r="D176" s="1">
        <v>3973.59</v>
      </c>
      <c r="E176" s="1">
        <v>3981.04</v>
      </c>
      <c r="F176" s="1">
        <v>3953.44</v>
      </c>
      <c r="G176" t="s">
        <v>8</v>
      </c>
      <c r="H176" s="2">
        <v>-1.6000000000000001E-3</v>
      </c>
      <c r="I176" s="3">
        <f>ABS(Table1[[#This Row],[Change %]])</f>
        <v>1.6000000000000001E-3</v>
      </c>
      <c r="J176" s="5">
        <f>[High]-[Low]</f>
        <v>27.599999999999909</v>
      </c>
      <c r="K176" s="6">
        <f>([Volatility in ($)]/[Open])</f>
        <v>6.9458600409201526E-3</v>
      </c>
    </row>
    <row r="177" spans="1:11">
      <c r="A177" t="s">
        <v>183</v>
      </c>
      <c r="B177" s="1">
        <v>3968.94</v>
      </c>
      <c r="C177" t="s">
        <v>183</v>
      </c>
      <c r="D177" s="1">
        <v>3942.96</v>
      </c>
      <c r="E177" s="1">
        <v>3970.08</v>
      </c>
      <c r="F177" s="1">
        <v>3923.54</v>
      </c>
      <c r="G177" t="s">
        <v>8</v>
      </c>
      <c r="H177" s="2">
        <v>6.4999999999999997E-3</v>
      </c>
      <c r="I177" s="3">
        <f>ABS(Table1[[#This Row],[Change %]])</f>
        <v>6.4999999999999997E-3</v>
      </c>
      <c r="J177" s="5">
        <f>[High]-[Low]</f>
        <v>46.539999999999964</v>
      </c>
      <c r="K177" s="6">
        <f>([Volatility in ($)]/[Open])</f>
        <v>1.1803315275833375E-2</v>
      </c>
    </row>
    <row r="178" spans="1:11">
      <c r="A178" t="s">
        <v>184</v>
      </c>
      <c r="B178" s="1">
        <v>3943.34</v>
      </c>
      <c r="C178" t="s">
        <v>184</v>
      </c>
      <c r="D178" s="1">
        <v>3924.52</v>
      </c>
      <c r="E178" s="1">
        <v>3944.99</v>
      </c>
      <c r="F178" s="1">
        <v>3915.21</v>
      </c>
      <c r="G178" t="s">
        <v>8</v>
      </c>
      <c r="H178" s="2">
        <v>1E-3</v>
      </c>
      <c r="I178" s="3">
        <f>ABS(Table1[[#This Row],[Change %]])</f>
        <v>1E-3</v>
      </c>
      <c r="J178" s="5">
        <f>[High]-[Low]</f>
        <v>29.779999999999745</v>
      </c>
      <c r="K178" s="6">
        <f>([Volatility in ($)]/[Open])</f>
        <v>7.5881891288615538E-3</v>
      </c>
    </row>
    <row r="179" spans="1:11">
      <c r="A179" t="s">
        <v>185</v>
      </c>
      <c r="B179" s="1">
        <v>3939.34</v>
      </c>
      <c r="C179" t="s">
        <v>185</v>
      </c>
      <c r="D179" s="1">
        <v>3915.54</v>
      </c>
      <c r="E179" s="1">
        <v>3960.27</v>
      </c>
      <c r="F179" s="1">
        <v>3915.54</v>
      </c>
      <c r="G179" t="s">
        <v>8</v>
      </c>
      <c r="H179" s="2">
        <v>1.04E-2</v>
      </c>
      <c r="I179" s="3">
        <f>ABS(Table1[[#This Row],[Change %]])</f>
        <v>1.04E-2</v>
      </c>
      <c r="J179" s="5">
        <f>[High]-[Low]</f>
        <v>44.730000000000018</v>
      </c>
      <c r="K179" s="6">
        <f>([Volatility in ($)]/[Open])</f>
        <v>1.1423711671953298E-2</v>
      </c>
    </row>
    <row r="180" spans="1:11">
      <c r="A180" t="s">
        <v>186</v>
      </c>
      <c r="B180" s="1">
        <v>3898.81</v>
      </c>
      <c r="C180" t="s">
        <v>186</v>
      </c>
      <c r="D180" s="1">
        <v>3891.99</v>
      </c>
      <c r="E180" s="1">
        <v>3917.35</v>
      </c>
      <c r="F180" s="1">
        <v>3885.73</v>
      </c>
      <c r="G180" t="s">
        <v>8</v>
      </c>
      <c r="H180" s="2">
        <v>6.0000000000000001E-3</v>
      </c>
      <c r="I180" s="3">
        <f>ABS(Table1[[#This Row],[Change %]])</f>
        <v>6.0000000000000001E-3</v>
      </c>
      <c r="J180" s="5">
        <f>[High]-[Low]</f>
        <v>31.619999999999891</v>
      </c>
      <c r="K180" s="6">
        <f>([Volatility in ($)]/[Open])</f>
        <v>8.1243785312911619E-3</v>
      </c>
    </row>
    <row r="181" spans="1:11">
      <c r="A181" t="s">
        <v>187</v>
      </c>
      <c r="B181" s="1">
        <v>3875.44</v>
      </c>
      <c r="C181" t="s">
        <v>187</v>
      </c>
      <c r="D181" s="1">
        <v>3851.93</v>
      </c>
      <c r="E181" s="1">
        <v>3903.76</v>
      </c>
      <c r="F181" s="1">
        <v>3851.93</v>
      </c>
      <c r="G181" t="s">
        <v>8</v>
      </c>
      <c r="H181" s="2">
        <v>1.4200000000000001E-2</v>
      </c>
      <c r="I181" s="3">
        <f>ABS(Table1[[#This Row],[Change %]])</f>
        <v>1.4200000000000001E-2</v>
      </c>
      <c r="J181" s="5">
        <f>[High]-[Low]</f>
        <v>51.830000000000382</v>
      </c>
      <c r="K181" s="6">
        <f>([Volatility in ($)]/[Open])</f>
        <v>1.3455592391346775E-2</v>
      </c>
    </row>
    <row r="182" spans="1:11">
      <c r="A182" t="s">
        <v>188</v>
      </c>
      <c r="B182" s="1">
        <v>3821.35</v>
      </c>
      <c r="C182" t="s">
        <v>188</v>
      </c>
      <c r="D182" s="1">
        <v>3844.39</v>
      </c>
      <c r="E182" s="1">
        <v>3881.06</v>
      </c>
      <c r="F182" s="1">
        <v>3819.25</v>
      </c>
      <c r="G182" t="s">
        <v>8</v>
      </c>
      <c r="H182" s="2">
        <v>-5.4000000000000003E-3</v>
      </c>
      <c r="I182" s="3">
        <f>ABS(Table1[[#This Row],[Change %]])</f>
        <v>5.4000000000000003E-3</v>
      </c>
      <c r="J182" s="5">
        <f>[High]-[Low]</f>
        <v>61.809999999999945</v>
      </c>
      <c r="K182" s="6">
        <f>([Volatility in ($)]/[Open])</f>
        <v>1.6077973358582232E-2</v>
      </c>
    </row>
    <row r="183" spans="1:11">
      <c r="A183" t="s">
        <v>189</v>
      </c>
      <c r="B183" s="1">
        <v>3841.94</v>
      </c>
      <c r="C183" t="s">
        <v>189</v>
      </c>
      <c r="D183" s="1">
        <v>3793.58</v>
      </c>
      <c r="E183" s="1">
        <v>3851.69</v>
      </c>
      <c r="F183" s="1">
        <v>3730.19</v>
      </c>
      <c r="G183" t="s">
        <v>8</v>
      </c>
      <c r="H183" s="2">
        <v>1.95E-2</v>
      </c>
      <c r="I183" s="3">
        <f>ABS(Table1[[#This Row],[Change %]])</f>
        <v>1.95E-2</v>
      </c>
      <c r="J183" s="5">
        <f>[High]-[Low]</f>
        <v>121.5</v>
      </c>
      <c r="K183" s="6">
        <f>([Volatility in ($)]/[Open])</f>
        <v>3.2027794326203743E-2</v>
      </c>
    </row>
    <row r="184" spans="1:11">
      <c r="A184" t="s">
        <v>190</v>
      </c>
      <c r="B184" s="1">
        <v>3768.47</v>
      </c>
      <c r="C184" t="s">
        <v>190</v>
      </c>
      <c r="D184" s="1">
        <v>3818.53</v>
      </c>
      <c r="E184" s="1">
        <v>3843.67</v>
      </c>
      <c r="F184" s="1">
        <v>3723.34</v>
      </c>
      <c r="G184" t="s">
        <v>8</v>
      </c>
      <c r="H184" s="2">
        <v>-1.34E-2</v>
      </c>
      <c r="I184" s="3">
        <f>ABS(Table1[[#This Row],[Change %]])</f>
        <v>1.34E-2</v>
      </c>
      <c r="J184" s="5">
        <f>[High]-[Low]</f>
        <v>120.32999999999993</v>
      </c>
      <c r="K184" s="6">
        <f>([Volatility in ($)]/[Open])</f>
        <v>3.1512126394188315E-2</v>
      </c>
    </row>
    <row r="185" spans="1:11">
      <c r="A185" t="s">
        <v>191</v>
      </c>
      <c r="B185" s="1">
        <v>3819.72</v>
      </c>
      <c r="C185" t="s">
        <v>191</v>
      </c>
      <c r="D185" s="1">
        <v>3863.99</v>
      </c>
      <c r="E185" s="1">
        <v>3874.47</v>
      </c>
      <c r="F185" s="1">
        <v>3818.86</v>
      </c>
      <c r="G185" t="s">
        <v>8</v>
      </c>
      <c r="H185" s="2">
        <v>-1.3100000000000001E-2</v>
      </c>
      <c r="I185" s="3">
        <f>ABS(Table1[[#This Row],[Change %]])</f>
        <v>1.3100000000000001E-2</v>
      </c>
      <c r="J185" s="5">
        <f>[High]-[Low]</f>
        <v>55.609999999999673</v>
      </c>
      <c r="K185" s="6">
        <f>([Volatility in ($)]/[Open])</f>
        <v>1.4391859192182091E-2</v>
      </c>
    </row>
    <row r="186" spans="1:11">
      <c r="A186" t="s">
        <v>192</v>
      </c>
      <c r="B186" s="1">
        <v>3870.29</v>
      </c>
      <c r="C186" t="s">
        <v>192</v>
      </c>
      <c r="D186" s="1">
        <v>3903.64</v>
      </c>
      <c r="E186" s="1">
        <v>3906.41</v>
      </c>
      <c r="F186" s="1">
        <v>3868.57</v>
      </c>
      <c r="G186" t="s">
        <v>8</v>
      </c>
      <c r="H186" s="2">
        <v>-8.0999999999999996E-3</v>
      </c>
      <c r="I186" s="3">
        <f>ABS(Table1[[#This Row],[Change %]])</f>
        <v>8.0999999999999996E-3</v>
      </c>
      <c r="J186" s="5">
        <f>[High]-[Low]</f>
        <v>37.839999999999691</v>
      </c>
      <c r="K186" s="6">
        <f>([Volatility in ($)]/[Open])</f>
        <v>9.6935168201985056E-3</v>
      </c>
    </row>
    <row r="187" spans="1:11">
      <c r="A187" t="s">
        <v>193</v>
      </c>
      <c r="B187" s="1">
        <v>3901.82</v>
      </c>
      <c r="C187" t="s">
        <v>193</v>
      </c>
      <c r="D187" s="1">
        <v>3842.51</v>
      </c>
      <c r="E187" s="1">
        <v>3914.5</v>
      </c>
      <c r="F187" s="1">
        <v>3842.51</v>
      </c>
      <c r="G187" t="s">
        <v>8</v>
      </c>
      <c r="H187" s="2">
        <v>2.3800000000000002E-2</v>
      </c>
      <c r="I187" s="3">
        <f>ABS(Table1[[#This Row],[Change %]])</f>
        <v>2.3800000000000002E-2</v>
      </c>
      <c r="J187" s="5">
        <f>[High]-[Low]</f>
        <v>71.989999999999782</v>
      </c>
      <c r="K187" s="6">
        <f>([Volatility in ($)]/[Open])</f>
        <v>1.8735149680807538E-2</v>
      </c>
    </row>
    <row r="188" spans="1:11">
      <c r="A188" t="s">
        <v>194</v>
      </c>
      <c r="B188" s="1">
        <v>3811.15</v>
      </c>
      <c r="C188" t="s">
        <v>194</v>
      </c>
      <c r="D188" s="1">
        <v>3839.66</v>
      </c>
      <c r="E188" s="1">
        <v>3861.08</v>
      </c>
      <c r="F188" s="1">
        <v>3789.54</v>
      </c>
      <c r="G188" t="s">
        <v>8</v>
      </c>
      <c r="H188" s="2">
        <v>-4.7999999999999996E-3</v>
      </c>
      <c r="I188" s="3">
        <f>ABS(Table1[[#This Row],[Change %]])</f>
        <v>4.7999999999999996E-3</v>
      </c>
      <c r="J188" s="5">
        <f>[High]-[Low]</f>
        <v>71.539999999999964</v>
      </c>
      <c r="K188" s="6">
        <f>([Volatility in ($)]/[Open])</f>
        <v>1.8631858029096317E-2</v>
      </c>
    </row>
    <row r="189" spans="1:11">
      <c r="A189" t="s">
        <v>195</v>
      </c>
      <c r="B189" s="1">
        <v>3829.34</v>
      </c>
      <c r="C189" t="s">
        <v>195</v>
      </c>
      <c r="D189" s="1">
        <v>3915.8</v>
      </c>
      <c r="E189" s="1">
        <v>3925.02</v>
      </c>
      <c r="F189" s="1">
        <v>3814.04</v>
      </c>
      <c r="G189" t="s">
        <v>8</v>
      </c>
      <c r="H189" s="2">
        <v>-2.4500000000000001E-2</v>
      </c>
      <c r="I189" s="3">
        <f>ABS(Table1[[#This Row],[Change %]])</f>
        <v>2.4500000000000001E-2</v>
      </c>
      <c r="J189" s="5">
        <f>[High]-[Low]</f>
        <v>110.98000000000002</v>
      </c>
      <c r="K189" s="6">
        <f>([Volatility in ($)]/[Open])</f>
        <v>2.8341590479595488E-2</v>
      </c>
    </row>
    <row r="190" spans="1:11">
      <c r="A190" t="s">
        <v>196</v>
      </c>
      <c r="B190" s="1">
        <v>3925.43</v>
      </c>
      <c r="C190" t="s">
        <v>196</v>
      </c>
      <c r="D190" s="1">
        <v>3873.71</v>
      </c>
      <c r="E190" s="1">
        <v>3928.65</v>
      </c>
      <c r="F190" s="1">
        <v>3859.6</v>
      </c>
      <c r="G190" t="s">
        <v>8</v>
      </c>
      <c r="H190" s="2">
        <v>1.14E-2</v>
      </c>
      <c r="I190" s="3">
        <f>ABS(Table1[[#This Row],[Change %]])</f>
        <v>1.14E-2</v>
      </c>
      <c r="J190" s="5">
        <f>[High]-[Low]</f>
        <v>69.050000000000182</v>
      </c>
      <c r="K190" s="6">
        <f>([Volatility in ($)]/[Open])</f>
        <v>1.7825288934897085E-2</v>
      </c>
    </row>
    <row r="191" spans="1:11">
      <c r="A191" t="s">
        <v>197</v>
      </c>
      <c r="B191" s="1">
        <v>3881.37</v>
      </c>
      <c r="C191" t="s">
        <v>197</v>
      </c>
      <c r="D191" s="1">
        <v>3857.07</v>
      </c>
      <c r="E191" s="1">
        <v>3895.98</v>
      </c>
      <c r="F191" s="1">
        <v>3805.59</v>
      </c>
      <c r="G191" t="s">
        <v>8</v>
      </c>
      <c r="H191" s="2">
        <v>1.2999999999999999E-3</v>
      </c>
      <c r="I191" s="3">
        <f>ABS(Table1[[#This Row],[Change %]])</f>
        <v>1.2999999999999999E-3</v>
      </c>
      <c r="J191" s="5">
        <f>[High]-[Low]</f>
        <v>90.389999999999873</v>
      </c>
      <c r="K191" s="6">
        <f>([Volatility in ($)]/[Open])</f>
        <v>2.3434887103423032E-2</v>
      </c>
    </row>
    <row r="192" spans="1:11">
      <c r="A192" t="s">
        <v>198</v>
      </c>
      <c r="B192" s="1">
        <v>3876.5</v>
      </c>
      <c r="C192" t="s">
        <v>198</v>
      </c>
      <c r="D192" s="1">
        <v>3885.55</v>
      </c>
      <c r="E192" s="1">
        <v>3902.92</v>
      </c>
      <c r="F192" s="1">
        <v>3874.71</v>
      </c>
      <c r="G192" t="s">
        <v>8</v>
      </c>
      <c r="H192" s="2">
        <v>-7.7000000000000002E-3</v>
      </c>
      <c r="I192" s="3">
        <f>ABS(Table1[[#This Row],[Change %]])</f>
        <v>7.7000000000000002E-3</v>
      </c>
      <c r="J192" s="5">
        <f>[High]-[Low]</f>
        <v>28.210000000000036</v>
      </c>
      <c r="K192" s="6">
        <f>([Volatility in ($)]/[Open])</f>
        <v>7.260233428986896E-3</v>
      </c>
    </row>
    <row r="193" spans="1:11">
      <c r="A193" t="s">
        <v>199</v>
      </c>
      <c r="B193" s="1">
        <v>3906.71</v>
      </c>
      <c r="C193" t="s">
        <v>199</v>
      </c>
      <c r="D193" s="1">
        <v>3921.16</v>
      </c>
      <c r="E193" s="1">
        <v>3930.41</v>
      </c>
      <c r="F193" s="1">
        <v>3903.07</v>
      </c>
      <c r="G193" t="s">
        <v>8</v>
      </c>
      <c r="H193" s="2">
        <v>-1.9E-3</v>
      </c>
      <c r="I193" s="3">
        <f>ABS(Table1[[#This Row],[Change %]])</f>
        <v>1.9E-3</v>
      </c>
      <c r="J193" s="5">
        <f>[High]-[Low]</f>
        <v>27.339999999999691</v>
      </c>
      <c r="K193" s="6">
        <f>([Volatility in ($)]/[Open])</f>
        <v>6.9724265268440184E-3</v>
      </c>
    </row>
    <row r="194" spans="1:11">
      <c r="A194" t="s">
        <v>200</v>
      </c>
      <c r="B194" s="1">
        <v>3913.97</v>
      </c>
      <c r="C194" t="s">
        <v>200</v>
      </c>
      <c r="D194" s="1">
        <v>3915.86</v>
      </c>
      <c r="E194" s="1">
        <v>3921.98</v>
      </c>
      <c r="F194" s="1">
        <v>3885.03</v>
      </c>
      <c r="G194" t="s">
        <v>8</v>
      </c>
      <c r="H194" s="2">
        <v>-4.4000000000000003E-3</v>
      </c>
      <c r="I194" s="3">
        <f>ABS(Table1[[#This Row],[Change %]])</f>
        <v>4.4000000000000003E-3</v>
      </c>
      <c r="J194" s="5">
        <f>[High]-[Low]</f>
        <v>36.949999999999818</v>
      </c>
      <c r="K194" s="6">
        <f>([Volatility in ($)]/[Open])</f>
        <v>9.4359859647688681E-3</v>
      </c>
    </row>
    <row r="195" spans="1:11">
      <c r="A195" t="s">
        <v>201</v>
      </c>
      <c r="B195" s="1">
        <v>3931.33</v>
      </c>
      <c r="C195" t="s">
        <v>201</v>
      </c>
      <c r="D195" s="1">
        <v>3918.5</v>
      </c>
      <c r="E195" s="1">
        <v>3933.61</v>
      </c>
      <c r="F195" s="1">
        <v>3900.43</v>
      </c>
      <c r="G195" t="s">
        <v>8</v>
      </c>
      <c r="H195" s="2">
        <v>-2.9999999999999997E-4</v>
      </c>
      <c r="I195" s="3">
        <f>ABS(Table1[[#This Row],[Change %]])</f>
        <v>2.9999999999999997E-4</v>
      </c>
      <c r="J195" s="5">
        <f>[High]-[Low]</f>
        <v>33.180000000000291</v>
      </c>
      <c r="K195" s="6">
        <f>([Volatility in ($)]/[Open])</f>
        <v>8.4675258389690679E-3</v>
      </c>
    </row>
    <row r="196" spans="1:11">
      <c r="A196" t="s">
        <v>202</v>
      </c>
      <c r="B196" s="1">
        <v>3932.59</v>
      </c>
      <c r="C196" t="s">
        <v>202</v>
      </c>
      <c r="D196" s="1">
        <v>3939.61</v>
      </c>
      <c r="E196" s="1">
        <v>3950.43</v>
      </c>
      <c r="F196" s="1">
        <v>3923.85</v>
      </c>
      <c r="G196" t="s">
        <v>8</v>
      </c>
      <c r="H196" s="2">
        <v>-5.9999999999999995E-4</v>
      </c>
      <c r="I196" s="3">
        <f>ABS(Table1[[#This Row],[Change %]])</f>
        <v>5.9999999999999995E-4</v>
      </c>
      <c r="J196" s="5">
        <f>[High]-[Low]</f>
        <v>26.579999999999927</v>
      </c>
      <c r="K196" s="6">
        <f>([Volatility in ($)]/[Open])</f>
        <v>6.7468607298691819E-3</v>
      </c>
    </row>
    <row r="197" spans="1:11">
      <c r="A197" t="s">
        <v>203</v>
      </c>
      <c r="B197" s="1">
        <v>3934.83</v>
      </c>
      <c r="C197" t="s">
        <v>203</v>
      </c>
      <c r="D197" s="1">
        <v>3911.65</v>
      </c>
      <c r="E197" s="1">
        <v>3937.23</v>
      </c>
      <c r="F197" s="1">
        <v>3905.78</v>
      </c>
      <c r="G197" t="s">
        <v>8</v>
      </c>
      <c r="H197" s="2">
        <v>4.7000000000000002E-3</v>
      </c>
      <c r="I197" s="3">
        <f>ABS(Table1[[#This Row],[Change %]])</f>
        <v>4.7000000000000002E-3</v>
      </c>
      <c r="J197" s="5">
        <f>[High]-[Low]</f>
        <v>31.449999999999818</v>
      </c>
      <c r="K197" s="6">
        <f>([Volatility in ($)]/[Open])</f>
        <v>8.0400853859623981E-3</v>
      </c>
    </row>
    <row r="198" spans="1:11">
      <c r="A198" t="s">
        <v>204</v>
      </c>
      <c r="B198" s="1">
        <v>3916.38</v>
      </c>
      <c r="C198" t="s">
        <v>204</v>
      </c>
      <c r="D198" s="1">
        <v>3916.4</v>
      </c>
      <c r="E198" s="1">
        <v>3925.99</v>
      </c>
      <c r="F198" s="1">
        <v>3890.39</v>
      </c>
      <c r="G198" t="s">
        <v>8</v>
      </c>
      <c r="H198" s="2">
        <v>1.6999999999999999E-3</v>
      </c>
      <c r="I198" s="3">
        <f>ABS(Table1[[#This Row],[Change %]])</f>
        <v>1.6999999999999999E-3</v>
      </c>
      <c r="J198" s="5">
        <f>[High]-[Low]</f>
        <v>35.599999999999909</v>
      </c>
      <c r="K198" s="6">
        <f>([Volatility in ($)]/[Open])</f>
        <v>9.0899805944234264E-3</v>
      </c>
    </row>
    <row r="199" spans="1:11">
      <c r="A199" t="s">
        <v>205</v>
      </c>
      <c r="B199" s="1">
        <v>3909.88</v>
      </c>
      <c r="C199" t="s">
        <v>205</v>
      </c>
      <c r="D199" s="1">
        <v>3920.78</v>
      </c>
      <c r="E199" s="1">
        <v>3931.5</v>
      </c>
      <c r="F199" s="1">
        <v>3884.94</v>
      </c>
      <c r="G199" t="s">
        <v>8</v>
      </c>
      <c r="H199" s="2">
        <v>-2.9999999999999997E-4</v>
      </c>
      <c r="I199" s="3">
        <f>ABS(Table1[[#This Row],[Change %]])</f>
        <v>2.9999999999999997E-4</v>
      </c>
      <c r="J199" s="5">
        <f>[High]-[Low]</f>
        <v>46.559999999999945</v>
      </c>
      <c r="K199" s="6">
        <f>([Volatility in ($)]/[Open])</f>
        <v>1.1875188100326962E-2</v>
      </c>
    </row>
    <row r="200" spans="1:11">
      <c r="A200" t="s">
        <v>206</v>
      </c>
      <c r="B200" s="1">
        <v>3911.23</v>
      </c>
      <c r="C200" t="s">
        <v>206</v>
      </c>
      <c r="D200" s="1">
        <v>3910.49</v>
      </c>
      <c r="E200" s="1">
        <v>3918.35</v>
      </c>
      <c r="F200" s="1">
        <v>3902.64</v>
      </c>
      <c r="G200" t="s">
        <v>8</v>
      </c>
      <c r="H200" s="2">
        <v>-1.1000000000000001E-3</v>
      </c>
      <c r="I200" s="3">
        <f>ABS(Table1[[#This Row],[Change %]])</f>
        <v>1.1000000000000001E-3</v>
      </c>
      <c r="J200" s="5">
        <f>[High]-[Low]</f>
        <v>15.710000000000036</v>
      </c>
      <c r="K200" s="6">
        <f>([Volatility in ($)]/[Open])</f>
        <v>4.0173993540451548E-3</v>
      </c>
    </row>
    <row r="201" spans="1:11">
      <c r="A201" t="s">
        <v>207</v>
      </c>
      <c r="B201" s="1">
        <v>3915.59</v>
      </c>
      <c r="C201" t="s">
        <v>207</v>
      </c>
      <c r="D201" s="1">
        <v>3892.59</v>
      </c>
      <c r="E201" s="1">
        <v>3915.77</v>
      </c>
      <c r="F201" s="1">
        <v>3892.59</v>
      </c>
      <c r="G201" t="s">
        <v>8</v>
      </c>
      <c r="H201" s="2">
        <v>7.4000000000000003E-3</v>
      </c>
      <c r="I201" s="3">
        <f>ABS(Table1[[#This Row],[Change %]])</f>
        <v>7.4000000000000003E-3</v>
      </c>
      <c r="J201" s="5">
        <f>[High]-[Low]</f>
        <v>23.179999999999836</v>
      </c>
      <c r="K201" s="6">
        <f>([Volatility in ($)]/[Open])</f>
        <v>5.9549040613061828E-3</v>
      </c>
    </row>
    <row r="202" spans="1:11">
      <c r="A202" t="s">
        <v>208</v>
      </c>
      <c r="B202" s="1">
        <v>3886.83</v>
      </c>
      <c r="C202" t="s">
        <v>208</v>
      </c>
      <c r="D202" s="1">
        <v>3878.3</v>
      </c>
      <c r="E202" s="1">
        <v>3894.56</v>
      </c>
      <c r="F202" s="1">
        <v>3874.93</v>
      </c>
      <c r="G202" t="s">
        <v>8</v>
      </c>
      <c r="H202" s="2">
        <v>3.8999999999999998E-3</v>
      </c>
      <c r="I202" s="3">
        <f>ABS(Table1[[#This Row],[Change %]])</f>
        <v>3.8999999999999998E-3</v>
      </c>
      <c r="J202" s="5">
        <f>[High]-[Low]</f>
        <v>19.630000000000109</v>
      </c>
      <c r="K202" s="6">
        <f>([Volatility in ($)]/[Open])</f>
        <v>5.0614960162958279E-3</v>
      </c>
    </row>
    <row r="203" spans="1:11">
      <c r="A203" t="s">
        <v>209</v>
      </c>
      <c r="B203" s="1">
        <v>3871.74</v>
      </c>
      <c r="C203" t="s">
        <v>209</v>
      </c>
      <c r="D203" s="1">
        <v>3836.66</v>
      </c>
      <c r="E203" s="1">
        <v>3872.42</v>
      </c>
      <c r="F203" s="1">
        <v>3836.66</v>
      </c>
      <c r="G203" t="s">
        <v>8</v>
      </c>
      <c r="H203" s="2">
        <v>1.09E-2</v>
      </c>
      <c r="I203" s="3">
        <f>ABS(Table1[[#This Row],[Change %]])</f>
        <v>1.09E-2</v>
      </c>
      <c r="J203" s="5">
        <f>[High]-[Low]</f>
        <v>35.760000000000218</v>
      </c>
      <c r="K203" s="6">
        <f>([Volatility in ($)]/[Open])</f>
        <v>9.3206069862850037E-3</v>
      </c>
    </row>
    <row r="204" spans="1:11">
      <c r="A204" t="s">
        <v>210</v>
      </c>
      <c r="B204" s="1">
        <v>3830.17</v>
      </c>
      <c r="C204" t="s">
        <v>210</v>
      </c>
      <c r="D204" s="1">
        <v>3840.27</v>
      </c>
      <c r="E204" s="1">
        <v>3847.51</v>
      </c>
      <c r="F204" s="1">
        <v>3816.68</v>
      </c>
      <c r="G204" t="s">
        <v>8</v>
      </c>
      <c r="H204" s="2">
        <v>1E-3</v>
      </c>
      <c r="I204" s="3">
        <f>ABS(Table1[[#This Row],[Change %]])</f>
        <v>1E-3</v>
      </c>
      <c r="J204" s="5">
        <f>[High]-[Low]</f>
        <v>30.830000000000382</v>
      </c>
      <c r="K204" s="6">
        <f>([Volatility in ($)]/[Open])</f>
        <v>8.0280813588628885E-3</v>
      </c>
    </row>
    <row r="205" spans="1:11">
      <c r="A205" t="s">
        <v>211</v>
      </c>
      <c r="B205" s="1">
        <v>3826.31</v>
      </c>
      <c r="C205" t="s">
        <v>211</v>
      </c>
      <c r="D205" s="1">
        <v>3791.84</v>
      </c>
      <c r="E205" s="1">
        <v>3843.09</v>
      </c>
      <c r="F205" s="1">
        <v>3791.84</v>
      </c>
      <c r="G205" t="s">
        <v>8</v>
      </c>
      <c r="H205" s="2">
        <v>1.3899999999999999E-2</v>
      </c>
      <c r="I205" s="3">
        <f>ABS(Table1[[#This Row],[Change %]])</f>
        <v>1.3899999999999999E-2</v>
      </c>
      <c r="J205" s="5">
        <f>[High]-[Low]</f>
        <v>51.25</v>
      </c>
      <c r="K205" s="6">
        <f>([Volatility in ($)]/[Open])</f>
        <v>1.3515865648339592E-2</v>
      </c>
    </row>
    <row r="206" spans="1:11">
      <c r="A206" t="s">
        <v>212</v>
      </c>
      <c r="B206" s="1">
        <v>3773.86</v>
      </c>
      <c r="C206" t="s">
        <v>212</v>
      </c>
      <c r="D206" s="1">
        <v>3731.17</v>
      </c>
      <c r="E206" s="1">
        <v>3784.32</v>
      </c>
      <c r="F206" s="1">
        <v>3725.62</v>
      </c>
      <c r="G206" t="s">
        <v>8</v>
      </c>
      <c r="H206" s="2">
        <v>1.61E-2</v>
      </c>
      <c r="I206" s="3">
        <f>ABS(Table1[[#This Row],[Change %]])</f>
        <v>1.61E-2</v>
      </c>
      <c r="J206" s="5">
        <f>[High]-[Low]</f>
        <v>58.700000000000273</v>
      </c>
      <c r="K206" s="6">
        <f>([Volatility in ($)]/[Open])</f>
        <v>1.5732330609433576E-2</v>
      </c>
    </row>
    <row r="207" spans="1:11">
      <c r="A207" t="s">
        <v>213</v>
      </c>
      <c r="B207" s="1">
        <v>3714.24</v>
      </c>
      <c r="C207" t="s">
        <v>213</v>
      </c>
      <c r="D207" s="1">
        <v>3778.05</v>
      </c>
      <c r="E207" s="1">
        <v>3778.05</v>
      </c>
      <c r="F207" s="1">
        <v>3694.12</v>
      </c>
      <c r="G207" t="s">
        <v>8</v>
      </c>
      <c r="H207" s="2">
        <v>-1.9300000000000001E-2</v>
      </c>
      <c r="I207" s="3">
        <f>ABS(Table1[[#This Row],[Change %]])</f>
        <v>1.9300000000000001E-2</v>
      </c>
      <c r="J207" s="5">
        <f>[High]-[Low]</f>
        <v>83.930000000000291</v>
      </c>
      <c r="K207" s="6">
        <f>([Volatility in ($)]/[Open])</f>
        <v>2.2215163907306754E-2</v>
      </c>
    </row>
    <row r="208" spans="1:11">
      <c r="A208" t="s">
        <v>214</v>
      </c>
      <c r="B208" s="1">
        <v>3787.38</v>
      </c>
      <c r="C208" t="s">
        <v>214</v>
      </c>
      <c r="D208" s="1">
        <v>3755.75</v>
      </c>
      <c r="E208" s="1">
        <v>3830.5</v>
      </c>
      <c r="F208" s="1">
        <v>3755.75</v>
      </c>
      <c r="G208" t="s">
        <v>8</v>
      </c>
      <c r="H208" s="2">
        <v>9.7999999999999997E-3</v>
      </c>
      <c r="I208" s="3">
        <f>ABS(Table1[[#This Row],[Change %]])</f>
        <v>9.7999999999999997E-3</v>
      </c>
      <c r="J208" s="5">
        <f>[High]-[Low]</f>
        <v>74.75</v>
      </c>
      <c r="K208" s="6">
        <f>([Volatility in ($)]/[Open])</f>
        <v>1.9902815682619982E-2</v>
      </c>
    </row>
    <row r="209" spans="1:11">
      <c r="A209" t="s">
        <v>215</v>
      </c>
      <c r="B209" s="1">
        <v>3750.77</v>
      </c>
      <c r="C209" t="s">
        <v>215</v>
      </c>
      <c r="D209" s="1">
        <v>3836.83</v>
      </c>
      <c r="E209" s="1">
        <v>3836.83</v>
      </c>
      <c r="F209" s="1">
        <v>3732.48</v>
      </c>
      <c r="G209" t="s">
        <v>8</v>
      </c>
      <c r="H209" s="2">
        <v>-2.5700000000000001E-2</v>
      </c>
      <c r="I209" s="3">
        <f>ABS(Table1[[#This Row],[Change %]])</f>
        <v>2.5700000000000001E-2</v>
      </c>
      <c r="J209" s="5">
        <f>[High]-[Low]</f>
        <v>104.34999999999991</v>
      </c>
      <c r="K209" s="6">
        <f>([Volatility in ($)]/[Open])</f>
        <v>2.7196930799644477E-2</v>
      </c>
    </row>
    <row r="210" spans="1:11">
      <c r="A210" t="s">
        <v>216</v>
      </c>
      <c r="B210" s="1">
        <v>3849.62</v>
      </c>
      <c r="C210" t="s">
        <v>216</v>
      </c>
      <c r="D210" s="1">
        <v>3862.96</v>
      </c>
      <c r="E210" s="1">
        <v>3870.9</v>
      </c>
      <c r="F210" s="1">
        <v>3847.78</v>
      </c>
      <c r="G210" t="s">
        <v>8</v>
      </c>
      <c r="H210" s="2">
        <v>-1.5E-3</v>
      </c>
      <c r="I210" s="3">
        <f>ABS(Table1[[#This Row],[Change %]])</f>
        <v>1.5E-3</v>
      </c>
      <c r="J210" s="5">
        <f>[High]-[Low]</f>
        <v>23.119999999999891</v>
      </c>
      <c r="K210" s="6">
        <f>([Volatility in ($)]/[Open])</f>
        <v>5.985047735415301E-3</v>
      </c>
    </row>
    <row r="211" spans="1:11">
      <c r="A211" t="s">
        <v>217</v>
      </c>
      <c r="B211" s="1">
        <v>3855.36</v>
      </c>
      <c r="C211" t="s">
        <v>217</v>
      </c>
      <c r="D211" s="1">
        <v>3851.68</v>
      </c>
      <c r="E211" s="1">
        <v>3859.23</v>
      </c>
      <c r="F211" s="1">
        <v>3797.16</v>
      </c>
      <c r="G211" t="s">
        <v>8</v>
      </c>
      <c r="H211" s="2">
        <v>3.5999999999999999E-3</v>
      </c>
      <c r="I211" s="3">
        <f>ABS(Table1[[#This Row],[Change %]])</f>
        <v>3.5999999999999999E-3</v>
      </c>
      <c r="J211" s="5">
        <f>[High]-[Low]</f>
        <v>62.070000000000164</v>
      </c>
      <c r="K211" s="6">
        <f>([Volatility in ($)]/[Open])</f>
        <v>1.6115045902047979E-2</v>
      </c>
    </row>
    <row r="212" spans="1:11">
      <c r="A212" t="s">
        <v>218</v>
      </c>
      <c r="B212" s="1">
        <v>3841.47</v>
      </c>
      <c r="C212" t="s">
        <v>218</v>
      </c>
      <c r="D212" s="1">
        <v>3844.24</v>
      </c>
      <c r="E212" s="1">
        <v>3852.31</v>
      </c>
      <c r="F212" s="1">
        <v>3830.41</v>
      </c>
      <c r="G212" t="s">
        <v>8</v>
      </c>
      <c r="H212" s="2">
        <v>-3.0000000000000001E-3</v>
      </c>
      <c r="I212" s="3">
        <f>ABS(Table1[[#This Row],[Change %]])</f>
        <v>3.0000000000000001E-3</v>
      </c>
      <c r="J212" s="5">
        <f>[High]-[Low]</f>
        <v>21.900000000000091</v>
      </c>
      <c r="K212" s="6">
        <f>([Volatility in ($)]/[Open])</f>
        <v>5.6968347449691207E-3</v>
      </c>
    </row>
    <row r="213" spans="1:11">
      <c r="A213" t="s">
        <v>219</v>
      </c>
      <c r="B213" s="1">
        <v>3853.07</v>
      </c>
      <c r="C213" t="s">
        <v>219</v>
      </c>
      <c r="D213" s="1">
        <v>3857.46</v>
      </c>
      <c r="E213" s="1">
        <v>3861.45</v>
      </c>
      <c r="F213" s="1">
        <v>3845.05</v>
      </c>
      <c r="G213" t="s">
        <v>8</v>
      </c>
      <c r="H213" s="2">
        <v>2.9999999999999997E-4</v>
      </c>
      <c r="I213" s="3">
        <f>ABS(Table1[[#This Row],[Change %]])</f>
        <v>2.9999999999999997E-4</v>
      </c>
      <c r="J213" s="5">
        <f>[High]-[Low]</f>
        <v>16.399999999999636</v>
      </c>
      <c r="K213" s="6">
        <f>([Volatility in ($)]/[Open])</f>
        <v>4.2515022838861931E-3</v>
      </c>
    </row>
    <row r="214" spans="1:11">
      <c r="A214" t="s">
        <v>220</v>
      </c>
      <c r="B214" s="1">
        <v>3851.85</v>
      </c>
      <c r="C214" t="s">
        <v>220</v>
      </c>
      <c r="D214" s="1">
        <v>3816.22</v>
      </c>
      <c r="E214" s="1">
        <v>3859.75</v>
      </c>
      <c r="F214" s="1">
        <v>3816.22</v>
      </c>
      <c r="G214" t="s">
        <v>8</v>
      </c>
      <c r="H214" s="2">
        <v>1.3899999999999999E-2</v>
      </c>
      <c r="I214" s="3">
        <f>ABS(Table1[[#This Row],[Change %]])</f>
        <v>1.3899999999999999E-2</v>
      </c>
      <c r="J214" s="5">
        <f>[High]-[Low]</f>
        <v>43.5300000000002</v>
      </c>
      <c r="K214" s="6">
        <f>([Volatility in ($)]/[Open])</f>
        <v>1.1406575092630981E-2</v>
      </c>
    </row>
    <row r="215" spans="1:11">
      <c r="A215" t="s">
        <v>221</v>
      </c>
      <c r="B215" s="1">
        <v>3798.91</v>
      </c>
      <c r="C215" t="s">
        <v>221</v>
      </c>
      <c r="D215" s="1">
        <v>3781.88</v>
      </c>
      <c r="E215" s="1">
        <v>3804.53</v>
      </c>
      <c r="F215" s="1">
        <v>3780.37</v>
      </c>
      <c r="G215" t="s">
        <v>8</v>
      </c>
      <c r="H215" s="2">
        <v>8.0999999999999996E-3</v>
      </c>
      <c r="I215" s="3">
        <f>ABS(Table1[[#This Row],[Change %]])</f>
        <v>8.0999999999999996E-3</v>
      </c>
      <c r="J215" s="5">
        <f>[High]-[Low]</f>
        <v>24.160000000000309</v>
      </c>
      <c r="K215" s="6">
        <f>([Volatility in ($)]/[Open])</f>
        <v>6.3883571133934204E-3</v>
      </c>
    </row>
    <row r="216" spans="1:11">
      <c r="A216" t="s">
        <v>222</v>
      </c>
      <c r="B216" s="1">
        <v>3768.25</v>
      </c>
      <c r="C216" t="s">
        <v>222</v>
      </c>
      <c r="D216" s="1">
        <v>3788.73</v>
      </c>
      <c r="E216" s="1">
        <v>3788.73</v>
      </c>
      <c r="F216" s="1">
        <v>3749.62</v>
      </c>
      <c r="G216" t="s">
        <v>8</v>
      </c>
      <c r="H216" s="2">
        <v>-7.1999999999999998E-3</v>
      </c>
      <c r="I216" s="3">
        <f>ABS(Table1[[#This Row],[Change %]])</f>
        <v>7.1999999999999998E-3</v>
      </c>
      <c r="J216" s="5">
        <f>[High]-[Low]</f>
        <v>39.110000000000127</v>
      </c>
      <c r="K216" s="6">
        <f>([Volatility in ($)]/[Open])</f>
        <v>1.0322720278299094E-2</v>
      </c>
    </row>
    <row r="217" spans="1:11">
      <c r="A217" t="s">
        <v>223</v>
      </c>
      <c r="B217" s="1">
        <v>3795.54</v>
      </c>
      <c r="C217" t="s">
        <v>223</v>
      </c>
      <c r="D217" s="1">
        <v>3814.98</v>
      </c>
      <c r="E217" s="1">
        <v>3823.6</v>
      </c>
      <c r="F217" s="1">
        <v>3792.86</v>
      </c>
      <c r="G217" t="s">
        <v>8</v>
      </c>
      <c r="H217" s="2">
        <v>-3.8E-3</v>
      </c>
      <c r="I217" s="3">
        <f>ABS(Table1[[#This Row],[Change %]])</f>
        <v>3.8E-3</v>
      </c>
      <c r="J217" s="5">
        <f>[High]-[Low]</f>
        <v>30.739999999999782</v>
      </c>
      <c r="K217" s="6">
        <f>([Volatility in ($)]/[Open])</f>
        <v>8.057709345789435E-3</v>
      </c>
    </row>
    <row r="218" spans="1:11">
      <c r="A218" t="s">
        <v>224</v>
      </c>
      <c r="B218" s="1">
        <v>3809.84</v>
      </c>
      <c r="C218" t="s">
        <v>224</v>
      </c>
      <c r="D218" s="1">
        <v>3802.23</v>
      </c>
      <c r="E218" s="1">
        <v>3820.96</v>
      </c>
      <c r="F218" s="1">
        <v>3791.5</v>
      </c>
      <c r="G218" t="s">
        <v>8</v>
      </c>
      <c r="H218" s="2">
        <v>2.3E-3</v>
      </c>
      <c r="I218" s="3">
        <f>ABS(Table1[[#This Row],[Change %]])</f>
        <v>2.3E-3</v>
      </c>
      <c r="J218" s="5">
        <f>[High]-[Low]</f>
        <v>29.460000000000036</v>
      </c>
      <c r="K218" s="6">
        <f>([Volatility in ($)]/[Open])</f>
        <v>7.7480846766239909E-3</v>
      </c>
    </row>
    <row r="219" spans="1:11">
      <c r="A219" t="s">
        <v>225</v>
      </c>
      <c r="B219" s="1">
        <v>3801.19</v>
      </c>
      <c r="C219" t="s">
        <v>225</v>
      </c>
      <c r="D219" s="1">
        <v>3801.62</v>
      </c>
      <c r="E219" s="1">
        <v>3810.78</v>
      </c>
      <c r="F219" s="1">
        <v>3776.51</v>
      </c>
      <c r="G219" t="s">
        <v>8</v>
      </c>
      <c r="H219" s="2">
        <v>4.0000000000000002E-4</v>
      </c>
      <c r="I219" s="3">
        <f>ABS(Table1[[#This Row],[Change %]])</f>
        <v>4.0000000000000002E-4</v>
      </c>
      <c r="J219" s="5">
        <f>[High]-[Low]</f>
        <v>34.269999999999982</v>
      </c>
      <c r="K219" s="6">
        <f>([Volatility in ($)]/[Open])</f>
        <v>9.0145779956965662E-3</v>
      </c>
    </row>
    <row r="220" spans="1:11">
      <c r="A220" t="s">
        <v>226</v>
      </c>
      <c r="B220" s="1">
        <v>3799.61</v>
      </c>
      <c r="C220" t="s">
        <v>226</v>
      </c>
      <c r="D220" s="1">
        <v>3803.14</v>
      </c>
      <c r="E220" s="1">
        <v>3817.86</v>
      </c>
      <c r="F220" s="1">
        <v>3789.02</v>
      </c>
      <c r="G220" t="s">
        <v>8</v>
      </c>
      <c r="H220" s="2">
        <v>-6.6E-3</v>
      </c>
      <c r="I220" s="3">
        <f>ABS(Table1[[#This Row],[Change %]])</f>
        <v>6.6E-3</v>
      </c>
      <c r="J220" s="5">
        <f>[High]-[Low]</f>
        <v>28.840000000000146</v>
      </c>
      <c r="K220" s="6">
        <f>([Volatility in ($)]/[Open])</f>
        <v>7.5832075600688236E-3</v>
      </c>
    </row>
    <row r="221" spans="1:11">
      <c r="A221" t="s">
        <v>227</v>
      </c>
      <c r="B221" s="1">
        <v>3824.68</v>
      </c>
      <c r="C221" t="s">
        <v>227</v>
      </c>
      <c r="D221" s="1">
        <v>3815.05</v>
      </c>
      <c r="E221" s="1">
        <v>3826.69</v>
      </c>
      <c r="F221" s="1">
        <v>3783.6</v>
      </c>
      <c r="G221" t="s">
        <v>8</v>
      </c>
      <c r="H221" s="2">
        <v>5.4999999999999997E-3</v>
      </c>
      <c r="I221" s="3">
        <f>ABS(Table1[[#This Row],[Change %]])</f>
        <v>5.4999999999999997E-3</v>
      </c>
      <c r="J221" s="5">
        <f>[High]-[Low]</f>
        <v>43.090000000000146</v>
      </c>
      <c r="K221" s="6">
        <f>([Volatility in ($)]/[Open])</f>
        <v>1.1294740566965084E-2</v>
      </c>
    </row>
    <row r="222" spans="1:11">
      <c r="A222" t="s">
        <v>228</v>
      </c>
      <c r="B222" s="1">
        <v>3803.79</v>
      </c>
      <c r="C222" t="s">
        <v>228</v>
      </c>
      <c r="D222" s="1">
        <v>3764.71</v>
      </c>
      <c r="E222" s="1">
        <v>3811.55</v>
      </c>
      <c r="F222" s="1">
        <v>3764.71</v>
      </c>
      <c r="G222" t="s">
        <v>8</v>
      </c>
      <c r="H222" s="2">
        <v>1.4800000000000001E-2</v>
      </c>
      <c r="I222" s="3">
        <f>ABS(Table1[[#This Row],[Change %]])</f>
        <v>1.4800000000000001E-2</v>
      </c>
      <c r="J222" s="5">
        <f>[High]-[Low]</f>
        <v>46.840000000000146</v>
      </c>
      <c r="K222" s="6">
        <f>([Volatility in ($)]/[Open])</f>
        <v>1.2441861391714141E-2</v>
      </c>
    </row>
    <row r="223" spans="1:11">
      <c r="A223" t="s">
        <v>229</v>
      </c>
      <c r="B223" s="1">
        <v>3748.14</v>
      </c>
      <c r="C223" t="s">
        <v>229</v>
      </c>
      <c r="D223" s="1">
        <v>3712.2</v>
      </c>
      <c r="E223" s="1">
        <v>3783.04</v>
      </c>
      <c r="F223" s="1">
        <v>3705.34</v>
      </c>
      <c r="G223" t="s">
        <v>8</v>
      </c>
      <c r="H223" s="2">
        <v>5.7000000000000002E-3</v>
      </c>
      <c r="I223" s="3">
        <f>ABS(Table1[[#This Row],[Change %]])</f>
        <v>5.7000000000000002E-3</v>
      </c>
      <c r="J223" s="5">
        <f>[High]-[Low]</f>
        <v>77.699999999999818</v>
      </c>
      <c r="K223" s="6">
        <f>([Volatility in ($)]/[Open])</f>
        <v>2.0930984321965364E-2</v>
      </c>
    </row>
    <row r="224" spans="1:11">
      <c r="A224" t="s">
        <v>230</v>
      </c>
      <c r="B224" s="1">
        <v>3726.86</v>
      </c>
      <c r="C224" t="s">
        <v>230</v>
      </c>
      <c r="D224" s="1">
        <v>3698.02</v>
      </c>
      <c r="E224" s="1">
        <v>3737.83</v>
      </c>
      <c r="F224" s="1">
        <v>3695.07</v>
      </c>
      <c r="G224" t="s">
        <v>8</v>
      </c>
      <c r="H224" s="2">
        <v>7.1000000000000004E-3</v>
      </c>
      <c r="I224" s="3">
        <f>ABS(Table1[[#This Row],[Change %]])</f>
        <v>7.1000000000000004E-3</v>
      </c>
      <c r="J224" s="5">
        <f>[High]-[Low]</f>
        <v>42.759999999999764</v>
      </c>
      <c r="K224" s="6">
        <f>([Volatility in ($)]/[Open])</f>
        <v>1.1562944494621382E-2</v>
      </c>
    </row>
    <row r="225" spans="1:11">
      <c r="A225" t="s">
        <v>231</v>
      </c>
      <c r="B225" s="1">
        <v>3700.65</v>
      </c>
      <c r="C225" t="s">
        <v>231</v>
      </c>
      <c r="D225" s="1">
        <v>3764.61</v>
      </c>
      <c r="E225" s="1">
        <v>3769.99</v>
      </c>
      <c r="F225" s="1">
        <v>3662.71</v>
      </c>
      <c r="G225" t="s">
        <v>8</v>
      </c>
      <c r="H225" s="2">
        <v>-1.4800000000000001E-2</v>
      </c>
      <c r="I225" s="3">
        <f>ABS(Table1[[#This Row],[Change %]])</f>
        <v>1.4800000000000001E-2</v>
      </c>
      <c r="J225" s="5">
        <f>[High]-[Low]</f>
        <v>107.27999999999975</v>
      </c>
      <c r="K225" s="6">
        <f>([Volatility in ($)]/[Open])</f>
        <v>2.8496975782351889E-2</v>
      </c>
    </row>
    <row r="226" spans="1:11">
      <c r="A226" t="s">
        <v>232</v>
      </c>
      <c r="B226" s="1">
        <v>3756.07</v>
      </c>
      <c r="C226" t="s">
        <v>232</v>
      </c>
      <c r="D226" s="1">
        <v>3733.27</v>
      </c>
      <c r="E226" s="1">
        <v>3760.2</v>
      </c>
      <c r="F226" s="1">
        <v>3726.88</v>
      </c>
      <c r="G226" t="s">
        <v>8</v>
      </c>
      <c r="H226" s="2">
        <v>6.4000000000000003E-3</v>
      </c>
      <c r="I226" s="3">
        <f>ABS(Table1[[#This Row],[Change %]])</f>
        <v>6.4000000000000003E-3</v>
      </c>
      <c r="J226" s="5">
        <f>[High]-[Low]</f>
        <v>33.319999999999709</v>
      </c>
      <c r="K226" s="6">
        <f>([Volatility in ($)]/[Open])</f>
        <v>8.9251514088184644E-3</v>
      </c>
    </row>
    <row r="227" spans="1:11">
      <c r="A227" t="s">
        <v>233</v>
      </c>
      <c r="B227" s="1">
        <v>3732.04</v>
      </c>
      <c r="C227" t="s">
        <v>233</v>
      </c>
      <c r="D227" s="1">
        <v>3736.19</v>
      </c>
      <c r="E227" s="1">
        <v>3744.63</v>
      </c>
      <c r="F227" s="1">
        <v>3730.21</v>
      </c>
      <c r="G227" t="s">
        <v>8</v>
      </c>
      <c r="H227" s="2">
        <v>1.2999999999999999E-3</v>
      </c>
      <c r="I227" s="3">
        <f>ABS(Table1[[#This Row],[Change %]])</f>
        <v>1.2999999999999999E-3</v>
      </c>
      <c r="J227" s="5">
        <f>[High]-[Low]</f>
        <v>14.420000000000073</v>
      </c>
      <c r="K227" s="6">
        <f>([Volatility in ($)]/[Open])</f>
        <v>3.8595467575257341E-3</v>
      </c>
    </row>
    <row r="228" spans="1:11">
      <c r="A228" t="s">
        <v>234</v>
      </c>
      <c r="B228" s="1">
        <v>3727.04</v>
      </c>
      <c r="C228" t="s">
        <v>234</v>
      </c>
      <c r="D228" s="1">
        <v>3750.01</v>
      </c>
      <c r="E228" s="1">
        <v>3756.12</v>
      </c>
      <c r="F228" s="1">
        <v>3723.31</v>
      </c>
      <c r="G228" t="s">
        <v>8</v>
      </c>
      <c r="H228" s="2">
        <v>-2.2000000000000001E-3</v>
      </c>
      <c r="I228" s="3">
        <f>ABS(Table1[[#This Row],[Change %]])</f>
        <v>2.2000000000000001E-3</v>
      </c>
      <c r="J228" s="5">
        <f>[High]-[Low]</f>
        <v>32.809999999999945</v>
      </c>
      <c r="K228" s="6">
        <f>([Volatility in ($)]/[Open])</f>
        <v>8.7493100018399793E-3</v>
      </c>
    </row>
    <row r="229" spans="1:11">
      <c r="A229" t="s">
        <v>235</v>
      </c>
      <c r="B229" s="1">
        <v>3735.36</v>
      </c>
      <c r="C229" t="s">
        <v>235</v>
      </c>
      <c r="D229" s="1">
        <v>3723.03</v>
      </c>
      <c r="E229" s="1">
        <v>3740.51</v>
      </c>
      <c r="F229" s="1">
        <v>3723.03</v>
      </c>
      <c r="G229" t="s">
        <v>8</v>
      </c>
      <c r="H229" s="2">
        <v>8.6999999999999994E-3</v>
      </c>
      <c r="I229" s="3">
        <f>ABS(Table1[[#This Row],[Change %]])</f>
        <v>8.6999999999999994E-3</v>
      </c>
      <c r="J229" s="5">
        <f>[High]-[Low]</f>
        <v>17.480000000000018</v>
      </c>
      <c r="K229" s="6">
        <f>([Volatility in ($)]/[Open])</f>
        <v>4.6951004961012987E-3</v>
      </c>
    </row>
    <row r="230" spans="1:11">
      <c r="A230" t="s">
        <v>236</v>
      </c>
      <c r="B230" s="1">
        <v>3703.06</v>
      </c>
      <c r="C230" t="s">
        <v>236</v>
      </c>
      <c r="D230" s="1">
        <v>3694.03</v>
      </c>
      <c r="E230" s="1">
        <v>3703.82</v>
      </c>
      <c r="F230" s="1">
        <v>3689.32</v>
      </c>
      <c r="G230" t="s">
        <v>8</v>
      </c>
      <c r="H230" s="2">
        <v>3.5000000000000001E-3</v>
      </c>
      <c r="I230" s="3">
        <f>ABS(Table1[[#This Row],[Change %]])</f>
        <v>3.5000000000000001E-3</v>
      </c>
      <c r="J230" s="5">
        <f>[High]-[Low]</f>
        <v>14.5</v>
      </c>
      <c r="K230" s="6">
        <f>([Volatility in ($)]/[Open])</f>
        <v>3.9252523666564697E-3</v>
      </c>
    </row>
    <row r="231" spans="1:11">
      <c r="A231" t="s">
        <v>237</v>
      </c>
      <c r="B231" s="1">
        <v>3690.01</v>
      </c>
      <c r="C231" t="s">
        <v>237</v>
      </c>
      <c r="D231" s="1">
        <v>3693.42</v>
      </c>
      <c r="E231" s="1">
        <v>3711.24</v>
      </c>
      <c r="F231" s="1">
        <v>3689.28</v>
      </c>
      <c r="G231" t="s">
        <v>8</v>
      </c>
      <c r="H231" s="2">
        <v>6.9999999999999999E-4</v>
      </c>
      <c r="I231" s="3">
        <f>ABS(Table1[[#This Row],[Change %]])</f>
        <v>6.9999999999999999E-4</v>
      </c>
      <c r="J231" s="5">
        <f>[High]-[Low]</f>
        <v>21.959999999999582</v>
      </c>
      <c r="K231" s="6">
        <f>([Volatility in ($)]/[Open])</f>
        <v>5.9457088552072558E-3</v>
      </c>
    </row>
    <row r="232" spans="1:11">
      <c r="A232" t="s">
        <v>238</v>
      </c>
      <c r="B232" s="1">
        <v>3687.26</v>
      </c>
      <c r="C232" t="s">
        <v>238</v>
      </c>
      <c r="D232" s="1">
        <v>3698.08</v>
      </c>
      <c r="E232" s="1">
        <v>3698.26</v>
      </c>
      <c r="F232" s="1">
        <v>3676.16</v>
      </c>
      <c r="G232" t="s">
        <v>8</v>
      </c>
      <c r="H232" s="2">
        <v>-2.0999999999999999E-3</v>
      </c>
      <c r="I232" s="3">
        <f>ABS(Table1[[#This Row],[Change %]])</f>
        <v>2.0999999999999999E-3</v>
      </c>
      <c r="J232" s="5">
        <f>[High]-[Low]</f>
        <v>22.100000000000364</v>
      </c>
      <c r="K232" s="6">
        <f>([Volatility in ($)]/[Open])</f>
        <v>5.9760740708693066E-3</v>
      </c>
    </row>
    <row r="233" spans="1:11">
      <c r="A233" t="s">
        <v>239</v>
      </c>
      <c r="B233" s="1">
        <v>3694.92</v>
      </c>
      <c r="C233" t="s">
        <v>239</v>
      </c>
      <c r="D233" s="1">
        <v>3684.28</v>
      </c>
      <c r="E233" s="1">
        <v>3702.9</v>
      </c>
      <c r="F233" s="1">
        <v>3636.48</v>
      </c>
      <c r="G233" t="s">
        <v>8</v>
      </c>
      <c r="H233" s="2">
        <v>-3.8999999999999998E-3</v>
      </c>
      <c r="I233" s="3">
        <f>ABS(Table1[[#This Row],[Change %]])</f>
        <v>3.8999999999999998E-3</v>
      </c>
      <c r="J233" s="5">
        <f>[High]-[Low]</f>
        <v>66.420000000000073</v>
      </c>
      <c r="K233" s="6">
        <f>([Volatility in ($)]/[Open])</f>
        <v>1.8027945758737139E-2</v>
      </c>
    </row>
    <row r="234" spans="1:11">
      <c r="A234" t="s">
        <v>240</v>
      </c>
      <c r="B234" s="1">
        <v>3709.41</v>
      </c>
      <c r="C234" t="s">
        <v>240</v>
      </c>
      <c r="D234" s="1">
        <v>3722.39</v>
      </c>
      <c r="E234" s="1">
        <v>3726.7</v>
      </c>
      <c r="F234" s="1">
        <v>3685.84</v>
      </c>
      <c r="G234" t="s">
        <v>8</v>
      </c>
      <c r="H234" s="2">
        <v>-3.5000000000000001E-3</v>
      </c>
      <c r="I234" s="3">
        <f>ABS(Table1[[#This Row],[Change %]])</f>
        <v>3.5000000000000001E-3</v>
      </c>
      <c r="J234" s="5">
        <f>[High]-[Low]</f>
        <v>40.859999999999673</v>
      </c>
      <c r="K234" s="6">
        <f>([Volatility in ($)]/[Open])</f>
        <v>1.0976818656830605E-2</v>
      </c>
    </row>
    <row r="235" spans="1:11">
      <c r="A235" t="s">
        <v>241</v>
      </c>
      <c r="B235" s="1">
        <v>3722.48</v>
      </c>
      <c r="C235" t="s">
        <v>241</v>
      </c>
      <c r="D235" s="1">
        <v>3713.65</v>
      </c>
      <c r="E235" s="1">
        <v>3725.12</v>
      </c>
      <c r="F235" s="1">
        <v>3710.87</v>
      </c>
      <c r="G235" t="s">
        <v>8</v>
      </c>
      <c r="H235" s="2">
        <v>5.7999999999999996E-3</v>
      </c>
      <c r="I235" s="3">
        <f>ABS(Table1[[#This Row],[Change %]])</f>
        <v>5.7999999999999996E-3</v>
      </c>
      <c r="J235" s="5">
        <f>[High]-[Low]</f>
        <v>14.25</v>
      </c>
      <c r="K235" s="6">
        <f>([Volatility in ($)]/[Open])</f>
        <v>3.8371952122574823E-3</v>
      </c>
    </row>
    <row r="236" spans="1:11">
      <c r="A236" t="s">
        <v>242</v>
      </c>
      <c r="B236" s="1">
        <v>3701.17</v>
      </c>
      <c r="C236" t="s">
        <v>242</v>
      </c>
      <c r="D236" s="1">
        <v>3696.25</v>
      </c>
      <c r="E236" s="1">
        <v>3711.27</v>
      </c>
      <c r="F236" s="1">
        <v>3688.57</v>
      </c>
      <c r="G236" t="s">
        <v>8</v>
      </c>
      <c r="H236" s="2">
        <v>1.8E-3</v>
      </c>
      <c r="I236" s="3">
        <f>ABS(Table1[[#This Row],[Change %]])</f>
        <v>1.8E-3</v>
      </c>
      <c r="J236" s="5">
        <f>[High]-[Low]</f>
        <v>22.699999999999818</v>
      </c>
      <c r="K236" s="6">
        <f>([Volatility in ($)]/[Open])</f>
        <v>6.1413594859654561E-3</v>
      </c>
    </row>
    <row r="237" spans="1:11">
      <c r="A237" t="s">
        <v>243</v>
      </c>
      <c r="B237" s="1">
        <v>3694.62</v>
      </c>
      <c r="C237" t="s">
        <v>243</v>
      </c>
      <c r="D237" s="1">
        <v>3666.41</v>
      </c>
      <c r="E237" s="1">
        <v>3695.29</v>
      </c>
      <c r="F237" s="1">
        <v>3659.62</v>
      </c>
      <c r="G237" t="s">
        <v>8</v>
      </c>
      <c r="H237" s="2">
        <v>1.29E-2</v>
      </c>
      <c r="I237" s="3">
        <f>ABS(Table1[[#This Row],[Change %]])</f>
        <v>1.29E-2</v>
      </c>
      <c r="J237" s="5">
        <f>[High]-[Low]</f>
        <v>35.670000000000073</v>
      </c>
      <c r="K237" s="6">
        <f>([Volatility in ($)]/[Open])</f>
        <v>9.7288628385805397E-3</v>
      </c>
    </row>
    <row r="238" spans="1:11">
      <c r="A238" t="s">
        <v>244</v>
      </c>
      <c r="B238" s="1">
        <v>3647.49</v>
      </c>
      <c r="C238" t="s">
        <v>244</v>
      </c>
      <c r="D238" s="1">
        <v>3675.27</v>
      </c>
      <c r="E238" s="1">
        <v>3697.61</v>
      </c>
      <c r="F238" s="1">
        <v>3645.84</v>
      </c>
      <c r="G238" t="s">
        <v>8</v>
      </c>
      <c r="H238" s="2">
        <v>-4.4000000000000003E-3</v>
      </c>
      <c r="I238" s="3">
        <f>ABS(Table1[[#This Row],[Change %]])</f>
        <v>4.4000000000000003E-3</v>
      </c>
      <c r="J238" s="5">
        <f>[High]-[Low]</f>
        <v>51.769999999999982</v>
      </c>
      <c r="K238" s="6">
        <f>([Volatility in ($)]/[Open])</f>
        <v>1.4086039937201887E-2</v>
      </c>
    </row>
    <row r="239" spans="1:11">
      <c r="A239" t="s">
        <v>245</v>
      </c>
      <c r="B239" s="1">
        <v>3663.46</v>
      </c>
      <c r="C239" t="s">
        <v>245</v>
      </c>
      <c r="D239" s="1">
        <v>3656.08</v>
      </c>
      <c r="E239" s="1">
        <v>3665.91</v>
      </c>
      <c r="F239" s="1">
        <v>3633.4</v>
      </c>
      <c r="G239" t="s">
        <v>8</v>
      </c>
      <c r="H239" s="2">
        <v>-1.2999999999999999E-3</v>
      </c>
      <c r="I239" s="3">
        <f>ABS(Table1[[#This Row],[Change %]])</f>
        <v>1.2999999999999999E-3</v>
      </c>
      <c r="J239" s="5">
        <f>[High]-[Low]</f>
        <v>32.509999999999764</v>
      </c>
      <c r="K239" s="6">
        <f>([Volatility in ($)]/[Open])</f>
        <v>8.8920373733615693E-3</v>
      </c>
    </row>
    <row r="240" spans="1:11">
      <c r="A240" t="s">
        <v>246</v>
      </c>
      <c r="B240" s="1">
        <v>3668.1</v>
      </c>
      <c r="C240" t="s">
        <v>246</v>
      </c>
      <c r="D240" s="1">
        <v>3659.13</v>
      </c>
      <c r="E240" s="1">
        <v>3678.49</v>
      </c>
      <c r="F240" s="1">
        <v>3645.18</v>
      </c>
      <c r="G240" t="s">
        <v>8</v>
      </c>
      <c r="H240" s="2">
        <v>-1.2999999999999999E-3</v>
      </c>
      <c r="I240" s="3">
        <f>ABS(Table1[[#This Row],[Change %]])</f>
        <v>1.2999999999999999E-3</v>
      </c>
      <c r="J240" s="5">
        <f>[High]-[Low]</f>
        <v>33.309999999999945</v>
      </c>
      <c r="K240" s="6">
        <f>([Volatility in ($)]/[Open])</f>
        <v>9.1032567850827771E-3</v>
      </c>
    </row>
    <row r="241" spans="1:11">
      <c r="A241" t="s">
        <v>247</v>
      </c>
      <c r="B241" s="1">
        <v>3672.82</v>
      </c>
      <c r="C241" t="s">
        <v>247</v>
      </c>
      <c r="D241" s="1">
        <v>3705.98</v>
      </c>
      <c r="E241" s="1">
        <v>3712.39</v>
      </c>
      <c r="F241" s="1">
        <v>3660.54</v>
      </c>
      <c r="G241" t="s">
        <v>8</v>
      </c>
      <c r="H241" s="2">
        <v>-7.9000000000000008E-3</v>
      </c>
      <c r="I241" s="3">
        <f>ABS(Table1[[#This Row],[Change %]])</f>
        <v>7.9000000000000008E-3</v>
      </c>
      <c r="J241" s="5">
        <f>[High]-[Low]</f>
        <v>51.849999999999909</v>
      </c>
      <c r="K241" s="6">
        <f>([Volatility in ($)]/[Open])</f>
        <v>1.3990901192127293E-2</v>
      </c>
    </row>
    <row r="242" spans="1:11">
      <c r="A242" t="s">
        <v>248</v>
      </c>
      <c r="B242" s="1">
        <v>3702.25</v>
      </c>
      <c r="C242" t="s">
        <v>248</v>
      </c>
      <c r="D242" s="1">
        <v>3683.05</v>
      </c>
      <c r="E242" s="1">
        <v>3708.45</v>
      </c>
      <c r="F242" s="1">
        <v>3678.83</v>
      </c>
      <c r="G242" t="s">
        <v>8</v>
      </c>
      <c r="H242" s="2">
        <v>2.8E-3</v>
      </c>
      <c r="I242" s="3">
        <f>ABS(Table1[[#This Row],[Change %]])</f>
        <v>2.8E-3</v>
      </c>
      <c r="J242" s="5">
        <f>[High]-[Low]</f>
        <v>29.619999999999891</v>
      </c>
      <c r="K242" s="6">
        <f>([Volatility in ($)]/[Open])</f>
        <v>8.042247593706274E-3</v>
      </c>
    </row>
    <row r="243" spans="1:11">
      <c r="A243" t="s">
        <v>249</v>
      </c>
      <c r="B243" s="1">
        <v>3691.96</v>
      </c>
      <c r="C243" t="s">
        <v>249</v>
      </c>
      <c r="D243" s="1">
        <v>3694.73</v>
      </c>
      <c r="E243" s="1">
        <v>3697.41</v>
      </c>
      <c r="F243" s="1">
        <v>3678.88</v>
      </c>
      <c r="G243" t="s">
        <v>8</v>
      </c>
      <c r="H243" s="2">
        <v>-1.9E-3</v>
      </c>
      <c r="I243" s="3">
        <f>ABS(Table1[[#This Row],[Change %]])</f>
        <v>1.9E-3</v>
      </c>
      <c r="J243" s="5">
        <f>[High]-[Low]</f>
        <v>18.529999999999745</v>
      </c>
      <c r="K243" s="6">
        <f>([Volatility in ($)]/[Open])</f>
        <v>5.0152514527447862E-3</v>
      </c>
    </row>
    <row r="244" spans="1:11">
      <c r="A244" t="s">
        <v>250</v>
      </c>
      <c r="B244" s="1">
        <v>3699.12</v>
      </c>
      <c r="C244" t="s">
        <v>250</v>
      </c>
      <c r="D244" s="1">
        <v>3670.94</v>
      </c>
      <c r="E244" s="1">
        <v>3699.2</v>
      </c>
      <c r="F244" s="1">
        <v>3670.94</v>
      </c>
      <c r="G244" t="s">
        <v>8</v>
      </c>
      <c r="H244" s="2">
        <v>8.8000000000000005E-3</v>
      </c>
      <c r="I244" s="3">
        <f>ABS(Table1[[#This Row],[Change %]])</f>
        <v>8.8000000000000005E-3</v>
      </c>
      <c r="J244" s="5">
        <f>[High]-[Low]</f>
        <v>28.259999999999764</v>
      </c>
      <c r="K244" s="6">
        <f>([Volatility in ($)]/[Open])</f>
        <v>7.6983007077205739E-3</v>
      </c>
    </row>
    <row r="245" spans="1:11">
      <c r="A245" t="s">
        <v>251</v>
      </c>
      <c r="B245" s="1">
        <v>3666.72</v>
      </c>
      <c r="C245" t="s">
        <v>251</v>
      </c>
      <c r="D245" s="1">
        <v>3668.28</v>
      </c>
      <c r="E245" s="1">
        <v>3682.73</v>
      </c>
      <c r="F245" s="1">
        <v>3657.17</v>
      </c>
      <c r="G245" t="s">
        <v>8</v>
      </c>
      <c r="H245" s="2">
        <v>-5.9999999999999995E-4</v>
      </c>
      <c r="I245" s="3">
        <f>ABS(Table1[[#This Row],[Change %]])</f>
        <v>5.9999999999999995E-4</v>
      </c>
      <c r="J245" s="5">
        <f>[High]-[Low]</f>
        <v>25.559999999999945</v>
      </c>
      <c r="K245" s="6">
        <f>([Volatility in ($)]/[Open])</f>
        <v>6.9678432398835267E-3</v>
      </c>
    </row>
    <row r="246" spans="1:11">
      <c r="A246" t="s">
        <v>252</v>
      </c>
      <c r="B246" s="1">
        <v>3669.01</v>
      </c>
      <c r="C246" t="s">
        <v>252</v>
      </c>
      <c r="D246" s="1">
        <v>3653.78</v>
      </c>
      <c r="E246" s="1">
        <v>3670.96</v>
      </c>
      <c r="F246" s="1">
        <v>3644.84</v>
      </c>
      <c r="G246" t="s">
        <v>8</v>
      </c>
      <c r="H246" s="2">
        <v>1.8E-3</v>
      </c>
      <c r="I246" s="3">
        <f>ABS(Table1[[#This Row],[Change %]])</f>
        <v>1.8E-3</v>
      </c>
      <c r="J246" s="5">
        <f>[High]-[Low]</f>
        <v>26.119999999999891</v>
      </c>
      <c r="K246" s="6">
        <f>([Volatility in ($)]/[Open])</f>
        <v>7.1487610091466617E-3</v>
      </c>
    </row>
    <row r="247" spans="1:11">
      <c r="A247" t="s">
        <v>253</v>
      </c>
      <c r="B247" s="1">
        <v>3662.45</v>
      </c>
      <c r="C247" t="s">
        <v>253</v>
      </c>
      <c r="D247" s="1">
        <v>3645.87</v>
      </c>
      <c r="E247" s="1">
        <v>3678.45</v>
      </c>
      <c r="F247" s="1">
        <v>3645.87</v>
      </c>
      <c r="G247" t="s">
        <v>8</v>
      </c>
      <c r="H247" s="2">
        <v>1.1299999999999999E-2</v>
      </c>
      <c r="I247" s="3">
        <f>ABS(Table1[[#This Row],[Change %]])</f>
        <v>1.1299999999999999E-2</v>
      </c>
      <c r="J247" s="5">
        <f>[High]-[Low]</f>
        <v>32.579999999999927</v>
      </c>
      <c r="K247" s="6">
        <f>([Volatility in ($)]/[Open])</f>
        <v>8.9361386994050614E-3</v>
      </c>
    </row>
    <row r="248" spans="1:11">
      <c r="A248" t="s">
        <v>254</v>
      </c>
      <c r="B248" s="1">
        <v>3621.63</v>
      </c>
      <c r="C248" t="s">
        <v>254</v>
      </c>
      <c r="D248" s="1">
        <v>3634.18</v>
      </c>
      <c r="E248" s="1">
        <v>3634.18</v>
      </c>
      <c r="F248" s="1">
        <v>3594.39</v>
      </c>
      <c r="G248" t="s">
        <v>8</v>
      </c>
      <c r="H248" s="2">
        <v>-4.5999999999999999E-3</v>
      </c>
      <c r="I248" s="3">
        <f>ABS(Table1[[#This Row],[Change %]])</f>
        <v>4.5999999999999999E-3</v>
      </c>
      <c r="J248" s="5">
        <f>[High]-[Low]</f>
        <v>39.789999999999964</v>
      </c>
      <c r="K248" s="6">
        <f>([Volatility in ($)]/[Open])</f>
        <v>1.0948824769273939E-2</v>
      </c>
    </row>
    <row r="249" spans="1:11">
      <c r="A249" t="s">
        <v>255</v>
      </c>
      <c r="B249" s="1">
        <v>3638.35</v>
      </c>
      <c r="C249" t="s">
        <v>255</v>
      </c>
      <c r="D249" s="1">
        <v>3638.55</v>
      </c>
      <c r="E249" s="1">
        <v>3644.31</v>
      </c>
      <c r="F249" s="1">
        <v>3629.33</v>
      </c>
      <c r="G249" t="s">
        <v>8</v>
      </c>
      <c r="H249" s="2">
        <v>2.3999999999999998E-3</v>
      </c>
      <c r="I249" s="3">
        <f>ABS(Table1[[#This Row],[Change %]])</f>
        <v>2.3999999999999998E-3</v>
      </c>
      <c r="J249" s="5">
        <f>[High]-[Low]</f>
        <v>14.980000000000018</v>
      </c>
      <c r="K249" s="6">
        <f>([Volatility in ($)]/[Open])</f>
        <v>4.1170246389358447E-3</v>
      </c>
    </row>
    <row r="250" spans="1:11">
      <c r="A250" t="s">
        <v>256</v>
      </c>
      <c r="B250" s="1">
        <v>3629.65</v>
      </c>
      <c r="C250" t="s">
        <v>256</v>
      </c>
      <c r="D250" s="1">
        <v>3635.5</v>
      </c>
      <c r="E250" s="1">
        <v>3635.5</v>
      </c>
      <c r="F250" s="1">
        <v>3617.76</v>
      </c>
      <c r="G250" t="s">
        <v>8</v>
      </c>
      <c r="H250" s="2">
        <v>-1.6000000000000001E-3</v>
      </c>
      <c r="I250" s="3">
        <f>ABS(Table1[[#This Row],[Change %]])</f>
        <v>1.6000000000000001E-3</v>
      </c>
      <c r="J250" s="5">
        <f>[High]-[Low]</f>
        <v>17.739999999999782</v>
      </c>
      <c r="K250" s="6">
        <f>([Volatility in ($)]/[Open])</f>
        <v>4.8796589189932012E-3</v>
      </c>
    </row>
    <row r="251" spans="1:11">
      <c r="A251" t="s">
        <v>257</v>
      </c>
      <c r="B251" s="1">
        <v>3635.41</v>
      </c>
      <c r="C251" t="s">
        <v>257</v>
      </c>
      <c r="D251" s="1">
        <v>3594.52</v>
      </c>
      <c r="E251" s="1">
        <v>3642.31</v>
      </c>
      <c r="F251" s="1">
        <v>3594.52</v>
      </c>
      <c r="G251" t="s">
        <v>8</v>
      </c>
      <c r="H251" s="2">
        <v>1.6199999999999999E-2</v>
      </c>
      <c r="I251" s="3">
        <f>ABS(Table1[[#This Row],[Change %]])</f>
        <v>1.6199999999999999E-2</v>
      </c>
      <c r="J251" s="5">
        <f>[High]-[Low]</f>
        <v>47.789999999999964</v>
      </c>
      <c r="K251" s="6">
        <f>([Volatility in ($)]/[Open])</f>
        <v>1.3295238307200951E-2</v>
      </c>
    </row>
    <row r="252" spans="1:11">
      <c r="A252" t="s">
        <v>258</v>
      </c>
      <c r="B252" s="1">
        <v>3577.59</v>
      </c>
      <c r="C252" t="s">
        <v>258</v>
      </c>
      <c r="D252" s="1">
        <v>3566.82</v>
      </c>
      <c r="E252" s="1">
        <v>3589.81</v>
      </c>
      <c r="F252" s="1">
        <v>3552.77</v>
      </c>
      <c r="G252" t="s">
        <v>8</v>
      </c>
      <c r="H252" s="2">
        <v>5.5999999999999999E-3</v>
      </c>
      <c r="I252" s="3">
        <f>ABS(Table1[[#This Row],[Change %]])</f>
        <v>5.5999999999999999E-3</v>
      </c>
      <c r="J252" s="5">
        <f>[High]-[Low]</f>
        <v>37.039999999999964</v>
      </c>
      <c r="K252" s="6">
        <f>([Volatility in ($)]/[Open])</f>
        <v>1.0384600288211898E-2</v>
      </c>
    </row>
    <row r="253" spans="1:11">
      <c r="A253" t="s">
        <v>259</v>
      </c>
      <c r="B253" s="1">
        <v>3557.54</v>
      </c>
      <c r="C253" t="s">
        <v>259</v>
      </c>
      <c r="D253" s="1">
        <v>3579.31</v>
      </c>
      <c r="E253" s="1">
        <v>3581.23</v>
      </c>
      <c r="F253" s="1">
        <v>3556.85</v>
      </c>
      <c r="G253" t="s">
        <v>8</v>
      </c>
      <c r="H253" s="2">
        <v>-6.7999999999999996E-3</v>
      </c>
      <c r="I253" s="3">
        <f>ABS(Table1[[#This Row],[Change %]])</f>
        <v>6.7999999999999996E-3</v>
      </c>
      <c r="J253" s="5">
        <f>[High]-[Low]</f>
        <v>24.380000000000109</v>
      </c>
      <c r="K253" s="6">
        <f>([Volatility in ($)]/[Open])</f>
        <v>6.8113686716155097E-3</v>
      </c>
    </row>
    <row r="254" spans="1:11">
      <c r="A254" t="s">
        <v>260</v>
      </c>
      <c r="B254" s="1">
        <v>3581.87</v>
      </c>
      <c r="C254" t="s">
        <v>260</v>
      </c>
      <c r="D254" s="1">
        <v>3559.41</v>
      </c>
      <c r="E254" s="1">
        <v>3585.22</v>
      </c>
      <c r="F254" s="1">
        <v>3543.84</v>
      </c>
      <c r="G254" t="s">
        <v>8</v>
      </c>
      <c r="H254" s="2">
        <v>3.8999999999999998E-3</v>
      </c>
      <c r="I254" s="3">
        <f>ABS(Table1[[#This Row],[Change %]])</f>
        <v>3.8999999999999998E-3</v>
      </c>
      <c r="J254" s="5">
        <f>[High]-[Low]</f>
        <v>41.379999999999654</v>
      </c>
      <c r="K254" s="6">
        <f>([Volatility in ($)]/[Open])</f>
        <v>1.1625522207332017E-2</v>
      </c>
    </row>
  </sheetData>
  <mergeCells count="6">
    <mergeCell ref="O14:V14"/>
    <mergeCell ref="O15:P15"/>
    <mergeCell ref="Q15:R15"/>
    <mergeCell ref="S15:T15"/>
    <mergeCell ref="U15:V15"/>
    <mergeCell ref="M20:N2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S&amp;P 500 Historical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modified xsi:type="dcterms:W3CDTF">2021-11-19T18:06:51Z</dcterms:modified>
</cp:coreProperties>
</file>