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55" windowHeight="8475"/>
  </bookViews>
  <sheets>
    <sheet name="Cash Flow Mapping" sheetId="1" r:id="rId1"/>
  </sheets>
  <calcPr calcId="145621"/>
</workbook>
</file>

<file path=xl/calcChain.xml><?xml version="1.0" encoding="utf-8"?>
<calcChain xmlns="http://schemas.openxmlformats.org/spreadsheetml/2006/main">
  <c r="M7" i="1" l="1"/>
  <c r="O13" i="1"/>
  <c r="N14" i="1"/>
  <c r="M14" i="1"/>
  <c r="O12" i="1" s="1"/>
  <c r="M13" i="1"/>
  <c r="N12" i="1" s="1"/>
  <c r="O14" i="1"/>
  <c r="N13" i="1"/>
  <c r="M12" i="1"/>
  <c r="K9" i="1"/>
  <c r="O7" i="1" s="1"/>
  <c r="K8" i="1"/>
  <c r="C18" i="1" s="1"/>
  <c r="C21" i="1" s="1"/>
  <c r="C24" i="1" s="1"/>
  <c r="K7" i="1"/>
  <c r="F13" i="1"/>
  <c r="F12" i="1"/>
  <c r="E12" i="1"/>
  <c r="N7" i="1" l="1"/>
  <c r="M16" i="1" s="1" a="1"/>
  <c r="M16" i="1" l="1"/>
  <c r="N16" i="1"/>
  <c r="O16" i="1"/>
  <c r="M18" i="1" l="1"/>
  <c r="M20" i="1" s="1"/>
</calcChain>
</file>

<file path=xl/sharedStrings.xml><?xml version="1.0" encoding="utf-8"?>
<sst xmlns="http://schemas.openxmlformats.org/spreadsheetml/2006/main" count="33" uniqueCount="27">
  <si>
    <t>3 months</t>
  </si>
  <si>
    <t>6 months</t>
  </si>
  <si>
    <t>1 year</t>
  </si>
  <si>
    <t>Correlation between daily returns</t>
  </si>
  <si>
    <t>3-month bond</t>
  </si>
  <si>
    <t>6-month bond</t>
  </si>
  <si>
    <t>1-year bond</t>
  </si>
  <si>
    <t>3-mm bond</t>
  </si>
  <si>
    <t>6-mm bond</t>
  </si>
  <si>
    <t>Position in 3-month bond ($)</t>
  </si>
  <si>
    <t>Position in 6-month bond ($)</t>
  </si>
  <si>
    <t>Position in 1-year bond ($)</t>
  </si>
  <si>
    <t>in 0.3 yrs</t>
  </si>
  <si>
    <t>$1.05M</t>
  </si>
  <si>
    <t>in 0.8 yrs</t>
  </si>
  <si>
    <t>Total</t>
  </si>
  <si>
    <r>
      <t>α</t>
    </r>
    <r>
      <rPr>
        <b/>
        <vertAlign val="subscript"/>
        <sz val="11"/>
        <color theme="1"/>
        <rFont val="Calibri"/>
        <family val="2"/>
      </rPr>
      <t>1</t>
    </r>
  </si>
  <si>
    <r>
      <t>α</t>
    </r>
    <r>
      <rPr>
        <b/>
        <vertAlign val="subscript"/>
        <sz val="11"/>
        <color theme="1"/>
        <rFont val="Calibri"/>
        <family val="2"/>
      </rPr>
      <t>2</t>
    </r>
  </si>
  <si>
    <r>
      <t>α</t>
    </r>
    <r>
      <rPr>
        <b/>
        <vertAlign val="subscript"/>
        <sz val="11"/>
        <color theme="1"/>
        <rFont val="Calibri"/>
        <family val="2"/>
      </rPr>
      <t>3</t>
    </r>
  </si>
  <si>
    <t>10-Day 99% VaR</t>
  </si>
  <si>
    <t>(Equation 15.2)</t>
  </si>
  <si>
    <r>
      <t>Variance in Bond Portfolio (</t>
    </r>
    <r>
      <rPr>
        <b/>
        <sz val="11"/>
        <color theme="1"/>
        <rFont val="Calibri"/>
        <family val="2"/>
      </rPr>
      <t>σ</t>
    </r>
    <r>
      <rPr>
        <b/>
        <vertAlign val="superscript"/>
        <sz val="11"/>
        <color theme="1"/>
        <rFont val="Calibri"/>
        <family val="2"/>
      </rPr>
      <t>2</t>
    </r>
    <r>
      <rPr>
        <b/>
        <vertAlign val="subscript"/>
        <sz val="11"/>
        <color theme="1"/>
        <rFont val="Calibri"/>
        <family val="2"/>
      </rPr>
      <t>P</t>
    </r>
    <r>
      <rPr>
        <b/>
        <sz val="11"/>
        <color theme="1"/>
        <rFont val="Calibri"/>
        <family val="2"/>
      </rPr>
      <t>)</t>
    </r>
  </si>
  <si>
    <r>
      <t>Standard Deviation Bond Portfolio (</t>
    </r>
    <r>
      <rPr>
        <b/>
        <sz val="11"/>
        <color theme="1"/>
        <rFont val="Calibri"/>
        <family val="2"/>
      </rPr>
      <t>σ</t>
    </r>
    <r>
      <rPr>
        <b/>
        <vertAlign val="subscript"/>
        <sz val="11"/>
        <color theme="1"/>
        <rFont val="Calibri"/>
        <family val="2"/>
      </rPr>
      <t>P</t>
    </r>
    <r>
      <rPr>
        <b/>
        <sz val="11"/>
        <color theme="1"/>
        <rFont val="Calibri"/>
        <family val="2"/>
      </rPr>
      <t>)</t>
    </r>
  </si>
  <si>
    <t>Zero rate (with annual compounding):</t>
  </si>
  <si>
    <t>Bond price volatility (per day):</t>
  </si>
  <si>
    <t>TABLE 14.8 - Data to Illustrate Cash Flow Mapping Procedure</t>
  </si>
  <si>
    <t>TABLE 14.9 - The Cash-Flow Mapping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</si>
</sst>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;[Red]\-&quot;$&quot;#,##0"/>
    <numFmt numFmtId="43" formatCode="_-* #,##0.00_-;\-* #,##0.00_-;_-* &quot;-&quot;??_-;_-@_-"/>
    <numFmt numFmtId="164" formatCode="0.0"/>
    <numFmt numFmtId="165" formatCode="0.0000"/>
    <numFmt numFmtId="166" formatCode="_-* #,##0.0_-;\-* #,##0.0_-;_-* &quot;-&quot;??_-;_-@_-"/>
    <numFmt numFmtId="167" formatCode="_-* #,##0_-;\-* #,##0_-;_-* &quot;-&quot;??_-;_-@_-"/>
    <numFmt numFmtId="168" formatCode="0.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1" applyNumberFormat="1" applyFont="1"/>
    <xf numFmtId="167" fontId="0" fillId="2" borderId="0" xfId="0" applyNumberForma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65" fontId="0" fillId="0" borderId="0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2" xfId="0" applyBorder="1"/>
    <xf numFmtId="6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68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166" fontId="0" fillId="3" borderId="0" xfId="1" applyNumberFormat="1" applyFont="1" applyFill="1"/>
    <xf numFmtId="166" fontId="0" fillId="3" borderId="0" xfId="0" applyNumberFormat="1" applyFont="1" applyFill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1981200</xdr:colOff>
      <xdr:row>11</xdr:row>
      <xdr:rowOff>161925</xdr:rowOff>
    </xdr:from>
    <xdr:ext cx="2389629" cy="342786"/>
    <xdr:sp macro="" textlink="">
      <xdr:nvSpPr>
        <xdr:cNvPr id="2" name="TextBox 1"/>
        <xdr:cNvSpPr txBox="1"/>
      </xdr:nvSpPr>
      <xdr:spPr>
        <a:xfrm>
          <a:off x="8601075" y="2371725"/>
          <a:ext cx="2389629" cy="342786"/>
        </a:xfrm>
        <a:prstGeom prst="rect">
          <a:avLst/>
        </a:prstGeom>
        <a:noFill/>
        <a:ln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MATRIX MULTIPLICATION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361950</xdr:colOff>
          <xdr:row>16</xdr:row>
          <xdr:rowOff>0</xdr:rowOff>
        </xdr:from>
        <xdr:to>
          <xdr:col>7</xdr:col>
          <xdr:colOff>1485900</xdr:colOff>
          <xdr:row>19</xdr:row>
          <xdr:rowOff>152400</xdr:rowOff>
        </xdr:to>
        <xdr:sp macro="" textlink="">
          <xdr:nvSpPr>
            <xdr:cNvPr id="1025" name="Object 4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9525</xdr:colOff>
          <xdr:row>20</xdr:row>
          <xdr:rowOff>180975</xdr:rowOff>
        </xdr:from>
        <xdr:to>
          <xdr:col>16</xdr:col>
          <xdr:colOff>295275</xdr:colOff>
          <xdr:row>26</xdr:row>
          <xdr:rowOff>76200</xdr:rowOff>
        </xdr:to>
        <xdr:sp macro="" textlink="">
          <xdr:nvSpPr>
            <xdr:cNvPr id="1026" name="Object 7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O24"/>
  <sheetViews>
    <sheetView showGridLines="0" tabSelected="1" zoomScale="80" zoomScaleNormal="80" workbookViewId="0">
      <selection activeCell="B13" sqref="B13"/>
    </sheetView>
  </sheetViews>
  <sheetFormatPr defaultRowHeight="15" x14ac:dyDescent="0.25"/>
  <cols>
    <col min="3" max="3" width="38" customWidth="1"/>
    <col min="4" max="4" width="13.140625" customWidth="1"/>
    <col min="5" max="5" width="13.42578125" customWidth="1"/>
    <col min="6" max="6" width="11.5703125" bestFit="1" customWidth="1"/>
    <col min="8" max="8" width="31.140625" customWidth="1"/>
    <col min="9" max="9" width="10.28515625" customWidth="1"/>
    <col min="10" max="10" width="10.42578125" customWidth="1"/>
    <col min="13" max="13" width="13.85546875" bestFit="1" customWidth="1"/>
    <col min="14" max="15" width="11" bestFit="1" customWidth="1"/>
  </cols>
  <sheetData>
    <row r="3" spans="3:15" x14ac:dyDescent="0.25">
      <c r="C3" s="5" t="s">
        <v>25</v>
      </c>
      <c r="D3" s="6"/>
      <c r="E3" s="6"/>
      <c r="F3" s="7"/>
      <c r="H3" s="5" t="s">
        <v>26</v>
      </c>
      <c r="I3" s="6"/>
      <c r="J3" s="6"/>
      <c r="K3" s="7"/>
    </row>
    <row r="4" spans="3:15" x14ac:dyDescent="0.25">
      <c r="C4" s="8"/>
      <c r="D4" s="9"/>
      <c r="E4" s="9"/>
      <c r="F4" s="10"/>
      <c r="H4" s="8"/>
      <c r="I4" s="9"/>
      <c r="J4" s="9"/>
      <c r="K4" s="10"/>
    </row>
    <row r="5" spans="3:15" x14ac:dyDescent="0.25">
      <c r="C5" s="20"/>
      <c r="D5" s="21" t="s">
        <v>0</v>
      </c>
      <c r="E5" s="21" t="s">
        <v>1</v>
      </c>
      <c r="F5" s="22" t="s">
        <v>2</v>
      </c>
      <c r="H5" s="30"/>
      <c r="I5" s="31">
        <v>50000</v>
      </c>
      <c r="J5" s="32" t="s">
        <v>13</v>
      </c>
      <c r="K5" s="33" t="s">
        <v>15</v>
      </c>
    </row>
    <row r="6" spans="3:15" ht="18" x14ac:dyDescent="0.35">
      <c r="C6" s="8" t="s">
        <v>23</v>
      </c>
      <c r="D6" s="11">
        <v>5.5E-2</v>
      </c>
      <c r="E6" s="11">
        <v>0.06</v>
      </c>
      <c r="F6" s="12">
        <v>7.0000000000000007E-2</v>
      </c>
      <c r="H6" s="17"/>
      <c r="I6" s="23" t="s">
        <v>12</v>
      </c>
      <c r="J6" s="23" t="s">
        <v>14</v>
      </c>
      <c r="K6" s="24"/>
      <c r="M6" s="2" t="s">
        <v>16</v>
      </c>
      <c r="N6" s="2" t="s">
        <v>17</v>
      </c>
      <c r="O6" s="2" t="s">
        <v>18</v>
      </c>
    </row>
    <row r="7" spans="3:15" ht="18" x14ac:dyDescent="0.35">
      <c r="C7" s="8" t="s">
        <v>24</v>
      </c>
      <c r="D7" s="11">
        <v>5.9999999999999995E-4</v>
      </c>
      <c r="E7" s="11">
        <v>1E-3</v>
      </c>
      <c r="F7" s="12">
        <v>2E-3</v>
      </c>
      <c r="H7" s="8" t="s">
        <v>9</v>
      </c>
      <c r="I7" s="25">
        <v>37397</v>
      </c>
      <c r="J7" s="13"/>
      <c r="K7" s="26">
        <f>SUM(I7:J7)</f>
        <v>37397</v>
      </c>
      <c r="L7" s="2" t="s">
        <v>16</v>
      </c>
      <c r="M7" s="34">
        <f>K7</f>
        <v>37397</v>
      </c>
      <c r="N7" s="34">
        <f>K8</f>
        <v>331382</v>
      </c>
      <c r="O7" s="34">
        <f>K9</f>
        <v>678074</v>
      </c>
    </row>
    <row r="8" spans="3:15" ht="18" x14ac:dyDescent="0.35">
      <c r="C8" s="8"/>
      <c r="D8" s="13"/>
      <c r="E8" s="13"/>
      <c r="F8" s="14"/>
      <c r="H8" s="8" t="s">
        <v>10</v>
      </c>
      <c r="I8" s="25">
        <v>11793</v>
      </c>
      <c r="J8" s="25">
        <v>319589</v>
      </c>
      <c r="K8" s="26">
        <f>SUM(I8:J8)</f>
        <v>331382</v>
      </c>
      <c r="L8" s="2" t="s">
        <v>17</v>
      </c>
    </row>
    <row r="9" spans="3:15" ht="18" x14ac:dyDescent="0.35">
      <c r="C9" s="8"/>
      <c r="D9" s="13"/>
      <c r="E9" s="13"/>
      <c r="F9" s="14"/>
      <c r="H9" s="17" t="s">
        <v>11</v>
      </c>
      <c r="I9" s="27"/>
      <c r="J9" s="28">
        <v>678074</v>
      </c>
      <c r="K9" s="29">
        <f>SUM(I9:J9)</f>
        <v>678074</v>
      </c>
      <c r="L9" s="2" t="s">
        <v>18</v>
      </c>
    </row>
    <row r="10" spans="3:15" x14ac:dyDescent="0.25">
      <c r="C10" s="8"/>
      <c r="D10" s="39" t="s">
        <v>3</v>
      </c>
      <c r="E10" s="39"/>
      <c r="F10" s="40"/>
    </row>
    <row r="11" spans="3:15" x14ac:dyDescent="0.25">
      <c r="C11" s="17"/>
      <c r="D11" s="23" t="s">
        <v>7</v>
      </c>
      <c r="E11" s="23" t="s">
        <v>8</v>
      </c>
      <c r="F11" s="24" t="s">
        <v>6</v>
      </c>
    </row>
    <row r="12" spans="3:15" x14ac:dyDescent="0.25">
      <c r="C12" s="8" t="s">
        <v>4</v>
      </c>
      <c r="D12" s="15">
        <v>1</v>
      </c>
      <c r="E12" s="15">
        <f>D13</f>
        <v>0.9</v>
      </c>
      <c r="F12" s="16">
        <f>D14</f>
        <v>0.6</v>
      </c>
      <c r="M12" s="35">
        <f>D7^2</f>
        <v>3.5999999999999994E-7</v>
      </c>
      <c r="N12" s="35">
        <f>M13</f>
        <v>5.4000000000000002E-7</v>
      </c>
      <c r="O12" s="35">
        <f>M14</f>
        <v>7.1999999999999999E-7</v>
      </c>
    </row>
    <row r="13" spans="3:15" x14ac:dyDescent="0.25">
      <c r="C13" s="8" t="s">
        <v>5</v>
      </c>
      <c r="D13" s="15">
        <v>0.9</v>
      </c>
      <c r="E13" s="15">
        <v>1</v>
      </c>
      <c r="F13" s="16">
        <f>E14</f>
        <v>0.7</v>
      </c>
      <c r="M13" s="35">
        <f>D13*D7*E7</f>
        <v>5.4000000000000002E-7</v>
      </c>
      <c r="N13" s="35">
        <f>E7^2</f>
        <v>9.9999999999999995E-7</v>
      </c>
      <c r="O13" s="35">
        <f>N14</f>
        <v>1.3999999999999999E-6</v>
      </c>
    </row>
    <row r="14" spans="3:15" x14ac:dyDescent="0.25">
      <c r="C14" s="17" t="s">
        <v>6</v>
      </c>
      <c r="D14" s="18">
        <v>0.6</v>
      </c>
      <c r="E14" s="18">
        <v>0.7</v>
      </c>
      <c r="F14" s="19">
        <v>1</v>
      </c>
      <c r="M14" s="35">
        <f>D14*D7*F7</f>
        <v>7.1999999999999999E-7</v>
      </c>
      <c r="N14" s="35">
        <f>E14*F7*E7</f>
        <v>1.3999999999999999E-6</v>
      </c>
      <c r="O14" s="35">
        <f>F7^2</f>
        <v>3.9999999999999998E-6</v>
      </c>
    </row>
    <row r="16" spans="3:15" x14ac:dyDescent="0.25">
      <c r="M16" s="1">
        <f t="array" ref="M16:O16">MMULT(M7:O7,M12:O14)</f>
        <v>0.68062248000000003</v>
      </c>
      <c r="N16" s="1">
        <v>1.3008799799999999</v>
      </c>
      <c r="O16" s="1">
        <v>3.2031566399999996</v>
      </c>
    </row>
    <row r="17" spans="3:13" ht="18.75" x14ac:dyDescent="0.35">
      <c r="C17" s="36" t="s">
        <v>21</v>
      </c>
    </row>
    <row r="18" spans="3:13" ht="18.75" x14ac:dyDescent="0.35">
      <c r="C18" s="3">
        <f>K7^2*D7^2+K8^2*E7^2+K9^2*F7^2+2*D13*D7*E7*K7*K8+2*D14*D7*F7*K7*K9+2*E14*E7*F7*K8*K9</f>
        <v>2628518.6839282801</v>
      </c>
      <c r="D18" t="s">
        <v>20</v>
      </c>
      <c r="L18" s="36" t="s">
        <v>21</v>
      </c>
      <c r="M18" s="3">
        <f>MMULT(M16:O16,K7:K9)</f>
        <v>2628518.6839282797</v>
      </c>
    </row>
    <row r="20" spans="3:13" ht="18" x14ac:dyDescent="0.35">
      <c r="C20" s="36" t="s">
        <v>22</v>
      </c>
      <c r="L20" s="36" t="s">
        <v>22</v>
      </c>
      <c r="M20" s="38">
        <f>SQRT(M18)</f>
        <v>1621.2707003854352</v>
      </c>
    </row>
    <row r="21" spans="3:13" x14ac:dyDescent="0.25">
      <c r="C21" s="37">
        <f>SQRT(C18)</f>
        <v>1621.2707003854355</v>
      </c>
    </row>
    <row r="23" spans="3:13" x14ac:dyDescent="0.25">
      <c r="C23" s="36" t="s">
        <v>19</v>
      </c>
    </row>
    <row r="24" spans="3:13" x14ac:dyDescent="0.25">
      <c r="C24" s="4">
        <f>SQRT(10)*2.33*C21</f>
        <v>11945.695912410563</v>
      </c>
    </row>
  </sheetData>
  <mergeCells count="1">
    <mergeCell ref="D10:F10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4</xdr:col>
                <xdr:colOff>361950</xdr:colOff>
                <xdr:row>16</xdr:row>
                <xdr:rowOff>0</xdr:rowOff>
              </from>
              <to>
                <xdr:col>7</xdr:col>
                <xdr:colOff>1485900</xdr:colOff>
                <xdr:row>19</xdr:row>
                <xdr:rowOff>152400</xdr:rowOff>
              </to>
            </anchor>
          </objectPr>
        </oleObject>
      </mc:Choice>
      <mc:Fallback>
        <oleObject progId="Equation.3" shapeId="1025" r:id="rId3"/>
      </mc:Fallback>
    </mc:AlternateContent>
    <mc:AlternateContent xmlns:mc="http://schemas.openxmlformats.org/markup-compatibility/2006">
      <mc:Choice Requires="x14">
        <oleObject progId="Equation.3" shapeId="1026" r:id="rId5">
          <objectPr defaultSize="0" autoPict="0" r:id="rId6">
            <anchor moveWithCells="1" sizeWithCells="1">
              <from>
                <xdr:col>12</xdr:col>
                <xdr:colOff>9525</xdr:colOff>
                <xdr:row>20</xdr:row>
                <xdr:rowOff>180975</xdr:rowOff>
              </from>
              <to>
                <xdr:col>16</xdr:col>
                <xdr:colOff>295275</xdr:colOff>
                <xdr:row>26</xdr:row>
                <xdr:rowOff>76200</xdr:rowOff>
              </to>
            </anchor>
          </objectPr>
        </oleObject>
      </mc:Choice>
      <mc:Fallback>
        <oleObject progId="Equation.3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 Yung</cp:lastModifiedBy>
  <dcterms:created xsi:type="dcterms:W3CDTF">2011-02-28T16:09:25Z</dcterms:created>
  <dcterms:modified xsi:type="dcterms:W3CDTF">2018-02-28T03:09:10Z</dcterms:modified>
</cp:coreProperties>
</file>