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115" windowHeight="7995"/>
  </bookViews>
  <sheets>
    <sheet name="Examples 12.9-12.10" sheetId="1" r:id="rId1"/>
    <sheet name="Table 12.1 - Example 12.11" sheetId="2" r:id="rId2"/>
    <sheet name="Example 12.12" sheetId="3" r:id="rId3"/>
  </sheets>
  <calcPr calcId="125725"/>
</workbook>
</file>

<file path=xl/calcChain.xml><?xml version="1.0" encoding="utf-8"?>
<calcChain xmlns="http://schemas.openxmlformats.org/spreadsheetml/2006/main">
  <c r="C11" i="3"/>
  <c r="C10"/>
  <c r="L19" i="2"/>
  <c r="L18"/>
  <c r="L15"/>
  <c r="L14"/>
  <c r="K19"/>
  <c r="K18"/>
  <c r="K17"/>
  <c r="K11"/>
  <c r="K15"/>
  <c r="K14"/>
  <c r="K13"/>
  <c r="K10"/>
  <c r="E10"/>
  <c r="E9"/>
  <c r="E8"/>
  <c r="H7"/>
  <c r="G7"/>
  <c r="F7"/>
  <c r="E7"/>
  <c r="D10"/>
  <c r="D9"/>
  <c r="D8"/>
  <c r="C9"/>
  <c r="C10"/>
  <c r="C8"/>
  <c r="D7"/>
  <c r="C7"/>
  <c r="C10" i="1" l="1"/>
  <c r="C9"/>
  <c r="C12" s="1"/>
  <c r="C13" s="1"/>
</calcChain>
</file>

<file path=xl/comments1.xml><?xml version="1.0" encoding="utf-8"?>
<comments xmlns="http://schemas.openxmlformats.org/spreadsheetml/2006/main">
  <authors>
    <author>Owner</author>
  </authors>
  <commentList>
    <comment ref="L14" authorId="0">
      <text>
        <r>
          <rPr>
            <b/>
            <sz val="9"/>
            <color indexed="81"/>
            <rFont val="Tahoma"/>
            <family val="2"/>
          </rPr>
          <t>Ratio of 5-Day VaR vs. 1-Day Var with rho = 0</t>
        </r>
      </text>
    </comment>
    <comment ref="L15" authorId="0">
      <text>
        <r>
          <rPr>
            <b/>
            <sz val="9"/>
            <color indexed="81"/>
            <rFont val="Tahoma"/>
            <family val="2"/>
          </rPr>
          <t>Ratio of 5-Day VaR vs. 1-Day Var with rho = 0.1</t>
        </r>
      </text>
    </comment>
    <comment ref="L18" authorId="0">
      <text>
        <r>
          <rPr>
            <b/>
            <sz val="9"/>
            <color indexed="81"/>
            <rFont val="Tahoma"/>
            <family val="2"/>
          </rPr>
          <t>Ratio of 5-Day E[Shortfall] vs. 1-Day E[Shortfall] with rho = 0</t>
        </r>
      </text>
    </comment>
    <comment ref="L19" authorId="0">
      <text>
        <r>
          <rPr>
            <b/>
            <sz val="9"/>
            <color indexed="81"/>
            <rFont val="Tahoma"/>
            <family val="2"/>
          </rPr>
          <t>Ratio of 5-Day E[Shortfall] vs. 1-Day E[Shortfall] with rho = 0.1</t>
        </r>
      </text>
    </comment>
  </commentList>
</comments>
</file>

<file path=xl/sharedStrings.xml><?xml version="1.0" encoding="utf-8"?>
<sst xmlns="http://schemas.openxmlformats.org/spreadsheetml/2006/main" count="31" uniqueCount="26">
  <si>
    <t>Confidence Level</t>
  </si>
  <si>
    <t>VaR ($M)</t>
  </si>
  <si>
    <t>Expected Shortfall ($M)</t>
  </si>
  <si>
    <t>Examples 12.9 to 12.10 (10-Day VaR and Expected Shortfall)</t>
  </si>
  <si>
    <t>T</t>
  </si>
  <si>
    <t>ρ</t>
  </si>
  <si>
    <t>Ratio of T-Day VaR to One-Day VaR (with first-order correlation and daily changes have identical normal distributions with mean zero)</t>
  </si>
  <si>
    <t>Z-Score (VaR)</t>
  </si>
  <si>
    <t>Z-Score E[Shortfall]</t>
  </si>
  <si>
    <t>Example 12.11 (VaR and Expected Shortfall with first-order autocorrelation)</t>
  </si>
  <si>
    <t>Mean ($M)</t>
  </si>
  <si>
    <t>Standard Deviation ($M)</t>
  </si>
  <si>
    <t>1-Day VaR ($M)</t>
  </si>
  <si>
    <r>
      <t>5-Day VaR (</t>
    </r>
    <r>
      <rPr>
        <sz val="11"/>
        <color theme="1"/>
        <rFont val="Calibri"/>
        <family val="2"/>
      </rPr>
      <t>ρ = 0) ($M)</t>
    </r>
  </si>
  <si>
    <r>
      <t>5-Day VaR (</t>
    </r>
    <r>
      <rPr>
        <sz val="11"/>
        <color theme="1"/>
        <rFont val="Calibri"/>
        <family val="2"/>
      </rPr>
      <t>ρ = 0.1) ($M)</t>
    </r>
  </si>
  <si>
    <t>1-Day E[Shortfall] ($M)</t>
  </si>
  <si>
    <r>
      <t>5-Day E[Shortfall] (</t>
    </r>
    <r>
      <rPr>
        <sz val="11"/>
        <color theme="1"/>
        <rFont val="Calibri"/>
        <family val="2"/>
      </rPr>
      <t>ρ = 0) ($M)</t>
    </r>
  </si>
  <si>
    <r>
      <t>5-Day E[Shortfall] (</t>
    </r>
    <r>
      <rPr>
        <sz val="11"/>
        <color theme="1"/>
        <rFont val="Calibri"/>
        <family val="2"/>
      </rPr>
      <t>ρ = 0.1) ($M)</t>
    </r>
  </si>
  <si>
    <t>Z-Score (# of standard deviations from the mean)</t>
  </si>
  <si>
    <t>Example 12.12 - Convert VaR and ES from one confidence level to another</t>
  </si>
  <si>
    <t>Confidence Level (X)</t>
  </si>
  <si>
    <t>Confidence Level (X*)</t>
  </si>
  <si>
    <t>1-Day Expected Shortfall (X*) ($M)</t>
  </si>
  <si>
    <t>1-Day VaR (X*) ($M)</t>
  </si>
  <si>
    <t>1-Day Expected Shortfall (X) ($M)</t>
  </si>
  <si>
    <t>1-Day VaR (X) ($M)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</si>
</sst>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3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10" xfId="0" applyBorder="1"/>
    <xf numFmtId="0" fontId="0" fillId="0" borderId="0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2" fontId="0" fillId="0" borderId="0" xfId="0" applyNumberFormat="1" applyBorder="1" applyAlignment="1">
      <alignment horizontal="center"/>
    </xf>
    <xf numFmtId="2" fontId="0" fillId="0" borderId="10" xfId="0" applyNumberFormat="1" applyBorder="1"/>
    <xf numFmtId="0" fontId="0" fillId="0" borderId="6" xfId="0" applyBorder="1"/>
    <xf numFmtId="2" fontId="0" fillId="0" borderId="7" xfId="0" applyNumberFormat="1" applyBorder="1" applyAlignment="1">
      <alignment horizontal="center"/>
    </xf>
    <xf numFmtId="2" fontId="0" fillId="0" borderId="8" xfId="0" applyNumberFormat="1" applyBorder="1"/>
    <xf numFmtId="164" fontId="0" fillId="0" borderId="10" xfId="0" applyNumberFormat="1" applyBorder="1"/>
    <xf numFmtId="164" fontId="0" fillId="0" borderId="8" xfId="0" applyNumberFormat="1" applyBorder="1"/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0" fontId="1" fillId="2" borderId="8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13"/>
  <sheetViews>
    <sheetView tabSelected="1" workbookViewId="0"/>
  </sheetViews>
  <sheetFormatPr defaultRowHeight="15"/>
  <cols>
    <col min="1" max="1" width="9.5703125" customWidth="1"/>
    <col min="2" max="2" width="45.85546875" customWidth="1"/>
  </cols>
  <sheetData>
    <row r="3" spans="2:3">
      <c r="B3" s="30" t="s">
        <v>3</v>
      </c>
      <c r="C3" s="31"/>
    </row>
    <row r="4" spans="2:3">
      <c r="B4" s="14"/>
      <c r="C4" s="16"/>
    </row>
    <row r="5" spans="2:3">
      <c r="B5" s="17" t="s">
        <v>10</v>
      </c>
      <c r="C5" s="19">
        <v>0</v>
      </c>
    </row>
    <row r="6" spans="2:3">
      <c r="B6" s="17" t="s">
        <v>11</v>
      </c>
      <c r="C6" s="19">
        <v>20</v>
      </c>
    </row>
    <row r="7" spans="2:3">
      <c r="B7" s="17"/>
      <c r="C7" s="19"/>
    </row>
    <row r="8" spans="2:3">
      <c r="B8" s="17" t="s">
        <v>0</v>
      </c>
      <c r="C8" s="19">
        <v>0.99</v>
      </c>
    </row>
    <row r="9" spans="2:3">
      <c r="B9" s="17" t="s">
        <v>18</v>
      </c>
      <c r="C9" s="23">
        <f>NORMSINV(C8)</f>
        <v>2.3263478740408399</v>
      </c>
    </row>
    <row r="10" spans="2:3">
      <c r="B10" s="17" t="s">
        <v>1</v>
      </c>
      <c r="C10" s="27">
        <f>C9*C6</f>
        <v>46.526957480816797</v>
      </c>
    </row>
    <row r="11" spans="2:3">
      <c r="B11" s="17"/>
      <c r="C11" s="19"/>
    </row>
    <row r="12" spans="2:3">
      <c r="B12" s="17" t="s">
        <v>18</v>
      </c>
      <c r="C12" s="23">
        <f>EXP(-(C9^2)/2)/(SQRT(2*PI())*(1-C8))</f>
        <v>2.6652142203458102</v>
      </c>
    </row>
    <row r="13" spans="2:3">
      <c r="B13" s="24" t="s">
        <v>2</v>
      </c>
      <c r="C13" s="28">
        <f>C12*C6</f>
        <v>53.304284406916203</v>
      </c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19"/>
  <sheetViews>
    <sheetView workbookViewId="0">
      <selection activeCell="B13" sqref="B13"/>
    </sheetView>
  </sheetViews>
  <sheetFormatPr defaultRowHeight="15"/>
  <cols>
    <col min="1" max="1" width="9.140625" customWidth="1"/>
    <col min="4" max="4" width="7.85546875" customWidth="1"/>
    <col min="10" max="10" width="32" customWidth="1"/>
    <col min="11" max="11" width="9.140625" style="2"/>
  </cols>
  <sheetData>
    <row r="2" spans="2:12" ht="15" customHeight="1">
      <c r="B2" s="32" t="s">
        <v>6</v>
      </c>
      <c r="C2" s="33"/>
      <c r="D2" s="33"/>
      <c r="E2" s="33"/>
      <c r="F2" s="33"/>
      <c r="G2" s="33"/>
      <c r="H2" s="34"/>
      <c r="J2" s="38" t="s">
        <v>9</v>
      </c>
      <c r="K2" s="39"/>
      <c r="L2" s="40"/>
    </row>
    <row r="3" spans="2:12">
      <c r="B3" s="35"/>
      <c r="C3" s="36"/>
      <c r="D3" s="36"/>
      <c r="E3" s="36"/>
      <c r="F3" s="36"/>
      <c r="G3" s="36"/>
      <c r="H3" s="37"/>
      <c r="J3" s="41"/>
      <c r="K3" s="42"/>
      <c r="L3" s="43"/>
    </row>
    <row r="4" spans="2:12">
      <c r="B4" s="3"/>
      <c r="C4" s="3"/>
      <c r="D4" s="3"/>
      <c r="E4" s="3"/>
      <c r="F4" s="3"/>
      <c r="G4" s="3"/>
      <c r="H4" s="3"/>
      <c r="J4" s="14"/>
      <c r="K4" s="15"/>
      <c r="L4" s="16"/>
    </row>
    <row r="5" spans="2:12">
      <c r="B5" s="4"/>
      <c r="C5" s="44" t="s">
        <v>4</v>
      </c>
      <c r="D5" s="45"/>
      <c r="E5" s="45"/>
      <c r="F5" s="45"/>
      <c r="G5" s="45"/>
      <c r="H5" s="46"/>
      <c r="J5" s="17"/>
      <c r="K5" s="18"/>
      <c r="L5" s="19"/>
    </row>
    <row r="6" spans="2:12">
      <c r="B6" s="11" t="s">
        <v>5</v>
      </c>
      <c r="C6" s="5">
        <v>1</v>
      </c>
      <c r="D6" s="5">
        <v>2</v>
      </c>
      <c r="E6" s="5">
        <v>5</v>
      </c>
      <c r="F6" s="5">
        <v>10</v>
      </c>
      <c r="G6" s="5">
        <v>50</v>
      </c>
      <c r="H6" s="6">
        <v>250</v>
      </c>
      <c r="J6" s="17" t="s">
        <v>10</v>
      </c>
      <c r="K6" s="20">
        <v>0</v>
      </c>
      <c r="L6" s="19"/>
    </row>
    <row r="7" spans="2:12">
      <c r="B7" s="12">
        <v>0</v>
      </c>
      <c r="C7" s="7">
        <f t="shared" ref="C7:H7" si="0">SQRT(C6)</f>
        <v>1</v>
      </c>
      <c r="D7" s="7">
        <f t="shared" si="0"/>
        <v>1.4142135623730951</v>
      </c>
      <c r="E7" s="7">
        <f t="shared" si="0"/>
        <v>2.2360679774997898</v>
      </c>
      <c r="F7" s="7">
        <f t="shared" si="0"/>
        <v>3.1622776601683795</v>
      </c>
      <c r="G7" s="7">
        <f t="shared" si="0"/>
        <v>7.0710678118654755</v>
      </c>
      <c r="H7" s="8">
        <f t="shared" si="0"/>
        <v>15.811388300841896</v>
      </c>
      <c r="J7" s="17" t="s">
        <v>11</v>
      </c>
      <c r="K7" s="18">
        <v>3</v>
      </c>
      <c r="L7" s="19"/>
    </row>
    <row r="8" spans="2:12">
      <c r="B8" s="12">
        <v>0.05</v>
      </c>
      <c r="C8" s="7">
        <f>$C$7</f>
        <v>1</v>
      </c>
      <c r="D8" s="7">
        <f>SQRT((D$6+2*(D$6-1)*$B8))</f>
        <v>1.4491376746189439</v>
      </c>
      <c r="E8" s="7">
        <f>SQRT(E$6+2*4*B8+2*3*B8^2+2*2*B8^3+2*1*B8^4)</f>
        <v>2.3271253726432533</v>
      </c>
      <c r="F8" s="7">
        <v>3.31</v>
      </c>
      <c r="G8" s="7">
        <v>7.43</v>
      </c>
      <c r="H8" s="8">
        <v>16.62</v>
      </c>
      <c r="J8" s="21" t="s">
        <v>5</v>
      </c>
      <c r="K8" s="7">
        <v>0.1</v>
      </c>
      <c r="L8" s="19"/>
    </row>
    <row r="9" spans="2:12">
      <c r="B9" s="12">
        <v>0.1</v>
      </c>
      <c r="C9" s="7">
        <f t="shared" ref="C9:C10" si="1">$C$7</f>
        <v>1</v>
      </c>
      <c r="D9" s="7">
        <f>SQRT((D$6+2*(D$6-1)*$B9))</f>
        <v>1.4832396974191326</v>
      </c>
      <c r="E9" s="7">
        <f>SQRT(E$6+2*4*B9+2*3*B9^2+2*2*B9^3+2*1*B9^4)</f>
        <v>2.4216110340019514</v>
      </c>
      <c r="F9" s="7">
        <v>3.46</v>
      </c>
      <c r="G9" s="7">
        <v>7.8</v>
      </c>
      <c r="H9" s="8">
        <v>17.47</v>
      </c>
      <c r="J9" s="17" t="s">
        <v>0</v>
      </c>
      <c r="K9" s="18">
        <v>0.95</v>
      </c>
      <c r="L9" s="19"/>
    </row>
    <row r="10" spans="2:12">
      <c r="B10" s="13">
        <v>0.2</v>
      </c>
      <c r="C10" s="9">
        <f t="shared" si="1"/>
        <v>1</v>
      </c>
      <c r="D10" s="9">
        <f>SQRT((D$6+2*(D$6-1)*$B10))</f>
        <v>1.5491933384829668</v>
      </c>
      <c r="E10" s="9">
        <f>SQRT(E$6+2*4*B10+2*3*B10^2+2*2*B10^3+2*1*B10^4)</f>
        <v>2.6220602586515818</v>
      </c>
      <c r="F10" s="9">
        <v>3.79</v>
      </c>
      <c r="G10" s="9">
        <v>8.6199999999999992</v>
      </c>
      <c r="H10" s="10">
        <v>19.350000000000001</v>
      </c>
      <c r="J10" s="17" t="s">
        <v>7</v>
      </c>
      <c r="K10" s="22">
        <f>NORMSINV(K9)</f>
        <v>1.6448536269514724</v>
      </c>
      <c r="L10" s="19"/>
    </row>
    <row r="11" spans="2:12">
      <c r="J11" s="17" t="s">
        <v>8</v>
      </c>
      <c r="K11" s="22">
        <f>EXP(-(K10^2)/2)/(SQRT(2*PI())*(1-K9))</f>
        <v>2.0627128075074248</v>
      </c>
      <c r="L11" s="19"/>
    </row>
    <row r="12" spans="2:12">
      <c r="J12" s="17"/>
      <c r="K12" s="18"/>
      <c r="L12" s="19"/>
    </row>
    <row r="13" spans="2:12">
      <c r="H13" s="1"/>
      <c r="J13" s="17" t="s">
        <v>12</v>
      </c>
      <c r="K13" s="22">
        <f>K6+K10*K7</f>
        <v>4.9345608808544172</v>
      </c>
      <c r="L13" s="19"/>
    </row>
    <row r="14" spans="2:12">
      <c r="J14" s="17" t="s">
        <v>13</v>
      </c>
      <c r="K14" s="22">
        <f>E7*K13</f>
        <v>11.034013568701718</v>
      </c>
      <c r="L14" s="23">
        <f>K14/$K$13</f>
        <v>2.2360679774997898</v>
      </c>
    </row>
    <row r="15" spans="2:12">
      <c r="J15" s="17" t="s">
        <v>14</v>
      </c>
      <c r="K15" s="22">
        <f>K13*E9</f>
        <v>11.949587077031445</v>
      </c>
      <c r="L15" s="23">
        <f>K15/$K$13</f>
        <v>2.4216110340019514</v>
      </c>
    </row>
    <row r="16" spans="2:12">
      <c r="J16" s="17"/>
      <c r="K16" s="18"/>
      <c r="L16" s="19"/>
    </row>
    <row r="17" spans="10:12">
      <c r="J17" s="17" t="s">
        <v>15</v>
      </c>
      <c r="K17" s="22">
        <f>K11*K7</f>
        <v>6.1881384225222744</v>
      </c>
      <c r="L17" s="19"/>
    </row>
    <row r="18" spans="10:12">
      <c r="J18" s="17" t="s">
        <v>16</v>
      </c>
      <c r="K18" s="22">
        <f>K17*E7</f>
        <v>13.837098166938121</v>
      </c>
      <c r="L18" s="23">
        <f>K18/$K$17</f>
        <v>2.2360679774997898</v>
      </c>
    </row>
    <row r="19" spans="10:12">
      <c r="J19" s="24" t="s">
        <v>17</v>
      </c>
      <c r="K19" s="25">
        <f>K17*E9</f>
        <v>14.98526428391137</v>
      </c>
      <c r="L19" s="26">
        <f>K19/$K$17</f>
        <v>2.4216110340019514</v>
      </c>
    </row>
  </sheetData>
  <mergeCells count="3">
    <mergeCell ref="B2:H3"/>
    <mergeCell ref="J2:L3"/>
    <mergeCell ref="C5:H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C15"/>
  <sheetViews>
    <sheetView workbookViewId="0">
      <selection activeCell="B13" sqref="B13"/>
    </sheetView>
  </sheetViews>
  <sheetFormatPr defaultRowHeight="15"/>
  <cols>
    <col min="2" max="2" width="56.7109375" customWidth="1"/>
  </cols>
  <sheetData>
    <row r="3" spans="2:3">
      <c r="B3" s="30" t="s">
        <v>19</v>
      </c>
      <c r="C3" s="31"/>
    </row>
    <row r="4" spans="2:3">
      <c r="B4" s="17"/>
      <c r="C4" s="19"/>
    </row>
    <row r="5" spans="2:3">
      <c r="B5" s="17" t="s">
        <v>20</v>
      </c>
      <c r="C5" s="19">
        <v>0.95</v>
      </c>
    </row>
    <row r="6" spans="2:3">
      <c r="B6" s="17" t="s">
        <v>25</v>
      </c>
      <c r="C6" s="19">
        <v>1.5</v>
      </c>
    </row>
    <row r="7" spans="2:3">
      <c r="B7" s="17" t="s">
        <v>24</v>
      </c>
      <c r="C7" s="19">
        <v>2</v>
      </c>
    </row>
    <row r="8" spans="2:3">
      <c r="B8" s="17"/>
      <c r="C8" s="19"/>
    </row>
    <row r="9" spans="2:3">
      <c r="B9" s="17" t="s">
        <v>21</v>
      </c>
      <c r="C9" s="19">
        <v>0.99</v>
      </c>
    </row>
    <row r="10" spans="2:3">
      <c r="B10" s="17" t="s">
        <v>23</v>
      </c>
      <c r="C10" s="23">
        <f>C6*(NORMSINV($C$9)/NORMSINV($C$5))</f>
        <v>2.1214786251398223</v>
      </c>
    </row>
    <row r="11" spans="2:3">
      <c r="B11" s="24" t="s">
        <v>22</v>
      </c>
      <c r="C11" s="26">
        <f>C7*((1-C5)/(1-C9))*(EXP(-(NORMSINV(C9)-NORMSINV(C5))*(NORMSINV(C9)+NORMSINV(C5))/2))</f>
        <v>2.5841835185640267</v>
      </c>
    </row>
    <row r="14" spans="2:3">
      <c r="C14" s="29"/>
    </row>
    <row r="15" spans="2:3">
      <c r="C15" s="29"/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Examples 12.9-12.10</vt:lpstr>
      <vt:lpstr>Table 12.1 - Example 12.11</vt:lpstr>
      <vt:lpstr>Example 12.12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2019-01-19T22:45:50Z</dcterms:created>
  <dcterms:modified xsi:type="dcterms:W3CDTF">2019-01-20T13:36:53Z</dcterms:modified>
</cp:coreProperties>
</file>