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aurabh singh tanwar\OneDrive\Desktop\"/>
    </mc:Choice>
  </mc:AlternateContent>
  <xr:revisionPtr revIDLastSave="0" documentId="8_{B8BC6D93-8DC9-4507-8601-5333A33597F0}" xr6:coauthVersionLast="47" xr6:coauthVersionMax="47" xr10:uidLastSave="{00000000-0000-0000-0000-000000000000}"/>
  <bookViews>
    <workbookView xWindow="-108" yWindow="-108" windowWidth="23256" windowHeight="12456" xr2:uid="{2EB0E25C-8B8D-4BEE-B304-A16200D74EB5}"/>
  </bookViews>
  <sheets>
    <sheet name="main data" sheetId="1" r:id="rId1"/>
    <sheet name="top 3 product lies on profit ma" sheetId="4" r:id="rId2"/>
    <sheet name="pivot table of total revenue " sheetId="2" r:id="rId3"/>
    <sheet name="oder date &amp; total amt linechart" sheetId="3" r:id="rId4"/>
  </sheets>
  <calcPr calcId="191029"/>
  <pivotCaches>
    <pivotCache cacheId="5" r:id="rId5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5" i="1" l="1"/>
  <c r="I21" i="1"/>
  <c r="I29" i="1"/>
  <c r="I20" i="1"/>
  <c r="I14" i="1"/>
  <c r="I12" i="1"/>
  <c r="I15" i="1"/>
  <c r="I11" i="1"/>
  <c r="I22" i="1"/>
  <c r="I30" i="1"/>
  <c r="I24" i="1"/>
  <c r="I9" i="1"/>
  <c r="I6" i="1"/>
  <c r="I19" i="1"/>
  <c r="I8" i="1"/>
  <c r="I17" i="1"/>
  <c r="I16" i="1"/>
  <c r="I13" i="1"/>
  <c r="I7" i="1"/>
  <c r="I18" i="1"/>
  <c r="I27" i="1"/>
  <c r="I23" i="1"/>
  <c r="I28" i="1"/>
  <c r="I4" i="1"/>
  <c r="I26" i="1"/>
  <c r="I3" i="1"/>
  <c r="I31" i="1"/>
  <c r="I10" i="1"/>
  <c r="I2" i="1"/>
  <c r="I25" i="1"/>
  <c r="M14" i="1"/>
  <c r="M9" i="1"/>
  <c r="K2" i="1" a="1"/>
  <c r="K2" i="1" s="1"/>
  <c r="J2" i="1" a="1"/>
  <c r="J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<sst xmlns="http://schemas.openxmlformats.org/spreadsheetml/2006/main" count="147" uniqueCount="71">
  <si>
    <t>Order_ID</t>
  </si>
  <si>
    <t>Product</t>
  </si>
  <si>
    <t>Category</t>
  </si>
  <si>
    <t>Quantity</t>
  </si>
  <si>
    <t>Price_Per_Unit</t>
  </si>
  <si>
    <t>Total_Amount</t>
  </si>
  <si>
    <t>Customer_Region</t>
  </si>
  <si>
    <t>Order_Date</t>
  </si>
  <si>
    <t>Profit_Margin</t>
  </si>
  <si>
    <t>Customer_Region "=Trim()"</t>
  </si>
  <si>
    <t>Customer_Region Uppercase</t>
  </si>
  <si>
    <t>Wireless Mouse</t>
  </si>
  <si>
    <t>Electronics</t>
  </si>
  <si>
    <t>North</t>
  </si>
  <si>
    <t>Yoga Mat</t>
  </si>
  <si>
    <t>Fitness</t>
  </si>
  <si>
    <t>South</t>
  </si>
  <si>
    <t>Coffee Maker</t>
  </si>
  <si>
    <t>Kitchenware</t>
  </si>
  <si>
    <t>East</t>
  </si>
  <si>
    <t>Bluetooth Speaker</t>
  </si>
  <si>
    <t>West</t>
  </si>
  <si>
    <t>Running Shoes</t>
  </si>
  <si>
    <t>Footwear</t>
  </si>
  <si>
    <t>Smart Watch</t>
  </si>
  <si>
    <t>NULL</t>
  </si>
  <si>
    <t>Treadmill</t>
  </si>
  <si>
    <t>Air Fryer</t>
  </si>
  <si>
    <t>Vacuum Cleaner</t>
  </si>
  <si>
    <t>Appliances</t>
  </si>
  <si>
    <t>Dumbbells</t>
  </si>
  <si>
    <t>Laptop Stand</t>
  </si>
  <si>
    <t>Toaster</t>
  </si>
  <si>
    <t>Air Purifier</t>
  </si>
  <si>
    <t>Resistance Bands</t>
  </si>
  <si>
    <t>Hair Dryer</t>
  </si>
  <si>
    <t>Electric Kettle</t>
  </si>
  <si>
    <t>Office Chair</t>
  </si>
  <si>
    <t>Furniture</t>
  </si>
  <si>
    <t>Adjustable Dumbbells</t>
  </si>
  <si>
    <t>Soundbar</t>
  </si>
  <si>
    <t>Yoga Block</t>
  </si>
  <si>
    <t>Rice Cooker</t>
  </si>
  <si>
    <t>Monitor</t>
  </si>
  <si>
    <t>Iron</t>
  </si>
  <si>
    <t>Smart TV</t>
  </si>
  <si>
    <t>Water Bottle</t>
  </si>
  <si>
    <t>Sofa Set</t>
  </si>
  <si>
    <t>Microwave Oven</t>
  </si>
  <si>
    <t>Laptop</t>
  </si>
  <si>
    <t>Sum of Total_Amount</t>
  </si>
  <si>
    <t>Row Labels</t>
  </si>
  <si>
    <t>Grand Total</t>
  </si>
  <si>
    <t xml:space="preserve">north has the highest revenue </t>
  </si>
  <si>
    <t xml:space="preserve">vlookup function </t>
  </si>
  <si>
    <t xml:space="preserve">order id </t>
  </si>
  <si>
    <t xml:space="preserve">total amount </t>
  </si>
  <si>
    <t xml:space="preserve">index match </t>
  </si>
  <si>
    <t xml:space="preserve">category </t>
  </si>
  <si>
    <t>VLOOKUP</t>
  </si>
  <si>
    <t>INDEX/MATCH</t>
  </si>
  <si>
    <t>Lookup direction is only left to right</t>
  </si>
  <si>
    <t>Index/Match lookup dirction works both ways (it's more flexible)</t>
  </si>
  <si>
    <t>Performance of Lookup function is slower in large datasets</t>
  </si>
  <si>
    <t>Performance of Index/Match function faster, especially in large datasets</t>
  </si>
  <si>
    <t>Ease of use in Lookup function is simple syntax for beginners</t>
  </si>
  <si>
    <t>Ease of use in Index/Match function is slightly complex but more powerful.</t>
  </si>
  <si>
    <t>seasonal patterns or spikes in sales</t>
  </si>
  <si>
    <t xml:space="preserve">25 march 2025 to 29 march 2025 </t>
  </si>
  <si>
    <t xml:space="preserve">TOP 3 PRODUCTS BASED ON PROFIT MARGIN </t>
  </si>
  <si>
    <t>PROFIT MARGIN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</si>
</sst>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color rgb="FFFFFFFF"/>
      <name val="Calibri"/>
      <family val="2"/>
    </font>
    <font>
      <b/>
      <sz val="10"/>
      <color theme="1"/>
      <name val="Arial"/>
      <family val="2"/>
    </font>
    <font>
      <sz val="11"/>
      <color theme="1"/>
      <name val="Calibri"/>
      <family val="2"/>
    </font>
    <font>
      <sz val="10"/>
      <color theme="1"/>
      <name val="Arial"/>
      <family val="2"/>
    </font>
    <font>
      <sz val="14"/>
      <color theme="1"/>
      <name val="Aptos Narrow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8064A2"/>
        <bgColor indexed="64"/>
      </patternFill>
    </fill>
    <fill>
      <patternFill patternType="solid">
        <fgColor rgb="FFCCC0DA"/>
        <bgColor indexed="64"/>
      </patternFill>
    </fill>
    <fill>
      <patternFill patternType="solid">
        <fgColor rgb="FFE4DFEC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</fills>
  <borders count="14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/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/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0">
    <xf numFmtId="0" fontId="0" fillId="0" borderId="0" xfId="0"/>
    <xf numFmtId="0" fontId="4" fillId="3" borderId="5" xfId="0" applyFont="1" applyFill="1" applyBorder="1" applyAlignment="1">
      <alignment horizontal="center" wrapText="1"/>
    </xf>
    <xf numFmtId="0" fontId="4" fillId="4" borderId="5" xfId="0" applyFont="1" applyFill="1" applyBorder="1" applyAlignment="1">
      <alignment horizontal="center" wrapText="1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0" fillId="0" borderId="0" xfId="0" applyAlignment="1">
      <alignment wrapText="1"/>
    </xf>
    <xf numFmtId="0" fontId="2" fillId="2" borderId="6" xfId="0" applyFont="1" applyFill="1" applyBorder="1" applyAlignment="1">
      <alignment horizontal="center" vertical="center"/>
    </xf>
    <xf numFmtId="14" fontId="4" fillId="3" borderId="7" xfId="0" applyNumberFormat="1" applyFont="1" applyFill="1" applyBorder="1" applyAlignment="1">
      <alignment horizontal="center" wrapText="1"/>
    </xf>
    <xf numFmtId="14" fontId="4" fillId="4" borderId="7" xfId="0" applyNumberFormat="1" applyFont="1" applyFill="1" applyBorder="1" applyAlignment="1">
      <alignment horizontal="center" wrapText="1"/>
    </xf>
    <xf numFmtId="0" fontId="0" fillId="0" borderId="0" xfId="0" applyFill="1" applyBorder="1" applyAlignment="1">
      <alignment wrapText="1"/>
    </xf>
    <xf numFmtId="0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1" fillId="5" borderId="0" xfId="0" applyFont="1" applyFill="1" applyAlignment="1">
      <alignment horizontal="center"/>
    </xf>
    <xf numFmtId="0" fontId="0" fillId="6" borderId="0" xfId="0" applyFill="1" applyAlignment="1">
      <alignment horizontal="center" vertical="center"/>
    </xf>
    <xf numFmtId="0" fontId="0" fillId="7" borderId="0" xfId="0" applyFill="1" applyAlignment="1">
      <alignment wrapText="1"/>
    </xf>
    <xf numFmtId="0" fontId="0" fillId="7" borderId="0" xfId="0" applyFill="1" applyAlignment="1">
      <alignment horizontal="center" wrapText="1"/>
    </xf>
    <xf numFmtId="0" fontId="0" fillId="8" borderId="0" xfId="0" applyFill="1" applyAlignment="1">
      <alignment horizontal="center" wrapText="1"/>
    </xf>
    <xf numFmtId="0" fontId="0" fillId="6" borderId="0" xfId="0" applyFill="1" applyAlignment="1">
      <alignment horizontal="center" wrapText="1"/>
    </xf>
    <xf numFmtId="0" fontId="0" fillId="8" borderId="0" xfId="0" applyFill="1" applyAlignment="1">
      <alignment horizontal="center" vertical="center" wrapText="1"/>
    </xf>
    <xf numFmtId="0" fontId="0" fillId="7" borderId="0" xfId="0" applyFill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5" fillId="0" borderId="8" xfId="0" applyFont="1" applyBorder="1" applyAlignment="1">
      <alignment vertical="top" wrapText="1"/>
    </xf>
    <xf numFmtId="0" fontId="5" fillId="0" borderId="9" xfId="0" applyFont="1" applyBorder="1" applyAlignment="1">
      <alignment vertical="top" wrapText="1"/>
    </xf>
    <xf numFmtId="0" fontId="5" fillId="0" borderId="10" xfId="0" applyFont="1" applyBorder="1" applyAlignment="1">
      <alignment vertical="top" wrapText="1"/>
    </xf>
    <xf numFmtId="0" fontId="5" fillId="0" borderId="0" xfId="0" applyFont="1" applyBorder="1" applyAlignment="1">
      <alignment vertical="top" wrapText="1"/>
    </xf>
    <xf numFmtId="0" fontId="5" fillId="0" borderId="0" xfId="0" applyFont="1" applyBorder="1" applyAlignment="1">
      <alignment vertical="top" wrapText="1"/>
    </xf>
    <xf numFmtId="0" fontId="1" fillId="9" borderId="0" xfId="0" applyFont="1" applyFill="1" applyAlignment="1">
      <alignment horizontal="center" wrapText="1"/>
    </xf>
    <xf numFmtId="0" fontId="0" fillId="0" borderId="0" xfId="0" applyFill="1"/>
    <xf numFmtId="0" fontId="1" fillId="10" borderId="0" xfId="0" applyFont="1" applyFill="1" applyAlignment="1">
      <alignment horizontal="center" wrapText="1"/>
    </xf>
    <xf numFmtId="0" fontId="6" fillId="11" borderId="11" xfId="0" applyFont="1" applyFill="1" applyBorder="1" applyAlignment="1">
      <alignment horizontal="center"/>
    </xf>
    <xf numFmtId="0" fontId="4" fillId="3" borderId="4" xfId="0" applyFont="1" applyFill="1" applyBorder="1" applyAlignment="1">
      <alignment horizontal="center"/>
    </xf>
    <xf numFmtId="0" fontId="4" fillId="3" borderId="5" xfId="0" applyFont="1" applyFill="1" applyBorder="1" applyAlignment="1">
      <alignment horizontal="center"/>
    </xf>
    <xf numFmtId="14" fontId="4" fillId="3" borderId="7" xfId="0" applyNumberFormat="1" applyFont="1" applyFill="1" applyBorder="1" applyAlignment="1">
      <alignment horizontal="center"/>
    </xf>
    <xf numFmtId="0" fontId="4" fillId="4" borderId="4" xfId="0" applyFont="1" applyFill="1" applyBorder="1" applyAlignment="1">
      <alignment horizontal="center"/>
    </xf>
    <xf numFmtId="0" fontId="4" fillId="4" borderId="5" xfId="0" applyFont="1" applyFill="1" applyBorder="1" applyAlignment="1">
      <alignment horizontal="center"/>
    </xf>
    <xf numFmtId="14" fontId="4" fillId="4" borderId="7" xfId="0" applyNumberFormat="1" applyFont="1" applyFill="1" applyBorder="1" applyAlignment="1">
      <alignment horizontal="center"/>
    </xf>
    <xf numFmtId="0" fontId="5" fillId="8" borderId="3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4" fillId="3" borderId="12" xfId="0" applyFont="1" applyFill="1" applyBorder="1" applyAlignment="1">
      <alignment horizontal="center" wrapText="1"/>
    </xf>
    <xf numFmtId="14" fontId="4" fillId="3" borderId="12" xfId="0" applyNumberFormat="1" applyFont="1" applyFill="1" applyBorder="1" applyAlignment="1">
      <alignment horizontal="center" wrapText="1"/>
    </xf>
    <xf numFmtId="0" fontId="5" fillId="0" borderId="12" xfId="0" applyFont="1" applyBorder="1" applyAlignment="1">
      <alignment horizontal="center" wrapText="1"/>
    </xf>
    <xf numFmtId="0" fontId="4" fillId="4" borderId="12" xfId="0" applyFont="1" applyFill="1" applyBorder="1" applyAlignment="1">
      <alignment horizontal="center" wrapText="1"/>
    </xf>
    <xf numFmtId="14" fontId="4" fillId="4" borderId="12" xfId="0" applyNumberFormat="1" applyFont="1" applyFill="1" applyBorder="1" applyAlignment="1">
      <alignment horizontal="center" wrapText="1"/>
    </xf>
    <xf numFmtId="0" fontId="4" fillId="4" borderId="13" xfId="0" applyFont="1" applyFill="1" applyBorder="1" applyAlignment="1">
      <alignment horizontal="center" wrapText="1"/>
    </xf>
    <xf numFmtId="0" fontId="3" fillId="0" borderId="0" xfId="0" applyFont="1" applyBorder="1" applyAlignment="1">
      <alignment horizontal="center" vertical="center" wrapText="1"/>
    </xf>
  </cellXfs>
  <cellStyles count="1">
    <cellStyle name="Normal" xfId="0" builtinId="0"/>
  </cellStyles>
  <dxfs count="6"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pivotCacheDefinition" Target="pivotCache/pivotCacheDefinition1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[excel assignment 2.xlsx]pivot table of total revenue !PivotTable1</c:name>
    <c:fmtId val="0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'pivot table of total revenue '!$B$3</c:f>
              <c:strCache>
                <c:ptCount val="1"/>
                <c:pt idx="0">
                  <c:v>Total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'pivot table of total revenue '!$A$4:$A$9</c:f>
              <c:strCache>
                <c:ptCount val="5"/>
                <c:pt idx="0">
                  <c:v>East</c:v>
                </c:pt>
                <c:pt idx="1">
                  <c:v>North</c:v>
                </c:pt>
                <c:pt idx="2">
                  <c:v>NULL</c:v>
                </c:pt>
                <c:pt idx="3">
                  <c:v>South</c:v>
                </c:pt>
                <c:pt idx="4">
                  <c:v>West</c:v>
                </c:pt>
              </c:strCache>
            </c:strRef>
          </c:cat>
          <c:val>
            <c:numRef>
              <c:f>'pivot table of total revenue '!$B$4:$B$9</c:f>
              <c:numCache>
                <c:formatCode>General</c:formatCode>
                <c:ptCount val="5"/>
                <c:pt idx="0">
                  <c:v>116300</c:v>
                </c:pt>
                <c:pt idx="1">
                  <c:v>137700</c:v>
                </c:pt>
                <c:pt idx="2">
                  <c:v>14000</c:v>
                </c:pt>
                <c:pt idx="3">
                  <c:v>100600</c:v>
                </c:pt>
                <c:pt idx="4">
                  <c:v>123400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C4B-4E4B-AFCC-D789B3907CE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2118019535"/>
        <c:axId val="2118016655"/>
      </c:barChart>
      <c:catAx>
        <c:axId val="211801953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18016655"/>
        <c:crosses val="autoZero"/>
        <c:auto val="1"/>
        <c:lblAlgn val="ctr"/>
        <c:lblOffset val="100"/>
        <c:noMultiLvlLbl val="0"/>
      </c:catAx>
      <c:valAx>
        <c:axId val="211801665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1801953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129912510936133"/>
          <c:y val="0.16431722076407113"/>
          <c:w val="0.84760170603674545"/>
          <c:h val="0.56030912802566346"/>
        </c:manualLayout>
      </c:layout>
      <c:lineChart>
        <c:grouping val="standard"/>
        <c:varyColors val="0"/>
        <c:ser>
          <c:idx val="0"/>
          <c:order val="0"/>
          <c:tx>
            <c:strRef>
              <c:f>'oder date &amp; total amt linechart'!$F$4</c:f>
              <c:strCache>
                <c:ptCount val="1"/>
                <c:pt idx="0">
                  <c:v>Total_Amount</c:v>
                </c:pt>
              </c:strCache>
            </c:strRef>
          </c:tx>
          <c:spPr>
            <a:ln w="34925" cap="rnd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numRef>
              <c:f>'oder date &amp; total amt linechart'!$E$5:$E$34</c:f>
              <c:numCache>
                <c:formatCode>m/d/yyyy</c:formatCode>
                <c:ptCount val="30"/>
                <c:pt idx="0">
                  <c:v>45717</c:v>
                </c:pt>
                <c:pt idx="1">
                  <c:v>45718</c:v>
                </c:pt>
                <c:pt idx="2">
                  <c:v>45719</c:v>
                </c:pt>
                <c:pt idx="3">
                  <c:v>45720</c:v>
                </c:pt>
                <c:pt idx="4">
                  <c:v>45721</c:v>
                </c:pt>
                <c:pt idx="5">
                  <c:v>45722</c:v>
                </c:pt>
                <c:pt idx="6">
                  <c:v>45723</c:v>
                </c:pt>
                <c:pt idx="7">
                  <c:v>45724</c:v>
                </c:pt>
                <c:pt idx="8">
                  <c:v>45725</c:v>
                </c:pt>
                <c:pt idx="9">
                  <c:v>45726</c:v>
                </c:pt>
                <c:pt idx="10">
                  <c:v>45727</c:v>
                </c:pt>
                <c:pt idx="11">
                  <c:v>45728</c:v>
                </c:pt>
                <c:pt idx="12">
                  <c:v>45729</c:v>
                </c:pt>
                <c:pt idx="13">
                  <c:v>45730</c:v>
                </c:pt>
                <c:pt idx="14">
                  <c:v>45731</c:v>
                </c:pt>
                <c:pt idx="15">
                  <c:v>45732</c:v>
                </c:pt>
                <c:pt idx="16">
                  <c:v>45733</c:v>
                </c:pt>
                <c:pt idx="17">
                  <c:v>45734</c:v>
                </c:pt>
                <c:pt idx="18">
                  <c:v>45735</c:v>
                </c:pt>
                <c:pt idx="19">
                  <c:v>45736</c:v>
                </c:pt>
                <c:pt idx="20">
                  <c:v>45737</c:v>
                </c:pt>
                <c:pt idx="21">
                  <c:v>45738</c:v>
                </c:pt>
                <c:pt idx="22">
                  <c:v>45739</c:v>
                </c:pt>
                <c:pt idx="23">
                  <c:v>45740</c:v>
                </c:pt>
                <c:pt idx="24">
                  <c:v>45741</c:v>
                </c:pt>
                <c:pt idx="25">
                  <c:v>45742</c:v>
                </c:pt>
                <c:pt idx="26">
                  <c:v>45743</c:v>
                </c:pt>
                <c:pt idx="27">
                  <c:v>45744</c:v>
                </c:pt>
                <c:pt idx="28">
                  <c:v>45745</c:v>
                </c:pt>
                <c:pt idx="29">
                  <c:v>45746</c:v>
                </c:pt>
              </c:numCache>
            </c:numRef>
          </c:cat>
          <c:val>
            <c:numRef>
              <c:f>'oder date &amp; total amt linechart'!$F$5:$F$34</c:f>
              <c:numCache>
                <c:formatCode>General</c:formatCode>
                <c:ptCount val="30"/>
                <c:pt idx="0">
                  <c:v>1500</c:v>
                </c:pt>
                <c:pt idx="1">
                  <c:v>16400</c:v>
                </c:pt>
                <c:pt idx="2">
                  <c:v>3500</c:v>
                </c:pt>
                <c:pt idx="3">
                  <c:v>16400</c:v>
                </c:pt>
                <c:pt idx="4">
                  <c:v>5000</c:v>
                </c:pt>
                <c:pt idx="5">
                  <c:v>14000</c:v>
                </c:pt>
                <c:pt idx="6">
                  <c:v>16400</c:v>
                </c:pt>
                <c:pt idx="7">
                  <c:v>13500</c:v>
                </c:pt>
                <c:pt idx="8">
                  <c:v>16400</c:v>
                </c:pt>
                <c:pt idx="9">
                  <c:v>3000</c:v>
                </c:pt>
                <c:pt idx="10">
                  <c:v>16400</c:v>
                </c:pt>
                <c:pt idx="11">
                  <c:v>2200</c:v>
                </c:pt>
                <c:pt idx="12">
                  <c:v>24000</c:v>
                </c:pt>
                <c:pt idx="13">
                  <c:v>16400</c:v>
                </c:pt>
                <c:pt idx="14">
                  <c:v>5400</c:v>
                </c:pt>
                <c:pt idx="15">
                  <c:v>16400</c:v>
                </c:pt>
                <c:pt idx="16">
                  <c:v>8000</c:v>
                </c:pt>
                <c:pt idx="17">
                  <c:v>11000</c:v>
                </c:pt>
                <c:pt idx="18">
                  <c:v>20000</c:v>
                </c:pt>
                <c:pt idx="19">
                  <c:v>16400</c:v>
                </c:pt>
                <c:pt idx="20">
                  <c:v>8000</c:v>
                </c:pt>
                <c:pt idx="21">
                  <c:v>16400</c:v>
                </c:pt>
                <c:pt idx="22">
                  <c:v>2500</c:v>
                </c:pt>
                <c:pt idx="23">
                  <c:v>16400</c:v>
                </c:pt>
                <c:pt idx="24">
                  <c:v>40000</c:v>
                </c:pt>
                <c:pt idx="25">
                  <c:v>1000</c:v>
                </c:pt>
                <c:pt idx="26">
                  <c:v>55000</c:v>
                </c:pt>
                <c:pt idx="27">
                  <c:v>16400</c:v>
                </c:pt>
                <c:pt idx="28">
                  <c:v>24000</c:v>
                </c:pt>
                <c:pt idx="29">
                  <c:v>70000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1F6-45F0-B6E5-2C99B99869B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73147631"/>
        <c:axId val="173146671"/>
      </c:lineChart>
      <c:dateAx>
        <c:axId val="173147631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lt1">
                <a:lumMod val="95000"/>
                <a:alpha val="1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3146671"/>
        <c:crosses val="autoZero"/>
        <c:auto val="1"/>
        <c:lblOffset val="100"/>
        <c:baseTimeUnit val="days"/>
      </c:dateAx>
      <c:valAx>
        <c:axId val="1731466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314763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33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83820</xdr:colOff>
      <xdr:row>2</xdr:row>
      <xdr:rowOff>19050</xdr:rowOff>
    </xdr:from>
    <xdr:to>
      <xdr:col>7</xdr:col>
      <xdr:colOff>304800</xdr:colOff>
      <xdr:row>12</xdr:row>
      <xdr:rowOff>152400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7CF6CE4-E056-D61B-ED77-30B06960294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0</xdr:colOff>
      <xdr:row>2</xdr:row>
      <xdr:rowOff>186690</xdr:rowOff>
    </xdr:from>
    <xdr:to>
      <xdr:col>13</xdr:col>
      <xdr:colOff>579120</xdr:colOff>
      <xdr:row>17</xdr:row>
      <xdr:rowOff>72390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1F1CB16-FB05-3DE0-3524-902AADFFC9D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aurabh singh tanwar" refreshedDate="45827.019404398146" createdVersion="8" refreshedVersion="8" minRefreshableVersion="3" recordCount="30" xr:uid="{D7EA7167-7A71-4E63-B1D7-A614459B7131}">
  <cacheSource type="worksheet">
    <worksheetSource ref="A1:H31" sheet="main data"/>
  </cacheSource>
  <cacheFields count="8">
    <cacheField name="Order_ID" numFmtId="0">
      <sharedItems containsSemiMixedTypes="0" containsString="0" containsNumber="1" containsInteger="1" minValue="1001" maxValue="1030"/>
    </cacheField>
    <cacheField name="Product" numFmtId="0">
      <sharedItems count="28">
        <s v="Wireless Mouse"/>
        <s v="Yoga Mat"/>
        <s v="Coffee Maker"/>
        <s v="Bluetooth Speaker"/>
        <s v="Running Shoes"/>
        <s v="Smart Watch"/>
        <s v="Treadmill"/>
        <s v="Air Fryer"/>
        <s v="Vacuum Cleaner"/>
        <s v="Dumbbells"/>
        <s v="Laptop Stand"/>
        <s v="Toaster"/>
        <s v="Air Purifier"/>
        <s v="Resistance Bands"/>
        <s v="Hair Dryer"/>
        <s v="Electric Kettle"/>
        <s v="Office Chair"/>
        <s v="Adjustable Dumbbells"/>
        <s v="Soundbar"/>
        <s v="Yoga Block"/>
        <s v="Rice Cooker"/>
        <s v="Monitor"/>
        <s v="Iron"/>
        <s v="Smart TV"/>
        <s v="Water Bottle"/>
        <s v="Sofa Set"/>
        <s v="Microwave Oven"/>
        <s v="Laptop"/>
      </sharedItems>
    </cacheField>
    <cacheField name="Category" numFmtId="0">
      <sharedItems/>
    </cacheField>
    <cacheField name="Quantity" numFmtId="0">
      <sharedItems containsSemiMixedTypes="0" containsString="0" containsNumber="1" containsInteger="1" minValue="1" maxValue="5" count="5">
        <n v="3"/>
        <n v="2"/>
        <n v="1"/>
        <n v="4"/>
        <n v="5"/>
      </sharedItems>
    </cacheField>
    <cacheField name="Price_Per_Unit" numFmtId="0">
      <sharedItems containsSemiMixedTypes="0" containsString="0" containsNumber="1" containsInteger="1" minValue="200" maxValue="70000"/>
    </cacheField>
    <cacheField name="Total_Amount" numFmtId="0">
      <sharedItems containsSemiMixedTypes="0" containsString="0" containsNumber="1" containsInteger="1" minValue="1000" maxValue="70000"/>
    </cacheField>
    <cacheField name="Customer_Region" numFmtId="0">
      <sharedItems count="5">
        <s v="North"/>
        <s v="South"/>
        <s v="East"/>
        <s v="West"/>
        <s v="NULL"/>
      </sharedItems>
    </cacheField>
    <cacheField name="Order_Date" numFmtId="14">
      <sharedItems containsSemiMixedTypes="0" containsNonDate="0" containsDate="1" containsString="0" minDate="2025-03-01T00:00:00" maxDate="2025-03-31T00:00: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0">
  <r>
    <n v="1001"/>
    <x v="0"/>
    <s v="Electronics"/>
    <x v="0"/>
    <n v="500"/>
    <n v="1500"/>
    <x v="0"/>
    <d v="2025-03-01T00:00:00"/>
  </r>
  <r>
    <n v="1002"/>
    <x v="1"/>
    <s v="Fitness"/>
    <x v="1"/>
    <n v="800"/>
    <n v="16400"/>
    <x v="1"/>
    <d v="2025-03-02T00:00:00"/>
  </r>
  <r>
    <n v="1003"/>
    <x v="2"/>
    <s v="Kitchenware"/>
    <x v="2"/>
    <n v="3500"/>
    <n v="3500"/>
    <x v="2"/>
    <d v="2025-03-03T00:00:00"/>
  </r>
  <r>
    <n v="1004"/>
    <x v="3"/>
    <s v="Electronics"/>
    <x v="3"/>
    <n v="12619"/>
    <n v="16400"/>
    <x v="3"/>
    <d v="2025-03-04T00:00:00"/>
  </r>
  <r>
    <n v="1005"/>
    <x v="4"/>
    <s v="Footwear"/>
    <x v="1"/>
    <n v="2500"/>
    <n v="5000"/>
    <x v="0"/>
    <d v="2025-03-05T00:00:00"/>
  </r>
  <r>
    <n v="1006"/>
    <x v="5"/>
    <s v="Electronics"/>
    <x v="1"/>
    <n v="7000"/>
    <n v="14000"/>
    <x v="4"/>
    <d v="2025-03-06T00:00:00"/>
  </r>
  <r>
    <n v="1007"/>
    <x v="6"/>
    <s v="Fitness"/>
    <x v="2"/>
    <n v="12619"/>
    <n v="16400"/>
    <x v="1"/>
    <d v="2025-03-07T00:00:00"/>
  </r>
  <r>
    <n v="1008"/>
    <x v="7"/>
    <s v="Kitchenware"/>
    <x v="0"/>
    <n v="4500"/>
    <n v="13500"/>
    <x v="2"/>
    <d v="2025-03-08T00:00:00"/>
  </r>
  <r>
    <n v="1009"/>
    <x v="8"/>
    <s v="Appliances"/>
    <x v="1"/>
    <n v="6000"/>
    <n v="16400"/>
    <x v="0"/>
    <d v="2025-03-09T00:00:00"/>
  </r>
  <r>
    <n v="1010"/>
    <x v="9"/>
    <s v="Fitness"/>
    <x v="1"/>
    <n v="1500"/>
    <n v="3000"/>
    <x v="3"/>
    <d v="2025-03-10T00:00:00"/>
  </r>
  <r>
    <n v="1011"/>
    <x v="10"/>
    <s v="Electronics"/>
    <x v="4"/>
    <n v="12619"/>
    <n v="16400"/>
    <x v="2"/>
    <d v="2025-03-11T00:00:00"/>
  </r>
  <r>
    <n v="1012"/>
    <x v="11"/>
    <s v="Kitchenware"/>
    <x v="2"/>
    <n v="2200"/>
    <n v="2200"/>
    <x v="1"/>
    <d v="2025-03-12T00:00:00"/>
  </r>
  <r>
    <n v="1013"/>
    <x v="12"/>
    <s v="Appliances"/>
    <x v="1"/>
    <n v="12000"/>
    <n v="24000"/>
    <x v="3"/>
    <d v="2025-03-13T00:00:00"/>
  </r>
  <r>
    <n v="1014"/>
    <x v="13"/>
    <s v="Fitness"/>
    <x v="1"/>
    <n v="900"/>
    <n v="16400"/>
    <x v="0"/>
    <d v="2025-03-14T00:00:00"/>
  </r>
  <r>
    <n v="1015"/>
    <x v="14"/>
    <s v="Appliances"/>
    <x v="0"/>
    <n v="1800"/>
    <n v="5400"/>
    <x v="2"/>
    <d v="2025-03-15T00:00:00"/>
  </r>
  <r>
    <n v="1016"/>
    <x v="15"/>
    <s v="Kitchenware"/>
    <x v="1"/>
    <n v="1500"/>
    <n v="16400"/>
    <x v="1"/>
    <d v="2025-03-16T00:00:00"/>
  </r>
  <r>
    <n v="1017"/>
    <x v="16"/>
    <s v="Furniture"/>
    <x v="2"/>
    <n v="8000"/>
    <n v="8000"/>
    <x v="3"/>
    <d v="2025-03-17T00:00:00"/>
  </r>
  <r>
    <n v="1018"/>
    <x v="17"/>
    <s v="Fitness"/>
    <x v="1"/>
    <n v="5500"/>
    <n v="11000"/>
    <x v="0"/>
    <d v="2025-03-18T00:00:00"/>
  </r>
  <r>
    <n v="1019"/>
    <x v="18"/>
    <s v="Electronics"/>
    <x v="2"/>
    <n v="20000"/>
    <n v="20000"/>
    <x v="2"/>
    <d v="2025-03-19T00:00:00"/>
  </r>
  <r>
    <n v="1020"/>
    <x v="19"/>
    <s v="Fitness"/>
    <x v="1"/>
    <n v="1200"/>
    <n v="16400"/>
    <x v="1"/>
    <d v="2025-03-20T00:00:00"/>
  </r>
  <r>
    <n v="1021"/>
    <x v="20"/>
    <s v="Kitchenware"/>
    <x v="1"/>
    <n v="4000"/>
    <n v="8000"/>
    <x v="3"/>
    <d v="2025-03-21T00:00:00"/>
  </r>
  <r>
    <n v="1022"/>
    <x v="21"/>
    <s v="Electronics"/>
    <x v="1"/>
    <n v="15000"/>
    <n v="16400"/>
    <x v="0"/>
    <d v="2025-03-22T00:00:00"/>
  </r>
  <r>
    <n v="1023"/>
    <x v="22"/>
    <s v="Appliances"/>
    <x v="2"/>
    <n v="2500"/>
    <n v="2500"/>
    <x v="2"/>
    <d v="2025-03-23T00:00:00"/>
  </r>
  <r>
    <n v="1024"/>
    <x v="13"/>
    <s v="Fitness"/>
    <x v="0"/>
    <n v="12619"/>
    <n v="16400"/>
    <x v="1"/>
    <d v="2025-03-24T00:00:00"/>
  </r>
  <r>
    <n v="1025"/>
    <x v="23"/>
    <s v="Electronics"/>
    <x v="2"/>
    <n v="40000"/>
    <n v="40000"/>
    <x v="3"/>
    <d v="2025-03-25T00:00:00"/>
  </r>
  <r>
    <n v="1026"/>
    <x v="24"/>
    <s v="Kitchenware"/>
    <x v="4"/>
    <n v="200"/>
    <n v="1000"/>
    <x v="0"/>
    <d v="2025-03-26T00:00:00"/>
  </r>
  <r>
    <n v="1027"/>
    <x v="25"/>
    <s v="Furniture"/>
    <x v="2"/>
    <n v="55000"/>
    <n v="55000"/>
    <x v="2"/>
    <d v="2025-03-27T00:00:00"/>
  </r>
  <r>
    <n v="1028"/>
    <x v="6"/>
    <s v="Fitness"/>
    <x v="1"/>
    <n v="50000"/>
    <n v="16400"/>
    <x v="1"/>
    <d v="2025-03-28T00:00:00"/>
  </r>
  <r>
    <n v="1029"/>
    <x v="26"/>
    <s v="Appliances"/>
    <x v="1"/>
    <n v="12000"/>
    <n v="24000"/>
    <x v="3"/>
    <d v="2025-03-29T00:00:00"/>
  </r>
  <r>
    <n v="1030"/>
    <x v="27"/>
    <s v="Electronics"/>
    <x v="2"/>
    <n v="70000"/>
    <n v="70000"/>
    <x v="0"/>
    <d v="2025-03-30T00:00:0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804AF7E-D942-472C-BE40-EE2C94BC2697}" name="PivotTable1" cacheId="5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3">
  <location ref="A3:B9" firstHeaderRow="1" firstDataRow="1" firstDataCol="1"/>
  <pivotFields count="8">
    <pivotField showAll="0"/>
    <pivotField showAll="0">
      <items count="29">
        <item x="17"/>
        <item x="7"/>
        <item x="12"/>
        <item x="3"/>
        <item x="2"/>
        <item x="9"/>
        <item x="15"/>
        <item x="14"/>
        <item x="22"/>
        <item x="27"/>
        <item x="10"/>
        <item x="26"/>
        <item x="21"/>
        <item x="16"/>
        <item x="13"/>
        <item x="20"/>
        <item x="4"/>
        <item x="23"/>
        <item x="5"/>
        <item x="25"/>
        <item x="18"/>
        <item x="11"/>
        <item x="6"/>
        <item x="8"/>
        <item x="24"/>
        <item x="0"/>
        <item x="19"/>
        <item x="1"/>
        <item t="default"/>
      </items>
    </pivotField>
    <pivotField showAll="0"/>
    <pivotField showAll="0">
      <items count="6">
        <item x="2"/>
        <item x="1"/>
        <item x="0"/>
        <item x="3"/>
        <item x="4"/>
        <item t="default"/>
      </items>
    </pivotField>
    <pivotField showAll="0"/>
    <pivotField dataField="1" showAll="0"/>
    <pivotField axis="axisRow" showAll="0">
      <items count="6">
        <item x="2"/>
        <item x="0"/>
        <item x="4"/>
        <item x="1"/>
        <item x="3"/>
        <item t="default"/>
      </items>
    </pivotField>
    <pivotField numFmtId="14" showAll="0"/>
  </pivotFields>
  <rowFields count="1">
    <field x="6"/>
  </rowFields>
  <rowItems count="6">
    <i>
      <x/>
    </i>
    <i>
      <x v="1"/>
    </i>
    <i>
      <x v="2"/>
    </i>
    <i>
      <x v="3"/>
    </i>
    <i>
      <x v="4"/>
    </i>
    <i t="grand">
      <x/>
    </i>
  </rowItems>
  <colItems count="1">
    <i/>
  </colItems>
  <dataFields count="1">
    <dataField name="Sum of Total_Amount" fld="5" baseField="0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9051AB-4342-4D80-B75A-11F4E938B792}">
  <dimension ref="A1:Q35"/>
  <sheetViews>
    <sheetView tabSelected="1" zoomScale="91" workbookViewId="0">
      <selection activeCell="A13" sqref="A13"/>
    </sheetView>
  </sheetViews>
  <sheetFormatPr defaultRowHeight="14.4" x14ac:dyDescent="0.3"/>
  <cols>
    <col min="1" max="1" width="8.88671875" style="5" bestFit="1" customWidth="1"/>
    <col min="2" max="2" width="19" style="5" bestFit="1" customWidth="1"/>
    <col min="3" max="3" width="11.33203125" style="5" bestFit="1" customWidth="1"/>
    <col min="4" max="4" width="8.77734375" style="5" bestFit="1" customWidth="1"/>
    <col min="5" max="5" width="13.6640625" style="5" bestFit="1" customWidth="1"/>
    <col min="6" max="6" width="13.5546875" style="5" bestFit="1" customWidth="1"/>
    <col min="7" max="7" width="16.44140625" style="5" bestFit="1" customWidth="1"/>
    <col min="8" max="8" width="11.109375" style="5" bestFit="1" customWidth="1"/>
    <col min="9" max="9" width="13.5546875" style="9" bestFit="1" customWidth="1"/>
    <col min="10" max="10" width="26.88671875" style="9" bestFit="1" customWidth="1"/>
    <col min="11" max="11" width="28.33203125" style="9" bestFit="1" customWidth="1"/>
    <col min="12" max="12" width="11.88671875" style="5" customWidth="1"/>
    <col min="13" max="13" width="9" style="5" customWidth="1"/>
    <col min="14" max="14" width="9.6640625" style="5" customWidth="1"/>
    <col min="15" max="16384" width="8.88671875" style="5"/>
  </cols>
  <sheetData>
    <row r="1" spans="1:17" ht="15" thickBot="1" x14ac:dyDescent="0.35">
      <c r="A1" s="41" t="s">
        <v>0</v>
      </c>
      <c r="B1" s="41" t="s">
        <v>1</v>
      </c>
      <c r="C1" s="41" t="s">
        <v>2</v>
      </c>
      <c r="D1" s="41" t="s">
        <v>3</v>
      </c>
      <c r="E1" s="41" t="s">
        <v>4</v>
      </c>
      <c r="F1" s="41" t="s">
        <v>5</v>
      </c>
      <c r="G1" s="41" t="s">
        <v>6</v>
      </c>
      <c r="H1" s="41" t="s">
        <v>7</v>
      </c>
      <c r="I1" s="42" t="s">
        <v>8</v>
      </c>
      <c r="J1" s="42" t="s">
        <v>9</v>
      </c>
      <c r="K1" s="42" t="s">
        <v>10</v>
      </c>
      <c r="L1" s="21" t="s">
        <v>59</v>
      </c>
      <c r="M1" s="22"/>
      <c r="N1" s="23"/>
      <c r="O1" s="21" t="s">
        <v>60</v>
      </c>
      <c r="P1" s="22"/>
      <c r="Q1" s="23"/>
    </row>
    <row r="2" spans="1:17" ht="15" thickBot="1" x14ac:dyDescent="0.35">
      <c r="A2" s="43">
        <v>1001</v>
      </c>
      <c r="B2" s="43" t="s">
        <v>11</v>
      </c>
      <c r="C2" s="43" t="s">
        <v>12</v>
      </c>
      <c r="D2" s="43">
        <v>3</v>
      </c>
      <c r="E2" s="43">
        <v>500</v>
      </c>
      <c r="F2" s="43">
        <v>1500</v>
      </c>
      <c r="G2" s="43" t="s">
        <v>13</v>
      </c>
      <c r="H2" s="44">
        <v>45717</v>
      </c>
      <c r="I2" s="45">
        <f>F2-(D2*E2*0.6)</f>
        <v>600</v>
      </c>
      <c r="J2" s="45" t="str" cm="1">
        <f t="array" ref="J2:J31">TRIM(G2:G31)</f>
        <v>North</v>
      </c>
      <c r="K2" s="45" t="str" cm="1">
        <f t="array" ref="K2:K31">UPPER(G2:G31)</f>
        <v>NORTH</v>
      </c>
      <c r="L2" s="24" t="s">
        <v>61</v>
      </c>
      <c r="M2" s="25"/>
      <c r="N2" s="26"/>
      <c r="O2" s="24" t="s">
        <v>62</v>
      </c>
      <c r="P2" s="25"/>
      <c r="Q2" s="26"/>
    </row>
    <row r="3" spans="1:17" ht="15" thickBot="1" x14ac:dyDescent="0.35">
      <c r="A3" s="46">
        <v>1002</v>
      </c>
      <c r="B3" s="46" t="s">
        <v>14</v>
      </c>
      <c r="C3" s="46" t="s">
        <v>15</v>
      </c>
      <c r="D3" s="46">
        <v>2</v>
      </c>
      <c r="E3" s="46">
        <v>800</v>
      </c>
      <c r="F3" s="46">
        <v>16400</v>
      </c>
      <c r="G3" s="46" t="s">
        <v>16</v>
      </c>
      <c r="H3" s="47">
        <v>45718</v>
      </c>
      <c r="I3" s="45">
        <f>F3-(D3*E3*0.6)</f>
        <v>15440</v>
      </c>
      <c r="J3" s="45" t="str">
        <v>South</v>
      </c>
      <c r="K3" s="45" t="str">
        <v>SOUTH</v>
      </c>
      <c r="L3" s="24" t="s">
        <v>63</v>
      </c>
      <c r="M3" s="25"/>
      <c r="N3" s="26"/>
      <c r="O3" s="24" t="s">
        <v>64</v>
      </c>
      <c r="P3" s="25"/>
      <c r="Q3" s="26"/>
    </row>
    <row r="4" spans="1:17" ht="15" thickBot="1" x14ac:dyDescent="0.35">
      <c r="A4" s="43">
        <v>1003</v>
      </c>
      <c r="B4" s="43" t="s">
        <v>17</v>
      </c>
      <c r="C4" s="43" t="s">
        <v>18</v>
      </c>
      <c r="D4" s="43">
        <v>1</v>
      </c>
      <c r="E4" s="43">
        <v>3500</v>
      </c>
      <c r="F4" s="43">
        <v>3500</v>
      </c>
      <c r="G4" s="43" t="s">
        <v>19</v>
      </c>
      <c r="H4" s="44">
        <v>45719</v>
      </c>
      <c r="I4" s="45">
        <f>F4-(D4*E4*0.6)</f>
        <v>1400</v>
      </c>
      <c r="J4" s="45" t="str">
        <v>East</v>
      </c>
      <c r="K4" s="45" t="str">
        <v>EAST</v>
      </c>
      <c r="L4" s="24" t="s">
        <v>65</v>
      </c>
      <c r="M4" s="25"/>
      <c r="N4" s="26"/>
      <c r="O4" s="24" t="s">
        <v>66</v>
      </c>
      <c r="P4" s="25"/>
      <c r="Q4" s="26"/>
    </row>
    <row r="5" spans="1:17" ht="15" customHeight="1" x14ac:dyDescent="0.3">
      <c r="A5" s="46">
        <v>1004</v>
      </c>
      <c r="B5" s="46" t="s">
        <v>20</v>
      </c>
      <c r="C5" s="46" t="s">
        <v>12</v>
      </c>
      <c r="D5" s="46">
        <v>4</v>
      </c>
      <c r="E5" s="46">
        <v>12619</v>
      </c>
      <c r="F5" s="46">
        <v>16400</v>
      </c>
      <c r="G5" s="46" t="s">
        <v>21</v>
      </c>
      <c r="H5" s="47">
        <v>45720</v>
      </c>
      <c r="I5" s="45">
        <f>F5-(D5*E5*0.6)</f>
        <v>-13885.599999999999</v>
      </c>
      <c r="J5" s="45" t="str">
        <v>West</v>
      </c>
      <c r="K5" s="45" t="str">
        <v>WEST</v>
      </c>
      <c r="L5" s="28"/>
      <c r="M5" s="28"/>
      <c r="N5" s="28"/>
    </row>
    <row r="6" spans="1:17" x14ac:dyDescent="0.3">
      <c r="A6" s="43">
        <v>1005</v>
      </c>
      <c r="B6" s="43" t="s">
        <v>22</v>
      </c>
      <c r="C6" s="43" t="s">
        <v>23</v>
      </c>
      <c r="D6" s="43">
        <v>2</v>
      </c>
      <c r="E6" s="43">
        <v>2500</v>
      </c>
      <c r="F6" s="43">
        <v>5000</v>
      </c>
      <c r="G6" s="43" t="s">
        <v>13</v>
      </c>
      <c r="H6" s="44">
        <v>45721</v>
      </c>
      <c r="I6" s="45">
        <f>F6-(D6*E6*0.6)</f>
        <v>2000</v>
      </c>
      <c r="J6" s="45" t="str">
        <v>North</v>
      </c>
      <c r="K6" s="45" t="str">
        <v>NORTH</v>
      </c>
      <c r="L6" s="28"/>
      <c r="M6" s="28"/>
      <c r="N6" s="28"/>
    </row>
    <row r="7" spans="1:17" x14ac:dyDescent="0.3">
      <c r="A7" s="46">
        <v>1006</v>
      </c>
      <c r="B7" s="46" t="s">
        <v>24</v>
      </c>
      <c r="C7" s="46" t="s">
        <v>12</v>
      </c>
      <c r="D7" s="46">
        <v>2</v>
      </c>
      <c r="E7" s="46">
        <v>7000</v>
      </c>
      <c r="F7" s="46">
        <v>14000</v>
      </c>
      <c r="G7" s="46" t="s">
        <v>25</v>
      </c>
      <c r="H7" s="47">
        <v>45722</v>
      </c>
      <c r="I7" s="45">
        <f>F7-(D7*E7*0.6)</f>
        <v>5600</v>
      </c>
      <c r="J7" s="45" t="str">
        <v>NULL</v>
      </c>
      <c r="K7" s="45" t="str">
        <v>NULL</v>
      </c>
      <c r="L7" s="14" t="s">
        <v>54</v>
      </c>
      <c r="M7" s="14"/>
    </row>
    <row r="8" spans="1:17" x14ac:dyDescent="0.3">
      <c r="A8" s="43">
        <v>1007</v>
      </c>
      <c r="B8" s="43" t="s">
        <v>26</v>
      </c>
      <c r="C8" s="43" t="s">
        <v>15</v>
      </c>
      <c r="D8" s="43">
        <v>1</v>
      </c>
      <c r="E8" s="43">
        <v>12619</v>
      </c>
      <c r="F8" s="43">
        <v>16400</v>
      </c>
      <c r="G8" s="43" t="s">
        <v>16</v>
      </c>
      <c r="H8" s="44">
        <v>45723</v>
      </c>
      <c r="I8" s="45">
        <f>F8-(D8*E8*0.6)</f>
        <v>8828.6</v>
      </c>
      <c r="J8" s="45" t="str">
        <v>South</v>
      </c>
      <c r="K8" s="45" t="str">
        <v>SOUTH</v>
      </c>
      <c r="L8" s="15" t="s">
        <v>55</v>
      </c>
      <c r="M8" s="16">
        <v>1015</v>
      </c>
    </row>
    <row r="9" spans="1:17" x14ac:dyDescent="0.3">
      <c r="A9" s="46">
        <v>1008</v>
      </c>
      <c r="B9" s="46" t="s">
        <v>27</v>
      </c>
      <c r="C9" s="46" t="s">
        <v>18</v>
      </c>
      <c r="D9" s="46">
        <v>3</v>
      </c>
      <c r="E9" s="46">
        <v>4500</v>
      </c>
      <c r="F9" s="46">
        <v>13500</v>
      </c>
      <c r="G9" s="46" t="s">
        <v>19</v>
      </c>
      <c r="H9" s="47">
        <v>45724</v>
      </c>
      <c r="I9" s="45">
        <f>F9-(D9*E9*0.6)</f>
        <v>5400</v>
      </c>
      <c r="J9" s="45" t="str">
        <v>East</v>
      </c>
      <c r="K9" s="45" t="str">
        <v>EAST</v>
      </c>
      <c r="L9" s="15" t="s">
        <v>56</v>
      </c>
      <c r="M9" s="17">
        <f>VLOOKUP(M8,$A$1:$H$31,6,0)</f>
        <v>5400</v>
      </c>
    </row>
    <row r="10" spans="1:17" x14ac:dyDescent="0.3">
      <c r="A10" s="43">
        <v>1009</v>
      </c>
      <c r="B10" s="43" t="s">
        <v>28</v>
      </c>
      <c r="C10" s="43" t="s">
        <v>29</v>
      </c>
      <c r="D10" s="43">
        <v>2</v>
      </c>
      <c r="E10" s="43">
        <v>6000</v>
      </c>
      <c r="F10" s="43">
        <v>16400</v>
      </c>
      <c r="G10" s="43" t="s">
        <v>13</v>
      </c>
      <c r="H10" s="44">
        <v>45725</v>
      </c>
      <c r="I10" s="45">
        <f>F10-(D10*E10*0.6)</f>
        <v>9200</v>
      </c>
      <c r="J10" s="45" t="str">
        <v>North</v>
      </c>
      <c r="K10" s="45" t="str">
        <v>NORTH</v>
      </c>
    </row>
    <row r="11" spans="1:17" x14ac:dyDescent="0.3">
      <c r="A11" s="46">
        <v>1010</v>
      </c>
      <c r="B11" s="46" t="s">
        <v>30</v>
      </c>
      <c r="C11" s="46" t="s">
        <v>15</v>
      </c>
      <c r="D11" s="46">
        <v>2</v>
      </c>
      <c r="E11" s="46">
        <v>1500</v>
      </c>
      <c r="F11" s="46">
        <v>3000</v>
      </c>
      <c r="G11" s="46" t="s">
        <v>21</v>
      </c>
      <c r="H11" s="47">
        <v>45726</v>
      </c>
      <c r="I11" s="45">
        <f>F11-(D11*E11*0.6)</f>
        <v>1200</v>
      </c>
      <c r="J11" s="45" t="str">
        <v>West</v>
      </c>
      <c r="K11" s="45" t="str">
        <v>WEST</v>
      </c>
    </row>
    <row r="12" spans="1:17" x14ac:dyDescent="0.3">
      <c r="A12" s="43">
        <v>1011</v>
      </c>
      <c r="B12" s="43" t="s">
        <v>31</v>
      </c>
      <c r="C12" s="43" t="s">
        <v>12</v>
      </c>
      <c r="D12" s="43">
        <v>5</v>
      </c>
      <c r="E12" s="43">
        <v>12619</v>
      </c>
      <c r="F12" s="43">
        <v>16400</v>
      </c>
      <c r="G12" s="43" t="s">
        <v>19</v>
      </c>
      <c r="H12" s="44">
        <v>45727</v>
      </c>
      <c r="I12" s="45">
        <f>F12-(D12*E12*0.6)</f>
        <v>-21457</v>
      </c>
      <c r="J12" s="45" t="str">
        <v>East</v>
      </c>
      <c r="K12" s="45" t="str">
        <v>EAST</v>
      </c>
      <c r="L12" s="18" t="s">
        <v>57</v>
      </c>
      <c r="M12" s="18"/>
    </row>
    <row r="13" spans="1:17" x14ac:dyDescent="0.3">
      <c r="A13" s="46">
        <v>1012</v>
      </c>
      <c r="B13" s="46" t="s">
        <v>32</v>
      </c>
      <c r="C13" s="46" t="s">
        <v>18</v>
      </c>
      <c r="D13" s="46">
        <v>1</v>
      </c>
      <c r="E13" s="46">
        <v>2200</v>
      </c>
      <c r="F13" s="46">
        <v>2200</v>
      </c>
      <c r="G13" s="46" t="s">
        <v>16</v>
      </c>
      <c r="H13" s="47">
        <v>45728</v>
      </c>
      <c r="I13" s="45">
        <f>F13-(D13*E13*0.6)</f>
        <v>880</v>
      </c>
      <c r="J13" s="45" t="str">
        <v>South</v>
      </c>
      <c r="K13" s="45" t="str">
        <v>SOUTH</v>
      </c>
      <c r="L13" s="15" t="s">
        <v>55</v>
      </c>
      <c r="M13" s="20">
        <v>1027</v>
      </c>
    </row>
    <row r="14" spans="1:17" x14ac:dyDescent="0.3">
      <c r="A14" s="43">
        <v>1013</v>
      </c>
      <c r="B14" s="43" t="s">
        <v>33</v>
      </c>
      <c r="C14" s="43" t="s">
        <v>29</v>
      </c>
      <c r="D14" s="43">
        <v>2</v>
      </c>
      <c r="E14" s="43">
        <v>12000</v>
      </c>
      <c r="F14" s="43">
        <v>24000</v>
      </c>
      <c r="G14" s="43" t="s">
        <v>21</v>
      </c>
      <c r="H14" s="44">
        <v>45729</v>
      </c>
      <c r="I14" s="45">
        <f>F14-(D14*E14*0.6)</f>
        <v>9600</v>
      </c>
      <c r="J14" s="45" t="str">
        <v>West</v>
      </c>
      <c r="K14" s="45" t="str">
        <v>WEST</v>
      </c>
      <c r="L14" s="15" t="s">
        <v>58</v>
      </c>
      <c r="M14" s="19" t="str">
        <f>INDEX(C1:C31,MATCH(M13,A1:A31,0))</f>
        <v>Furniture</v>
      </c>
    </row>
    <row r="15" spans="1:17" x14ac:dyDescent="0.3">
      <c r="A15" s="46">
        <v>1014</v>
      </c>
      <c r="B15" s="46" t="s">
        <v>34</v>
      </c>
      <c r="C15" s="46" t="s">
        <v>15</v>
      </c>
      <c r="D15" s="46">
        <v>2</v>
      </c>
      <c r="E15" s="46">
        <v>900</v>
      </c>
      <c r="F15" s="46">
        <v>16400</v>
      </c>
      <c r="G15" s="46" t="s">
        <v>13</v>
      </c>
      <c r="H15" s="47">
        <v>45730</v>
      </c>
      <c r="I15" s="45">
        <f>F15-(D15*E15*0.6)</f>
        <v>15320</v>
      </c>
      <c r="J15" s="45" t="str">
        <v>North</v>
      </c>
      <c r="K15" s="45" t="str">
        <v>NORTH</v>
      </c>
    </row>
    <row r="16" spans="1:17" ht="15" customHeight="1" x14ac:dyDescent="0.3">
      <c r="A16" s="43">
        <v>1015</v>
      </c>
      <c r="B16" s="43" t="s">
        <v>35</v>
      </c>
      <c r="C16" s="43" t="s">
        <v>29</v>
      </c>
      <c r="D16" s="43">
        <v>3</v>
      </c>
      <c r="E16" s="43">
        <v>1800</v>
      </c>
      <c r="F16" s="43">
        <v>5400</v>
      </c>
      <c r="G16" s="43" t="s">
        <v>19</v>
      </c>
      <c r="H16" s="44">
        <v>45731</v>
      </c>
      <c r="I16" s="45">
        <f>F16-(D16*E16*0.6)</f>
        <v>2160</v>
      </c>
      <c r="J16" s="45" t="str">
        <v>East</v>
      </c>
      <c r="K16" s="45" t="str">
        <v>EAST</v>
      </c>
    </row>
    <row r="17" spans="1:11" ht="16.2" customHeight="1" x14ac:dyDescent="0.3">
      <c r="A17" s="46">
        <v>1016</v>
      </c>
      <c r="B17" s="46" t="s">
        <v>36</v>
      </c>
      <c r="C17" s="46" t="s">
        <v>18</v>
      </c>
      <c r="D17" s="46">
        <v>2</v>
      </c>
      <c r="E17" s="46">
        <v>1500</v>
      </c>
      <c r="F17" s="46">
        <v>16400</v>
      </c>
      <c r="G17" s="46" t="s">
        <v>16</v>
      </c>
      <c r="H17" s="47">
        <v>45732</v>
      </c>
      <c r="I17" s="45">
        <f>F17-(D17*E17*0.6)</f>
        <v>14600</v>
      </c>
      <c r="J17" s="45" t="str">
        <v>South</v>
      </c>
      <c r="K17" s="45" t="str">
        <v>SOUTH</v>
      </c>
    </row>
    <row r="18" spans="1:11" ht="15" customHeight="1" x14ac:dyDescent="0.3">
      <c r="A18" s="43">
        <v>1017</v>
      </c>
      <c r="B18" s="43" t="s">
        <v>37</v>
      </c>
      <c r="C18" s="43" t="s">
        <v>38</v>
      </c>
      <c r="D18" s="43">
        <v>1</v>
      </c>
      <c r="E18" s="43">
        <v>8000</v>
      </c>
      <c r="F18" s="43">
        <v>8000</v>
      </c>
      <c r="G18" s="43" t="s">
        <v>21</v>
      </c>
      <c r="H18" s="44">
        <v>45733</v>
      </c>
      <c r="I18" s="45">
        <f>F18-(D18*E18*0.6)</f>
        <v>3200</v>
      </c>
      <c r="J18" s="45" t="str">
        <v>West</v>
      </c>
      <c r="K18" s="45" t="str">
        <v>WEST</v>
      </c>
    </row>
    <row r="19" spans="1:11" ht="12.6" customHeight="1" x14ac:dyDescent="0.3">
      <c r="A19" s="46">
        <v>1018</v>
      </c>
      <c r="B19" s="46" t="s">
        <v>39</v>
      </c>
      <c r="C19" s="46" t="s">
        <v>15</v>
      </c>
      <c r="D19" s="46">
        <v>2</v>
      </c>
      <c r="E19" s="46">
        <v>5500</v>
      </c>
      <c r="F19" s="46">
        <v>11000</v>
      </c>
      <c r="G19" s="46" t="s">
        <v>13</v>
      </c>
      <c r="H19" s="47">
        <v>45734</v>
      </c>
      <c r="I19" s="45">
        <f>F19-(D19*E19*0.6)</f>
        <v>4400</v>
      </c>
      <c r="J19" s="45" t="str">
        <v>North</v>
      </c>
      <c r="K19" s="45" t="str">
        <v>NORTH</v>
      </c>
    </row>
    <row r="20" spans="1:11" x14ac:dyDescent="0.3">
      <c r="A20" s="43">
        <v>1019</v>
      </c>
      <c r="B20" s="43" t="s">
        <v>40</v>
      </c>
      <c r="C20" s="43" t="s">
        <v>12</v>
      </c>
      <c r="D20" s="43">
        <v>1</v>
      </c>
      <c r="E20" s="43">
        <v>20000</v>
      </c>
      <c r="F20" s="43">
        <v>20000</v>
      </c>
      <c r="G20" s="43" t="s">
        <v>19</v>
      </c>
      <c r="H20" s="44">
        <v>45735</v>
      </c>
      <c r="I20" s="45">
        <f>F20-(D20*E20*0.6)</f>
        <v>8000</v>
      </c>
      <c r="J20" s="45" t="str">
        <v>East</v>
      </c>
      <c r="K20" s="45" t="str">
        <v>EAST</v>
      </c>
    </row>
    <row r="21" spans="1:11" x14ac:dyDescent="0.3">
      <c r="A21" s="46">
        <v>1020</v>
      </c>
      <c r="B21" s="46" t="s">
        <v>41</v>
      </c>
      <c r="C21" s="46" t="s">
        <v>15</v>
      </c>
      <c r="D21" s="46">
        <v>2</v>
      </c>
      <c r="E21" s="46">
        <v>1200</v>
      </c>
      <c r="F21" s="46">
        <v>16400</v>
      </c>
      <c r="G21" s="46" t="s">
        <v>16</v>
      </c>
      <c r="H21" s="47">
        <v>45736</v>
      </c>
      <c r="I21" s="45">
        <f>F21-(D21*E21*0.6)</f>
        <v>14960</v>
      </c>
      <c r="J21" s="45" t="str">
        <v>South</v>
      </c>
      <c r="K21" s="45" t="str">
        <v>SOUTH</v>
      </c>
    </row>
    <row r="22" spans="1:11" x14ac:dyDescent="0.3">
      <c r="A22" s="43">
        <v>1021</v>
      </c>
      <c r="B22" s="43" t="s">
        <v>42</v>
      </c>
      <c r="C22" s="43" t="s">
        <v>18</v>
      </c>
      <c r="D22" s="43">
        <v>2</v>
      </c>
      <c r="E22" s="43">
        <v>4000</v>
      </c>
      <c r="F22" s="43">
        <v>8000</v>
      </c>
      <c r="G22" s="43" t="s">
        <v>21</v>
      </c>
      <c r="H22" s="44">
        <v>45737</v>
      </c>
      <c r="I22" s="45">
        <f>F22-(D22*E22*0.6)</f>
        <v>3200</v>
      </c>
      <c r="J22" s="45" t="str">
        <v>West</v>
      </c>
      <c r="K22" s="45" t="str">
        <v>WEST</v>
      </c>
    </row>
    <row r="23" spans="1:11" x14ac:dyDescent="0.3">
      <c r="A23" s="46">
        <v>1022</v>
      </c>
      <c r="B23" s="46" t="s">
        <v>43</v>
      </c>
      <c r="C23" s="46" t="s">
        <v>12</v>
      </c>
      <c r="D23" s="46">
        <v>2</v>
      </c>
      <c r="E23" s="46">
        <v>15000</v>
      </c>
      <c r="F23" s="46">
        <v>16400</v>
      </c>
      <c r="G23" s="46" t="s">
        <v>13</v>
      </c>
      <c r="H23" s="47">
        <v>45738</v>
      </c>
      <c r="I23" s="45">
        <f>F23-(D23*E23*0.6)</f>
        <v>-1600</v>
      </c>
      <c r="J23" s="45" t="str">
        <v>North</v>
      </c>
      <c r="K23" s="45" t="str">
        <v>NORTH</v>
      </c>
    </row>
    <row r="24" spans="1:11" x14ac:dyDescent="0.3">
      <c r="A24" s="43">
        <v>1023</v>
      </c>
      <c r="B24" s="43" t="s">
        <v>44</v>
      </c>
      <c r="C24" s="43" t="s">
        <v>29</v>
      </c>
      <c r="D24" s="43">
        <v>1</v>
      </c>
      <c r="E24" s="43">
        <v>2500</v>
      </c>
      <c r="F24" s="43">
        <v>2500</v>
      </c>
      <c r="G24" s="43" t="s">
        <v>19</v>
      </c>
      <c r="H24" s="44">
        <v>45739</v>
      </c>
      <c r="I24" s="45">
        <f>F24-(D24*E24*0.6)</f>
        <v>1000</v>
      </c>
      <c r="J24" s="45" t="str">
        <v>East</v>
      </c>
      <c r="K24" s="45" t="str">
        <v>EAST</v>
      </c>
    </row>
    <row r="25" spans="1:11" x14ac:dyDescent="0.3">
      <c r="A25" s="46">
        <v>1024</v>
      </c>
      <c r="B25" s="46" t="s">
        <v>34</v>
      </c>
      <c r="C25" s="46" t="s">
        <v>15</v>
      </c>
      <c r="D25" s="46">
        <v>3</v>
      </c>
      <c r="E25" s="46">
        <v>12619</v>
      </c>
      <c r="F25" s="46">
        <v>16400</v>
      </c>
      <c r="G25" s="46" t="s">
        <v>16</v>
      </c>
      <c r="H25" s="47">
        <v>45740</v>
      </c>
      <c r="I25" s="45">
        <f>F25-(D25*E25*0.6)</f>
        <v>-6314.2000000000007</v>
      </c>
      <c r="J25" s="45" t="str">
        <v>South</v>
      </c>
      <c r="K25" s="45" t="str">
        <v>SOUTH</v>
      </c>
    </row>
    <row r="26" spans="1:11" x14ac:dyDescent="0.3">
      <c r="A26" s="43">
        <v>1025</v>
      </c>
      <c r="B26" s="43" t="s">
        <v>45</v>
      </c>
      <c r="C26" s="43" t="s">
        <v>12</v>
      </c>
      <c r="D26" s="43">
        <v>1</v>
      </c>
      <c r="E26" s="43">
        <v>40000</v>
      </c>
      <c r="F26" s="43">
        <v>40000</v>
      </c>
      <c r="G26" s="43" t="s">
        <v>21</v>
      </c>
      <c r="H26" s="44">
        <v>45741</v>
      </c>
      <c r="I26" s="45">
        <f>F26-(D26*E26*0.6)</f>
        <v>16000</v>
      </c>
      <c r="J26" s="45" t="str">
        <v>West</v>
      </c>
      <c r="K26" s="45" t="str">
        <v>WEST</v>
      </c>
    </row>
    <row r="27" spans="1:11" x14ac:dyDescent="0.3">
      <c r="A27" s="46">
        <v>1026</v>
      </c>
      <c r="B27" s="46" t="s">
        <v>46</v>
      </c>
      <c r="C27" s="46" t="s">
        <v>18</v>
      </c>
      <c r="D27" s="46">
        <v>5</v>
      </c>
      <c r="E27" s="46">
        <v>200</v>
      </c>
      <c r="F27" s="46">
        <v>1000</v>
      </c>
      <c r="G27" s="46" t="s">
        <v>13</v>
      </c>
      <c r="H27" s="47">
        <v>45742</v>
      </c>
      <c r="I27" s="45">
        <f>F27-(D27*E27*0.6)</f>
        <v>400</v>
      </c>
      <c r="J27" s="45" t="str">
        <v>North</v>
      </c>
      <c r="K27" s="45" t="str">
        <v>NORTH</v>
      </c>
    </row>
    <row r="28" spans="1:11" x14ac:dyDescent="0.3">
      <c r="A28" s="43">
        <v>1027</v>
      </c>
      <c r="B28" s="43" t="s">
        <v>47</v>
      </c>
      <c r="C28" s="43" t="s">
        <v>38</v>
      </c>
      <c r="D28" s="43">
        <v>1</v>
      </c>
      <c r="E28" s="43">
        <v>55000</v>
      </c>
      <c r="F28" s="43">
        <v>55000</v>
      </c>
      <c r="G28" s="43" t="s">
        <v>19</v>
      </c>
      <c r="H28" s="44">
        <v>45743</v>
      </c>
      <c r="I28" s="45">
        <f>F28-(D28*E28*0.6)</f>
        <v>22000</v>
      </c>
      <c r="J28" s="45" t="str">
        <v>East</v>
      </c>
      <c r="K28" s="45" t="str">
        <v>EAST</v>
      </c>
    </row>
    <row r="29" spans="1:11" x14ac:dyDescent="0.3">
      <c r="A29" s="46">
        <v>1028</v>
      </c>
      <c r="B29" s="46" t="s">
        <v>26</v>
      </c>
      <c r="C29" s="46" t="s">
        <v>15</v>
      </c>
      <c r="D29" s="46">
        <v>2</v>
      </c>
      <c r="E29" s="46">
        <v>50000</v>
      </c>
      <c r="F29" s="46">
        <v>16400</v>
      </c>
      <c r="G29" s="46" t="s">
        <v>16</v>
      </c>
      <c r="H29" s="47">
        <v>45744</v>
      </c>
      <c r="I29" s="45">
        <f>F29-(D29*E29*0.6)</f>
        <v>-43600</v>
      </c>
      <c r="J29" s="45" t="str">
        <v>South</v>
      </c>
      <c r="K29" s="45" t="str">
        <v>SOUTH</v>
      </c>
    </row>
    <row r="30" spans="1:11" x14ac:dyDescent="0.3">
      <c r="A30" s="43">
        <v>1029</v>
      </c>
      <c r="B30" s="43" t="s">
        <v>48</v>
      </c>
      <c r="C30" s="43" t="s">
        <v>29</v>
      </c>
      <c r="D30" s="43">
        <v>2</v>
      </c>
      <c r="E30" s="43">
        <v>12000</v>
      </c>
      <c r="F30" s="43">
        <v>24000</v>
      </c>
      <c r="G30" s="43" t="s">
        <v>21</v>
      </c>
      <c r="H30" s="44">
        <v>45745</v>
      </c>
      <c r="I30" s="45">
        <f>F30-(D30*E30*0.6)</f>
        <v>9600</v>
      </c>
      <c r="J30" s="45" t="str">
        <v>West</v>
      </c>
      <c r="K30" s="45" t="str">
        <v>WEST</v>
      </c>
    </row>
    <row r="31" spans="1:11" x14ac:dyDescent="0.3">
      <c r="A31" s="46">
        <v>1030</v>
      </c>
      <c r="B31" s="48" t="s">
        <v>49</v>
      </c>
      <c r="C31" s="48" t="s">
        <v>12</v>
      </c>
      <c r="D31" s="48">
        <v>1</v>
      </c>
      <c r="E31" s="48">
        <v>70000</v>
      </c>
      <c r="F31" s="48">
        <v>70000</v>
      </c>
      <c r="G31" s="48" t="s">
        <v>13</v>
      </c>
      <c r="H31" s="47">
        <v>45746</v>
      </c>
      <c r="I31" s="45">
        <f>F31-(D31*E31*0.6)</f>
        <v>28000</v>
      </c>
      <c r="J31" s="45" t="str">
        <v>North</v>
      </c>
      <c r="K31" s="45" t="str">
        <v>NORTH</v>
      </c>
    </row>
    <row r="32" spans="1:11" x14ac:dyDescent="0.3">
      <c r="B32" s="49"/>
      <c r="C32" s="49"/>
      <c r="D32" s="49"/>
      <c r="E32" s="49"/>
      <c r="F32" s="49"/>
      <c r="G32" s="49"/>
    </row>
    <row r="33" spans="2:7" x14ac:dyDescent="0.3">
      <c r="B33" s="27"/>
      <c r="C33" s="27"/>
      <c r="D33" s="27"/>
      <c r="E33" s="27"/>
      <c r="F33" s="27"/>
      <c r="G33" s="27"/>
    </row>
    <row r="34" spans="2:7" x14ac:dyDescent="0.3">
      <c r="B34" s="27"/>
      <c r="C34" s="27"/>
      <c r="D34" s="27"/>
      <c r="E34" s="27"/>
      <c r="F34" s="27"/>
      <c r="G34" s="27"/>
    </row>
    <row r="35" spans="2:7" ht="15" customHeight="1" x14ac:dyDescent="0.3">
      <c r="B35" s="27"/>
      <c r="C35" s="27"/>
      <c r="D35" s="27"/>
      <c r="E35" s="27"/>
      <c r="F35" s="27"/>
      <c r="G35" s="27"/>
    </row>
  </sheetData>
  <sortState xmlns:xlrd2="http://schemas.microsoft.com/office/spreadsheetml/2017/richdata2" ref="I2:I31">
    <sortCondition descending="1" ref="I31"/>
  </sortState>
  <mergeCells count="18">
    <mergeCell ref="B32:D32"/>
    <mergeCell ref="L1:N1"/>
    <mergeCell ref="O1:Q1"/>
    <mergeCell ref="L2:N2"/>
    <mergeCell ref="O2:Q2"/>
    <mergeCell ref="L3:N3"/>
    <mergeCell ref="O3:Q3"/>
    <mergeCell ref="L4:N4"/>
    <mergeCell ref="O4:Q4"/>
    <mergeCell ref="B34:D34"/>
    <mergeCell ref="E34:G34"/>
    <mergeCell ref="B35:D35"/>
    <mergeCell ref="E35:G35"/>
    <mergeCell ref="B33:D33"/>
    <mergeCell ref="L7:M7"/>
    <mergeCell ref="L12:M12"/>
    <mergeCell ref="E32:G32"/>
    <mergeCell ref="E33:G33"/>
  </mergeCells>
  <conditionalFormatting sqref="I2:I31">
    <cfRule type="cellIs" dxfId="2" priority="2" operator="greaterThan">
      <formula>5000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247E5B-C953-4789-B436-C8B11210C8D0}">
  <dimension ref="E4:M8"/>
  <sheetViews>
    <sheetView workbookViewId="0">
      <selection activeCell="K16" sqref="K16"/>
    </sheetView>
  </sheetViews>
  <sheetFormatPr defaultRowHeight="14.4" x14ac:dyDescent="0.3"/>
  <cols>
    <col min="5" max="5" width="8.5546875" bestFit="1" customWidth="1"/>
    <col min="6" max="6" width="8.33203125" bestFit="1" customWidth="1"/>
    <col min="7" max="7" width="9.88671875" bestFit="1" customWidth="1"/>
    <col min="8" max="8" width="8.33203125" bestFit="1" customWidth="1"/>
    <col min="9" max="9" width="13.5546875" bestFit="1" customWidth="1"/>
    <col min="10" max="10" width="13.21875" bestFit="1" customWidth="1"/>
    <col min="11" max="11" width="16" bestFit="1" customWidth="1"/>
    <col min="12" max="12" width="10.6640625" bestFit="1" customWidth="1"/>
    <col min="13" max="13" width="14.77734375" bestFit="1" customWidth="1"/>
  </cols>
  <sheetData>
    <row r="4" spans="5:13" ht="18.600000000000001" thickBot="1" x14ac:dyDescent="0.4">
      <c r="E4" s="32" t="s">
        <v>69</v>
      </c>
      <c r="F4" s="32"/>
      <c r="G4" s="32"/>
      <c r="H4" s="32"/>
      <c r="I4" s="32"/>
      <c r="J4" s="32"/>
      <c r="K4" s="32"/>
      <c r="L4" s="32"/>
      <c r="M4" s="32"/>
    </row>
    <row r="5" spans="5:13" ht="15" thickBot="1" x14ac:dyDescent="0.35">
      <c r="E5" s="3" t="s">
        <v>0</v>
      </c>
      <c r="F5" s="4" t="s">
        <v>1</v>
      </c>
      <c r="G5" s="4" t="s">
        <v>2</v>
      </c>
      <c r="H5" s="4" t="s">
        <v>3</v>
      </c>
      <c r="I5" s="4" t="s">
        <v>4</v>
      </c>
      <c r="J5" s="4" t="s">
        <v>5</v>
      </c>
      <c r="K5" s="4" t="s">
        <v>6</v>
      </c>
      <c r="L5" s="6" t="s">
        <v>7</v>
      </c>
      <c r="M5" s="6" t="s">
        <v>70</v>
      </c>
    </row>
    <row r="6" spans="5:13" ht="15" thickBot="1" x14ac:dyDescent="0.35">
      <c r="E6" s="36">
        <v>1030</v>
      </c>
      <c r="F6" s="37" t="s">
        <v>49</v>
      </c>
      <c r="G6" s="37" t="s">
        <v>12</v>
      </c>
      <c r="H6" s="37">
        <v>1</v>
      </c>
      <c r="I6" s="37">
        <v>70000</v>
      </c>
      <c r="J6" s="37">
        <v>70000</v>
      </c>
      <c r="K6" s="37" t="s">
        <v>13</v>
      </c>
      <c r="L6" s="38">
        <v>45746</v>
      </c>
      <c r="M6" s="40">
        <v>28000</v>
      </c>
    </row>
    <row r="7" spans="5:13" ht="15" thickBot="1" x14ac:dyDescent="0.35">
      <c r="E7" s="33">
        <v>1027</v>
      </c>
      <c r="F7" s="34" t="s">
        <v>47</v>
      </c>
      <c r="G7" s="34" t="s">
        <v>38</v>
      </c>
      <c r="H7" s="34">
        <v>1</v>
      </c>
      <c r="I7" s="34">
        <v>55000</v>
      </c>
      <c r="J7" s="34">
        <v>55000</v>
      </c>
      <c r="K7" s="34" t="s">
        <v>19</v>
      </c>
      <c r="L7" s="35">
        <v>45743</v>
      </c>
      <c r="M7" s="40">
        <v>22000</v>
      </c>
    </row>
    <row r="8" spans="5:13" ht="15" thickBot="1" x14ac:dyDescent="0.35">
      <c r="E8" s="33">
        <v>1025</v>
      </c>
      <c r="F8" s="34" t="s">
        <v>45</v>
      </c>
      <c r="G8" s="34" t="s">
        <v>12</v>
      </c>
      <c r="H8" s="34">
        <v>1</v>
      </c>
      <c r="I8" s="34">
        <v>40000</v>
      </c>
      <c r="J8" s="34">
        <v>40000</v>
      </c>
      <c r="K8" s="34" t="s">
        <v>21</v>
      </c>
      <c r="L8" s="35">
        <v>45741</v>
      </c>
      <c r="M8" s="39">
        <v>16000</v>
      </c>
    </row>
  </sheetData>
  <mergeCells count="1">
    <mergeCell ref="E4:M4"/>
  </mergeCells>
  <conditionalFormatting sqref="M8">
    <cfRule type="top10" dxfId="1" priority="1" rank="3"/>
    <cfRule type="cellIs" dxfId="0" priority="2" operator="greaterThan">
      <formula>5000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A8BEB0-6E83-45A4-AC1A-88CC8D03CE0F}">
  <dimension ref="A3:G14"/>
  <sheetViews>
    <sheetView workbookViewId="0">
      <selection activeCell="K11" sqref="K11"/>
    </sheetView>
  </sheetViews>
  <sheetFormatPr defaultRowHeight="14.4" x14ac:dyDescent="0.3"/>
  <cols>
    <col min="1" max="1" width="12.44140625" bestFit="1" customWidth="1"/>
    <col min="2" max="2" width="18.5546875" bestFit="1" customWidth="1"/>
  </cols>
  <sheetData>
    <row r="3" spans="1:7" x14ac:dyDescent="0.3">
      <c r="A3" s="11" t="s">
        <v>51</v>
      </c>
      <c r="B3" t="s">
        <v>50</v>
      </c>
    </row>
    <row r="4" spans="1:7" x14ac:dyDescent="0.3">
      <c r="A4" s="12" t="s">
        <v>19</v>
      </c>
      <c r="B4" s="10">
        <v>116300</v>
      </c>
    </row>
    <row r="5" spans="1:7" x14ac:dyDescent="0.3">
      <c r="A5" s="12" t="s">
        <v>13</v>
      </c>
      <c r="B5" s="10">
        <v>137700</v>
      </c>
    </row>
    <row r="6" spans="1:7" x14ac:dyDescent="0.3">
      <c r="A6" s="12" t="s">
        <v>25</v>
      </c>
      <c r="B6" s="10">
        <v>14000</v>
      </c>
    </row>
    <row r="7" spans="1:7" x14ac:dyDescent="0.3">
      <c r="A7" s="12" t="s">
        <v>16</v>
      </c>
      <c r="B7" s="10">
        <v>100600</v>
      </c>
    </row>
    <row r="8" spans="1:7" x14ac:dyDescent="0.3">
      <c r="A8" s="12" t="s">
        <v>21</v>
      </c>
      <c r="B8" s="10">
        <v>123400</v>
      </c>
    </row>
    <row r="9" spans="1:7" x14ac:dyDescent="0.3">
      <c r="A9" s="12" t="s">
        <v>52</v>
      </c>
      <c r="B9" s="10">
        <v>492000</v>
      </c>
    </row>
    <row r="14" spans="1:7" x14ac:dyDescent="0.3">
      <c r="D14" s="13" t="s">
        <v>53</v>
      </c>
      <c r="E14" s="13"/>
      <c r="F14" s="13"/>
      <c r="G14" s="13"/>
    </row>
  </sheetData>
  <mergeCells count="1">
    <mergeCell ref="D14:G14"/>
  </mergeCells>
  <conditionalFormatting sqref="A4:B8">
    <cfRule type="dataBar" priority="1">
      <dataBar>
        <cfvo type="min"/>
        <cfvo type="max"/>
        <color rgb="FFD6007B"/>
      </dataBar>
      <extLst>
        <ext xmlns:x14="http://schemas.microsoft.com/office/spreadsheetml/2009/9/main" uri="{B025F937-C7B1-47D3-B67F-A62EFF666E3E}">
          <x14:id>{13F7C416-C59C-4941-B3BA-0A06B090F287}</x14:id>
        </ext>
      </extLst>
    </cfRule>
  </conditionalFormatting>
  <pageMargins left="0.7" right="0.7" top="0.75" bottom="0.75" header="0.3" footer="0.3"/>
  <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13F7C416-C59C-4941-B3BA-0A06B090F287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A4:B8</xm:sqref>
        </x14:conditionalFormatting>
      </x14:conditionalFormatting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3B818A-FA21-4BA4-85D8-B331091E38D1}">
  <dimension ref="E3:M34"/>
  <sheetViews>
    <sheetView workbookViewId="0">
      <selection activeCell="H27" sqref="H27"/>
    </sheetView>
  </sheetViews>
  <sheetFormatPr defaultRowHeight="14.4" x14ac:dyDescent="0.3"/>
  <cols>
    <col min="1" max="1" width="10.6640625" bestFit="1" customWidth="1"/>
    <col min="2" max="2" width="13.21875" bestFit="1" customWidth="1"/>
    <col min="5" max="5" width="10.6640625" bestFit="1" customWidth="1"/>
    <col min="6" max="6" width="13.21875" bestFit="1" customWidth="1"/>
  </cols>
  <sheetData>
    <row r="3" spans="5:6" ht="15" thickBot="1" x14ac:dyDescent="0.35"/>
    <row r="4" spans="5:6" ht="15" thickBot="1" x14ac:dyDescent="0.35">
      <c r="E4" s="6" t="s">
        <v>7</v>
      </c>
      <c r="F4" s="4" t="s">
        <v>5</v>
      </c>
    </row>
    <row r="5" spans="5:6" ht="15" thickBot="1" x14ac:dyDescent="0.35">
      <c r="E5" s="7">
        <v>45717</v>
      </c>
      <c r="F5" s="1">
        <v>1500</v>
      </c>
    </row>
    <row r="6" spans="5:6" ht="15" thickBot="1" x14ac:dyDescent="0.35">
      <c r="E6" s="8">
        <v>45718</v>
      </c>
      <c r="F6" s="2">
        <v>16400</v>
      </c>
    </row>
    <row r="7" spans="5:6" ht="15" thickBot="1" x14ac:dyDescent="0.35">
      <c r="E7" s="7">
        <v>45719</v>
      </c>
      <c r="F7" s="1">
        <v>3500</v>
      </c>
    </row>
    <row r="8" spans="5:6" ht="15" thickBot="1" x14ac:dyDescent="0.35">
      <c r="E8" s="8">
        <v>45720</v>
      </c>
      <c r="F8" s="2">
        <v>16400</v>
      </c>
    </row>
    <row r="9" spans="5:6" ht="15" thickBot="1" x14ac:dyDescent="0.35">
      <c r="E9" s="7">
        <v>45721</v>
      </c>
      <c r="F9" s="1">
        <v>5000</v>
      </c>
    </row>
    <row r="10" spans="5:6" ht="15" thickBot="1" x14ac:dyDescent="0.35">
      <c r="E10" s="8">
        <v>45722</v>
      </c>
      <c r="F10" s="2">
        <v>14000</v>
      </c>
    </row>
    <row r="11" spans="5:6" ht="15" thickBot="1" x14ac:dyDescent="0.35">
      <c r="E11" s="7">
        <v>45723</v>
      </c>
      <c r="F11" s="1">
        <v>16400</v>
      </c>
    </row>
    <row r="12" spans="5:6" ht="15" thickBot="1" x14ac:dyDescent="0.35">
      <c r="E12" s="8">
        <v>45724</v>
      </c>
      <c r="F12" s="2">
        <v>13500</v>
      </c>
    </row>
    <row r="13" spans="5:6" ht="15" thickBot="1" x14ac:dyDescent="0.35">
      <c r="E13" s="7">
        <v>45725</v>
      </c>
      <c r="F13" s="1">
        <v>16400</v>
      </c>
    </row>
    <row r="14" spans="5:6" ht="15" thickBot="1" x14ac:dyDescent="0.35">
      <c r="E14" s="8">
        <v>45726</v>
      </c>
      <c r="F14" s="2">
        <v>3000</v>
      </c>
    </row>
    <row r="15" spans="5:6" ht="15" thickBot="1" x14ac:dyDescent="0.35">
      <c r="E15" s="7">
        <v>45727</v>
      </c>
      <c r="F15" s="1">
        <v>16400</v>
      </c>
    </row>
    <row r="16" spans="5:6" ht="15" thickBot="1" x14ac:dyDescent="0.35">
      <c r="E16" s="8">
        <v>45728</v>
      </c>
      <c r="F16" s="2">
        <v>2200</v>
      </c>
    </row>
    <row r="17" spans="5:13" ht="15" thickBot="1" x14ac:dyDescent="0.35">
      <c r="E17" s="7">
        <v>45729</v>
      </c>
      <c r="F17" s="1">
        <v>24000</v>
      </c>
    </row>
    <row r="18" spans="5:13" ht="15" thickBot="1" x14ac:dyDescent="0.35">
      <c r="E18" s="8">
        <v>45730</v>
      </c>
      <c r="F18" s="2">
        <v>16400</v>
      </c>
    </row>
    <row r="19" spans="5:13" ht="15" thickBot="1" x14ac:dyDescent="0.35">
      <c r="E19" s="7">
        <v>45731</v>
      </c>
      <c r="F19" s="1">
        <v>5400</v>
      </c>
      <c r="I19" s="29" t="s">
        <v>67</v>
      </c>
      <c r="J19" s="29"/>
      <c r="K19" s="31" t="s">
        <v>68</v>
      </c>
      <c r="L19" s="31"/>
      <c r="M19" s="30"/>
    </row>
    <row r="20" spans="5:13" ht="15" thickBot="1" x14ac:dyDescent="0.35">
      <c r="E20" s="8">
        <v>45732</v>
      </c>
      <c r="F20" s="2">
        <v>16400</v>
      </c>
      <c r="I20" s="29"/>
      <c r="J20" s="29"/>
      <c r="K20" s="31"/>
      <c r="L20" s="31"/>
    </row>
    <row r="21" spans="5:13" ht="15" thickBot="1" x14ac:dyDescent="0.35">
      <c r="E21" s="7">
        <v>45733</v>
      </c>
      <c r="F21" s="1">
        <v>8000</v>
      </c>
    </row>
    <row r="22" spans="5:13" ht="15" thickBot="1" x14ac:dyDescent="0.35">
      <c r="E22" s="8">
        <v>45734</v>
      </c>
      <c r="F22" s="2">
        <v>11000</v>
      </c>
    </row>
    <row r="23" spans="5:13" ht="15" thickBot="1" x14ac:dyDescent="0.35">
      <c r="E23" s="7">
        <v>45735</v>
      </c>
      <c r="F23" s="1">
        <v>20000</v>
      </c>
    </row>
    <row r="24" spans="5:13" ht="15" thickBot="1" x14ac:dyDescent="0.35">
      <c r="E24" s="8">
        <v>45736</v>
      </c>
      <c r="F24" s="2">
        <v>16400</v>
      </c>
    </row>
    <row r="25" spans="5:13" ht="15" thickBot="1" x14ac:dyDescent="0.35">
      <c r="E25" s="7">
        <v>45737</v>
      </c>
      <c r="F25" s="1">
        <v>8000</v>
      </c>
    </row>
    <row r="26" spans="5:13" ht="15" thickBot="1" x14ac:dyDescent="0.35">
      <c r="E26" s="8">
        <v>45738</v>
      </c>
      <c r="F26" s="2">
        <v>16400</v>
      </c>
    </row>
    <row r="27" spans="5:13" ht="15" thickBot="1" x14ac:dyDescent="0.35">
      <c r="E27" s="7">
        <v>45739</v>
      </c>
      <c r="F27" s="1">
        <v>2500</v>
      </c>
    </row>
    <row r="28" spans="5:13" ht="15" thickBot="1" x14ac:dyDescent="0.35">
      <c r="E28" s="8">
        <v>45740</v>
      </c>
      <c r="F28" s="2">
        <v>16400</v>
      </c>
    </row>
    <row r="29" spans="5:13" ht="15" thickBot="1" x14ac:dyDescent="0.35">
      <c r="E29" s="7">
        <v>45741</v>
      </c>
      <c r="F29" s="1">
        <v>40000</v>
      </c>
    </row>
    <row r="30" spans="5:13" ht="15" thickBot="1" x14ac:dyDescent="0.35">
      <c r="E30" s="8">
        <v>45742</v>
      </c>
      <c r="F30" s="2">
        <v>1000</v>
      </c>
    </row>
    <row r="31" spans="5:13" ht="15" thickBot="1" x14ac:dyDescent="0.35">
      <c r="E31" s="7">
        <v>45743</v>
      </c>
      <c r="F31" s="1">
        <v>55000</v>
      </c>
    </row>
    <row r="32" spans="5:13" ht="15" thickBot="1" x14ac:dyDescent="0.35">
      <c r="E32" s="8">
        <v>45744</v>
      </c>
      <c r="F32" s="2">
        <v>16400</v>
      </c>
    </row>
    <row r="33" spans="5:6" ht="15" thickBot="1" x14ac:dyDescent="0.35">
      <c r="E33" s="7">
        <v>45745</v>
      </c>
      <c r="F33" s="1">
        <v>24000</v>
      </c>
    </row>
    <row r="34" spans="5:6" ht="15" thickBot="1" x14ac:dyDescent="0.35">
      <c r="E34" s="8">
        <v>45746</v>
      </c>
      <c r="F34" s="2">
        <v>70000</v>
      </c>
    </row>
  </sheetData>
  <mergeCells count="2">
    <mergeCell ref="I19:J20"/>
    <mergeCell ref="K19:L20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main data</vt:lpstr>
      <vt:lpstr>top 3 product lies on profit ma</vt:lpstr>
      <vt:lpstr>pivot table of total revenue </vt:lpstr>
      <vt:lpstr>oder date &amp; total amt linechart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SAURABH SINGH TANWARR</dc:creator>
  <cp:lastModifiedBy>SAURABH SINGH TANWARR</cp:lastModifiedBy>
  <dcterms:created xsi:type="dcterms:W3CDTF">2025-06-18T18:36:53Z</dcterms:created>
  <dcterms:modified xsi:type="dcterms:W3CDTF">2025-06-18T19:54:50Z</dcterms:modified>
</cp:coreProperties>
</file>